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dragana.antisic\Desktop\2025\31.12.2024\FINA IZVJEŠTAJ\"/>
    </mc:Choice>
  </mc:AlternateContent>
  <xr:revisionPtr revIDLastSave="0" documentId="8_{C16B01ED-045A-4B8F-9373-1DEECAF910C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L268" i="9"/>
  <c r="F268" i="9" s="1"/>
  <c r="B268" i="9" s="1"/>
  <c r="E268" i="9"/>
  <c r="M267" i="9"/>
  <c r="L267" i="9"/>
  <c r="F267" i="9" s="1"/>
  <c r="B267" i="9" s="1"/>
  <c r="E267" i="9"/>
  <c r="M266" i="9"/>
  <c r="F266" i="9" s="1"/>
  <c r="L266" i="9"/>
  <c r="E266" i="9"/>
  <c r="B266" i="9" s="1"/>
  <c r="M265" i="9"/>
  <c r="L265" i="9"/>
  <c r="F265" i="9" s="1"/>
  <c r="B265" i="9" s="1"/>
  <c r="E265" i="9"/>
  <c r="M264" i="9"/>
  <c r="L264" i="9"/>
  <c r="F264" i="9" s="1"/>
  <c r="B264" i="9" s="1"/>
  <c r="E264" i="9"/>
  <c r="M263" i="9"/>
  <c r="F263" i="9" s="1"/>
  <c r="B263" i="9" s="1"/>
  <c r="L263" i="9"/>
  <c r="E263" i="9"/>
  <c r="M262" i="9"/>
  <c r="L262" i="9"/>
  <c r="F262" i="9" s="1"/>
  <c r="B262" i="9" s="1"/>
  <c r="E262" i="9"/>
  <c r="M261" i="9"/>
  <c r="L261" i="9"/>
  <c r="F261" i="9" s="1"/>
  <c r="B261" i="9" s="1"/>
  <c r="E261" i="9"/>
  <c r="M260" i="9"/>
  <c r="L260" i="9"/>
  <c r="F260" i="9" s="1"/>
  <c r="E260" i="9"/>
  <c r="M259" i="9"/>
  <c r="F259" i="9" s="1"/>
  <c r="B259" i="9" s="1"/>
  <c r="L259" i="9"/>
  <c r="E259" i="9"/>
  <c r="M258" i="9"/>
  <c r="L258" i="9"/>
  <c r="F258" i="9" s="1"/>
  <c r="E258" i="9"/>
  <c r="M257" i="9"/>
  <c r="L257" i="9"/>
  <c r="F257" i="9"/>
  <c r="E257" i="9"/>
  <c r="B257" i="9"/>
  <c r="M256" i="9"/>
  <c r="L256" i="9"/>
  <c r="F256" i="9" s="1"/>
  <c r="E256" i="9"/>
  <c r="M255" i="9"/>
  <c r="L255" i="9"/>
  <c r="F255" i="9"/>
  <c r="B255" i="9" s="1"/>
  <c r="E255" i="9"/>
  <c r="M254" i="9"/>
  <c r="L254" i="9"/>
  <c r="F254" i="9" s="1"/>
  <c r="E254" i="9"/>
  <c r="B254" i="9" s="1"/>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s="1"/>
  <c r="E248" i="9"/>
  <c r="M247" i="9"/>
  <c r="L247" i="9"/>
  <c r="F247" i="9"/>
  <c r="B247" i="9" s="1"/>
  <c r="E247" i="9"/>
  <c r="M246" i="9"/>
  <c r="L246" i="9"/>
  <c r="F246" i="9" s="1"/>
  <c r="E246" i="9"/>
  <c r="B246" i="9" s="1"/>
  <c r="M245" i="9"/>
  <c r="F245" i="9" s="1"/>
  <c r="B245" i="9" s="1"/>
  <c r="L245" i="9"/>
  <c r="E245" i="9"/>
  <c r="M244" i="9"/>
  <c r="L244" i="9"/>
  <c r="F244" i="9" s="1"/>
  <c r="E244" i="9"/>
  <c r="B244" i="9" s="1"/>
  <c r="M243" i="9"/>
  <c r="L243" i="9"/>
  <c r="F243" i="9"/>
  <c r="E243" i="9"/>
  <c r="B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M237" i="9"/>
  <c r="L237" i="9"/>
  <c r="F237" i="9"/>
  <c r="B237" i="9" s="1"/>
  <c r="E237" i="9"/>
  <c r="M236" i="9"/>
  <c r="L236" i="9"/>
  <c r="F236" i="9" s="1"/>
  <c r="E236" i="9"/>
  <c r="B236" i="9" s="1"/>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M229" i="9"/>
  <c r="L229" i="9"/>
  <c r="F229" i="9"/>
  <c r="B229" i="9" s="1"/>
  <c r="E229" i="9"/>
  <c r="M228" i="9"/>
  <c r="L228" i="9"/>
  <c r="F228" i="9" s="1"/>
  <c r="B228" i="9" s="1"/>
  <c r="E228" i="9"/>
  <c r="M227" i="9"/>
  <c r="F227" i="9" s="1"/>
  <c r="B227" i="9" s="1"/>
  <c r="L227" i="9"/>
  <c r="E227" i="9"/>
  <c r="M226" i="9"/>
  <c r="L226" i="9"/>
  <c r="F226" i="9" s="1"/>
  <c r="E226" i="9"/>
  <c r="B226" i="9" s="1"/>
  <c r="M225" i="9"/>
  <c r="L225" i="9"/>
  <c r="F225" i="9"/>
  <c r="B225" i="9" s="1"/>
  <c r="E225" i="9"/>
  <c r="M224" i="9"/>
  <c r="L224" i="9"/>
  <c r="F224" i="9" s="1"/>
  <c r="B224" i="9" s="1"/>
  <c r="E224" i="9"/>
  <c r="M223" i="9"/>
  <c r="L223" i="9"/>
  <c r="F223" i="9" s="1"/>
  <c r="B223" i="9" s="1"/>
  <c r="E223" i="9"/>
  <c r="M222" i="9"/>
  <c r="L222" i="9"/>
  <c r="E222" i="9"/>
  <c r="M221" i="9"/>
  <c r="L221" i="9"/>
  <c r="F221" i="9"/>
  <c r="B221" i="9" s="1"/>
  <c r="E221" i="9"/>
  <c r="M220" i="9"/>
  <c r="L220" i="9"/>
  <c r="F220" i="9" s="1"/>
  <c r="B220" i="9" s="1"/>
  <c r="E220" i="9"/>
  <c r="M219" i="9"/>
  <c r="L219" i="9"/>
  <c r="F219" i="9" s="1"/>
  <c r="B219" i="9" s="1"/>
  <c r="E219" i="9"/>
  <c r="M218" i="9"/>
  <c r="L218" i="9"/>
  <c r="E218" i="9"/>
  <c r="M217" i="9"/>
  <c r="L217" i="9"/>
  <c r="E217" i="9"/>
  <c r="M216" i="9"/>
  <c r="L216" i="9"/>
  <c r="F216" i="9" s="1"/>
  <c r="E216" i="9"/>
  <c r="B216" i="9" s="1"/>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E145" i="9" s="1"/>
  <c r="B145" i="9" s="1"/>
  <c r="G145" i="9"/>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F115" i="9"/>
  <c r="H114" i="9"/>
  <c r="G114" i="9"/>
  <c r="F114" i="9"/>
  <c r="E114" i="9"/>
  <c r="B114" i="9" s="1"/>
  <c r="H113" i="9"/>
  <c r="E113" i="9" s="1"/>
  <c r="B113" i="9" s="1"/>
  <c r="G113" i="9"/>
  <c r="F113" i="9"/>
  <c r="H112" i="9"/>
  <c r="G112" i="9"/>
  <c r="E112" i="9" s="1"/>
  <c r="B112" i="9" s="1"/>
  <c r="F112" i="9"/>
  <c r="H111" i="9"/>
  <c r="G111" i="9"/>
  <c r="F111" i="9"/>
  <c r="H110" i="9"/>
  <c r="G110" i="9"/>
  <c r="F110" i="9"/>
  <c r="E110" i="9"/>
  <c r="B110" i="9" s="1"/>
  <c r="H109" i="9"/>
  <c r="E109" i="9" s="1"/>
  <c r="G109" i="9"/>
  <c r="F109" i="9"/>
  <c r="H108" i="9"/>
  <c r="G108" i="9"/>
  <c r="E108" i="9" s="1"/>
  <c r="B108" i="9" s="1"/>
  <c r="F108" i="9"/>
  <c r="H107" i="9"/>
  <c r="G107" i="9"/>
  <c r="F107" i="9"/>
  <c r="H106" i="9"/>
  <c r="G106" i="9"/>
  <c r="F106" i="9"/>
  <c r="E106" i="9"/>
  <c r="B106" i="9" s="1"/>
  <c r="H105" i="9"/>
  <c r="E105" i="9" s="1"/>
  <c r="B105" i="9" s="1"/>
  <c r="G105" i="9"/>
  <c r="F105" i="9"/>
  <c r="H104" i="9"/>
  <c r="G104" i="9"/>
  <c r="E104" i="9" s="1"/>
  <c r="B104" i="9" s="1"/>
  <c r="F104" i="9"/>
  <c r="H103" i="9"/>
  <c r="G103" i="9"/>
  <c r="F103" i="9"/>
  <c r="H102" i="9"/>
  <c r="G102" i="9"/>
  <c r="F102" i="9"/>
  <c r="E102" i="9"/>
  <c r="B102" i="9" s="1"/>
  <c r="H101" i="9"/>
  <c r="E101" i="9" s="1"/>
  <c r="G101" i="9"/>
  <c r="F101" i="9"/>
  <c r="H100" i="9"/>
  <c r="G100" i="9"/>
  <c r="E100" i="9" s="1"/>
  <c r="B100" i="9" s="1"/>
  <c r="F100" i="9"/>
  <c r="H99" i="9"/>
  <c r="G99" i="9"/>
  <c r="F99" i="9"/>
  <c r="H98" i="9"/>
  <c r="G98" i="9"/>
  <c r="F98" i="9"/>
  <c r="E98" i="9"/>
  <c r="B98" i="9" s="1"/>
  <c r="H97" i="9"/>
  <c r="E97" i="9" s="1"/>
  <c r="B97" i="9" s="1"/>
  <c r="G97" i="9"/>
  <c r="F97" i="9"/>
  <c r="H96" i="9"/>
  <c r="G96" i="9"/>
  <c r="E96" i="9" s="1"/>
  <c r="B96" i="9" s="1"/>
  <c r="F96" i="9"/>
  <c r="H95" i="9"/>
  <c r="G95" i="9"/>
  <c r="F95" i="9"/>
  <c r="H94" i="9"/>
  <c r="G94" i="9"/>
  <c r="F94" i="9"/>
  <c r="E94" i="9"/>
  <c r="B94" i="9" s="1"/>
  <c r="H93" i="9"/>
  <c r="E93" i="9" s="1"/>
  <c r="G93" i="9"/>
  <c r="F93" i="9"/>
  <c r="H92" i="9"/>
  <c r="G92" i="9"/>
  <c r="E92" i="9" s="1"/>
  <c r="B92" i="9" s="1"/>
  <c r="F92" i="9"/>
  <c r="H91" i="9"/>
  <c r="G91" i="9"/>
  <c r="F91" i="9"/>
  <c r="H90" i="9"/>
  <c r="G90" i="9"/>
  <c r="F90" i="9"/>
  <c r="E90" i="9"/>
  <c r="B90" i="9" s="1"/>
  <c r="H89" i="9"/>
  <c r="E89" i="9" s="1"/>
  <c r="B89" i="9" s="1"/>
  <c r="G89" i="9"/>
  <c r="F89" i="9"/>
  <c r="H88" i="9"/>
  <c r="G88" i="9"/>
  <c r="E88" i="9" s="1"/>
  <c r="B88" i="9" s="1"/>
  <c r="F88" i="9"/>
  <c r="H87" i="9"/>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E77" i="9" s="1"/>
  <c r="G77" i="9"/>
  <c r="F77" i="9"/>
  <c r="H76" i="9"/>
  <c r="G76" i="9"/>
  <c r="E76" i="9" s="1"/>
  <c r="B76" i="9" s="1"/>
  <c r="F76" i="9"/>
  <c r="H75" i="9"/>
  <c r="G75" i="9"/>
  <c r="F75" i="9"/>
  <c r="H74" i="9"/>
  <c r="G74" i="9"/>
  <c r="F74" i="9"/>
  <c r="E74" i="9"/>
  <c r="B74" i="9" s="1"/>
  <c r="H73" i="9"/>
  <c r="E73" i="9" s="1"/>
  <c r="B73" i="9" s="1"/>
  <c r="G73" i="9"/>
  <c r="F73" i="9"/>
  <c r="H72" i="9"/>
  <c r="G72" i="9"/>
  <c r="E72" i="9" s="1"/>
  <c r="B72" i="9" s="1"/>
  <c r="F72" i="9"/>
  <c r="H71" i="9"/>
  <c r="G71" i="9"/>
  <c r="F71" i="9"/>
  <c r="H70" i="9"/>
  <c r="G70" i="9"/>
  <c r="F70" i="9"/>
  <c r="E70" i="9"/>
  <c r="B70" i="9" s="1"/>
  <c r="H69" i="9"/>
  <c r="E69" i="9" s="1"/>
  <c r="G69" i="9"/>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B61" i="9" s="1"/>
  <c r="H60" i="9"/>
  <c r="G60" i="9"/>
  <c r="F60" i="9"/>
  <c r="E60" i="9"/>
  <c r="B60" i="9" s="1"/>
  <c r="H59" i="9"/>
  <c r="E59" i="9" s="1"/>
  <c r="B59" i="9" s="1"/>
  <c r="G59" i="9"/>
  <c r="F59" i="9"/>
  <c r="H58" i="9"/>
  <c r="G58" i="9"/>
  <c r="F58" i="9"/>
  <c r="E58" i="9"/>
  <c r="B58" i="9" s="1"/>
  <c r="H57" i="9"/>
  <c r="G57" i="9"/>
  <c r="F57" i="9"/>
  <c r="H56" i="9"/>
  <c r="G56" i="9"/>
  <c r="F56" i="9"/>
  <c r="E56" i="9"/>
  <c r="B56" i="9" s="1"/>
  <c r="H55" i="9"/>
  <c r="E55" i="9" s="1"/>
  <c r="B55" i="9" s="1"/>
  <c r="G55" i="9"/>
  <c r="F55" i="9"/>
  <c r="H54" i="9"/>
  <c r="G54" i="9"/>
  <c r="F54" i="9"/>
  <c r="E54" i="9"/>
  <c r="B54" i="9" s="1"/>
  <c r="H53" i="9"/>
  <c r="G53" i="9"/>
  <c r="F53" i="9"/>
  <c r="H52" i="9"/>
  <c r="E52" i="9" s="1"/>
  <c r="B52" i="9" s="1"/>
  <c r="G52" i="9"/>
  <c r="F52" i="9"/>
  <c r="H51" i="9"/>
  <c r="G51" i="9"/>
  <c r="E51" i="9" s="1"/>
  <c r="B51" i="9" s="1"/>
  <c r="F51" i="9"/>
  <c r="H50" i="9"/>
  <c r="G50" i="9"/>
  <c r="E50" i="9" s="1"/>
  <c r="B50" i="9" s="1"/>
  <c r="F50" i="9"/>
  <c r="H49" i="9"/>
  <c r="G49" i="9"/>
  <c r="F49" i="9"/>
  <c r="E49" i="9"/>
  <c r="B49" i="9" s="1"/>
  <c r="H48" i="9"/>
  <c r="E48" i="9" s="1"/>
  <c r="B48" i="9" s="1"/>
  <c r="G48" i="9"/>
  <c r="F48" i="9"/>
  <c r="H47" i="9"/>
  <c r="G47" i="9"/>
  <c r="E47" i="9" s="1"/>
  <c r="B47" i="9" s="1"/>
  <c r="F47" i="9"/>
  <c r="H46" i="9"/>
  <c r="G46" i="9"/>
  <c r="E46" i="9" s="1"/>
  <c r="B46" i="9" s="1"/>
  <c r="F46" i="9"/>
  <c r="H45" i="9"/>
  <c r="E45" i="9" s="1"/>
  <c r="B45" i="9" s="1"/>
  <c r="G45" i="9"/>
  <c r="F45" i="9"/>
  <c r="H44" i="9"/>
  <c r="G44" i="9"/>
  <c r="E44" i="9" s="1"/>
  <c r="B44" i="9" s="1"/>
  <c r="F44" i="9"/>
  <c r="H43" i="9"/>
  <c r="G43" i="9"/>
  <c r="F43" i="9"/>
  <c r="H42" i="9"/>
  <c r="G42" i="9"/>
  <c r="F42" i="9"/>
  <c r="E42" i="9"/>
  <c r="B42" i="9" s="1"/>
  <c r="H41" i="9"/>
  <c r="E41" i="9" s="1"/>
  <c r="B41" i="9" s="1"/>
  <c r="G41" i="9"/>
  <c r="F41" i="9"/>
  <c r="H40" i="9"/>
  <c r="G40" i="9"/>
  <c r="E40" i="9" s="1"/>
  <c r="B40" i="9" s="1"/>
  <c r="F40" i="9"/>
  <c r="H39" i="9"/>
  <c r="G39" i="9"/>
  <c r="F39" i="9"/>
  <c r="H38" i="9"/>
  <c r="E38" i="9" s="1"/>
  <c r="B38" i="9" s="1"/>
  <c r="G38" i="9"/>
  <c r="F38" i="9"/>
  <c r="H37" i="9"/>
  <c r="E37" i="9" s="1"/>
  <c r="G37" i="9"/>
  <c r="F37" i="9"/>
  <c r="H36" i="9"/>
  <c r="G36" i="9"/>
  <c r="E36" i="9" s="1"/>
  <c r="B36" i="9" s="1"/>
  <c r="F36" i="9"/>
  <c r="H35" i="9"/>
  <c r="G35" i="9"/>
  <c r="F35" i="9"/>
  <c r="H34" i="9"/>
  <c r="G34" i="9"/>
  <c r="F34" i="9"/>
  <c r="E34" i="9"/>
  <c r="B34" i="9" s="1"/>
  <c r="H33" i="9"/>
  <c r="G33" i="9"/>
  <c r="F33" i="9"/>
  <c r="H32" i="9"/>
  <c r="G32" i="9"/>
  <c r="F32" i="9"/>
  <c r="H31" i="9"/>
  <c r="G31" i="9"/>
  <c r="F31" i="9"/>
  <c r="H30" i="9"/>
  <c r="G30" i="9"/>
  <c r="F30" i="9"/>
  <c r="E30" i="9"/>
  <c r="B30" i="9" s="1"/>
  <c r="H29" i="9"/>
  <c r="E29" i="9" s="1"/>
  <c r="G29" i="9"/>
  <c r="F29" i="9"/>
  <c r="H28" i="9"/>
  <c r="G28" i="9"/>
  <c r="E28" i="9" s="1"/>
  <c r="B28" i="9" s="1"/>
  <c r="F28" i="9"/>
  <c r="H27" i="9"/>
  <c r="G27" i="9"/>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I3" i="9"/>
  <c r="H3" i="9"/>
  <c r="G3" i="9"/>
  <c r="D101" i="8"/>
  <c r="I36" i="3" s="1"/>
  <c r="D95" i="8"/>
  <c r="D90" i="8"/>
  <c r="D85" i="8"/>
  <c r="D80" i="8"/>
  <c r="D75" i="8"/>
  <c r="D70" i="8"/>
  <c r="D65" i="8"/>
  <c r="D60" i="8"/>
  <c r="D55" i="8"/>
  <c r="D50" i="8"/>
  <c r="D44" i="8"/>
  <c r="D36" i="8"/>
  <c r="C1511" i="1" s="1"/>
  <c r="G1511" i="1" s="1"/>
  <c r="D26" i="8"/>
  <c r="C1501" i="1" s="1"/>
  <c r="H1501" i="1" s="1"/>
  <c r="D18" i="8"/>
  <c r="C1493" i="1" s="1"/>
  <c r="H1493" i="1" s="1"/>
  <c r="D8" i="8"/>
  <c r="C1483" i="1" s="1"/>
  <c r="G1483" i="1" s="1"/>
  <c r="D6" i="8"/>
  <c r="C1481" i="1" s="1"/>
  <c r="H1481" i="1" s="1"/>
  <c r="E44" i="7"/>
  <c r="D44" i="7"/>
  <c r="E39" i="7"/>
  <c r="D39" i="7"/>
  <c r="D38" i="7" s="1"/>
  <c r="E38" i="7"/>
  <c r="E30" i="7"/>
  <c r="D30" i="7"/>
  <c r="E23" i="7"/>
  <c r="E22" i="7" s="1"/>
  <c r="D23" i="7"/>
  <c r="E14" i="7"/>
  <c r="D14" i="7"/>
  <c r="E7" i="7"/>
  <c r="D1438" i="1" s="1"/>
  <c r="D7" i="7"/>
  <c r="D6" i="7" s="1"/>
  <c r="C1437" i="1" s="1"/>
  <c r="E6" i="7"/>
  <c r="E5" i="7" s="1"/>
  <c r="I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G1235" i="1" s="1"/>
  <c r="D259" i="5"/>
  <c r="D258" i="5"/>
  <c r="F258" i="5" s="1"/>
  <c r="F257" i="5"/>
  <c r="F256" i="5"/>
  <c r="F255" i="5"/>
  <c r="F254" i="5"/>
  <c r="F253" i="5"/>
  <c r="F252" i="5"/>
  <c r="F251" i="5"/>
  <c r="E250" i="5"/>
  <c r="F250" i="5" s="1"/>
  <c r="D250" i="5"/>
  <c r="F249" i="5"/>
  <c r="F248" i="5"/>
  <c r="F247" i="5"/>
  <c r="E246" i="5"/>
  <c r="D246" i="5"/>
  <c r="D245" i="5"/>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E177" i="5" s="1"/>
  <c r="D180" i="5"/>
  <c r="F179" i="5"/>
  <c r="F178" i="5"/>
  <c r="D177" i="5"/>
  <c r="G308" i="9" s="1"/>
  <c r="F173" i="5"/>
  <c r="F172" i="5"/>
  <c r="F171" i="5"/>
  <c r="F170" i="5"/>
  <c r="E170" i="5"/>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F149" i="5" s="1"/>
  <c r="D149" i="5"/>
  <c r="G291" i="9" s="1"/>
  <c r="F148" i="5"/>
  <c r="F147" i="5"/>
  <c r="D146" i="5"/>
  <c r="F145" i="5"/>
  <c r="F144" i="5"/>
  <c r="F143" i="5"/>
  <c r="E142" i="5"/>
  <c r="D142" i="5"/>
  <c r="F142" i="5" s="1"/>
  <c r="F141" i="5"/>
  <c r="F140" i="5"/>
  <c r="F139" i="5"/>
  <c r="F138" i="5"/>
  <c r="F137" i="5"/>
  <c r="F136" i="5"/>
  <c r="E135" i="5"/>
  <c r="F135" i="5" s="1"/>
  <c r="D135" i="5"/>
  <c r="E134" i="5"/>
  <c r="D1112" i="1" s="1"/>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F79" i="5"/>
  <c r="E79" i="5"/>
  <c r="E78" i="5" s="1"/>
  <c r="D79" i="5"/>
  <c r="D78" i="5"/>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1030" i="1" s="1"/>
  <c r="D52" i="5"/>
  <c r="F51" i="5"/>
  <c r="F50" i="5"/>
  <c r="F49" i="5"/>
  <c r="F48" i="5"/>
  <c r="F47" i="5"/>
  <c r="F46" i="5"/>
  <c r="E45" i="5"/>
  <c r="D45" i="5"/>
  <c r="F45" i="5" s="1"/>
  <c r="F44" i="5"/>
  <c r="F43" i="5"/>
  <c r="F42" i="5"/>
  <c r="E41" i="5"/>
  <c r="D1019" i="1"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3" i="4" s="1"/>
  <c r="F471" i="4"/>
  <c r="F470" i="4"/>
  <c r="E469" i="4"/>
  <c r="E459" i="4" s="1"/>
  <c r="D469" i="4"/>
  <c r="F469" i="4" s="1"/>
  <c r="F468" i="4"/>
  <c r="F467" i="4"/>
  <c r="F466" i="4"/>
  <c r="E466" i="4"/>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E418" i="4"/>
  <c r="F418" i="4" s="1"/>
  <c r="D418" i="4"/>
  <c r="F417" i="4"/>
  <c r="E417" i="4"/>
  <c r="D412" i="1" s="1"/>
  <c r="H412" i="1" s="1"/>
  <c r="D417" i="4"/>
  <c r="D644" i="4" s="1"/>
  <c r="F644" i="4" s="1"/>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59" i="1" s="1"/>
  <c r="H359" i="1" s="1"/>
  <c r="D364" i="4"/>
  <c r="F362" i="4"/>
  <c r="F361" i="4"/>
  <c r="F360" i="4"/>
  <c r="F359" i="4"/>
  <c r="F358" i="4"/>
  <c r="F357" i="4"/>
  <c r="E356" i="4"/>
  <c r="D356" i="4"/>
  <c r="F356" i="4" s="1"/>
  <c r="F355" i="4"/>
  <c r="F354" i="4"/>
  <c r="F353" i="4"/>
  <c r="F352" i="4"/>
  <c r="E352" i="4"/>
  <c r="E351" i="4" s="1"/>
  <c r="D346" i="1" s="1"/>
  <c r="D352" i="4"/>
  <c r="F351" i="4"/>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F263" i="4" s="1"/>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F210" i="4" s="1"/>
  <c r="D210" i="4"/>
  <c r="F209" i="4"/>
  <c r="F208" i="4"/>
  <c r="F207" i="4"/>
  <c r="F206" i="4"/>
  <c r="F205" i="4"/>
  <c r="F204" i="4"/>
  <c r="F203" i="4"/>
  <c r="E202" i="4"/>
  <c r="E196" i="4" s="1"/>
  <c r="D192" i="1" s="1"/>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D163" i="4"/>
  <c r="F162" i="4"/>
  <c r="F161" i="4"/>
  <c r="F160" i="4"/>
  <c r="E159" i="4"/>
  <c r="E152" i="4" s="1"/>
  <c r="D148" i="1" s="1"/>
  <c r="D159" i="4"/>
  <c r="F158" i="4"/>
  <c r="F157" i="4"/>
  <c r="F156" i="4"/>
  <c r="F155" i="4"/>
  <c r="F154" i="4"/>
  <c r="F153" i="4"/>
  <c r="E153" i="4"/>
  <c r="D153" i="4"/>
  <c r="D152" i="4"/>
  <c r="F150" i="4"/>
  <c r="F149" i="4"/>
  <c r="F148" i="4"/>
  <c r="F147" i="4"/>
  <c r="F146" i="4"/>
  <c r="F145" i="4"/>
  <c r="F144" i="4"/>
  <c r="F143" i="4"/>
  <c r="F142" i="4"/>
  <c r="F141" i="4"/>
  <c r="E140" i="4"/>
  <c r="D140" i="4"/>
  <c r="F140" i="4" s="1"/>
  <c r="E139" i="4"/>
  <c r="F138" i="4"/>
  <c r="F137" i="4"/>
  <c r="F136" i="4"/>
  <c r="F135" i="4"/>
  <c r="E134" i="4"/>
  <c r="E133" i="4" s="1"/>
  <c r="D134" i="4"/>
  <c r="D133" i="4" s="1"/>
  <c r="F132" i="4"/>
  <c r="F131" i="4"/>
  <c r="F130" i="4"/>
  <c r="F129" i="4"/>
  <c r="F128" i="4"/>
  <c r="E128" i="4"/>
  <c r="D128" i="4"/>
  <c r="F127" i="4"/>
  <c r="F126" i="4"/>
  <c r="E125" i="4"/>
  <c r="F125" i="4" s="1"/>
  <c r="D125" i="4"/>
  <c r="D124" i="4"/>
  <c r="F123" i="4"/>
  <c r="F122" i="4"/>
  <c r="F121" i="4"/>
  <c r="E120" i="4"/>
  <c r="D120" i="4"/>
  <c r="F120" i="4" s="1"/>
  <c r="F119" i="4"/>
  <c r="F118" i="4"/>
  <c r="F117" i="4"/>
  <c r="F116" i="4"/>
  <c r="F115" i="4"/>
  <c r="F114" i="4"/>
  <c r="F113" i="4"/>
  <c r="F112"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D83" i="4"/>
  <c r="D82"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F54" i="4" s="1"/>
  <c r="D54" i="4"/>
  <c r="F53" i="4"/>
  <c r="F52" i="4"/>
  <c r="E51" i="4"/>
  <c r="D51" i="4"/>
  <c r="F51" i="4" s="1"/>
  <c r="D50"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H1577" i="1" s="1"/>
  <c r="H1575" i="1"/>
  <c r="G1575" i="1"/>
  <c r="C1575" i="1"/>
  <c r="C1574" i="1"/>
  <c r="C1573" i="1"/>
  <c r="H1573" i="1" s="1"/>
  <c r="H1572" i="1"/>
  <c r="G1572" i="1"/>
  <c r="C1572" i="1"/>
  <c r="H1571" i="1"/>
  <c r="G1571" i="1"/>
  <c r="C1571" i="1"/>
  <c r="C1570" i="1"/>
  <c r="C1569" i="1"/>
  <c r="H1569" i="1" s="1"/>
  <c r="H1568" i="1"/>
  <c r="G1568" i="1"/>
  <c r="C1568" i="1"/>
  <c r="H1567" i="1"/>
  <c r="G1567" i="1"/>
  <c r="C1567" i="1"/>
  <c r="C1566" i="1"/>
  <c r="C1565" i="1"/>
  <c r="H1565" i="1" s="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H1536" i="1"/>
  <c r="G1536" i="1"/>
  <c r="C1536" i="1"/>
  <c r="H1535" i="1"/>
  <c r="G1535" i="1"/>
  <c r="C1535" i="1"/>
  <c r="C1534" i="1"/>
  <c r="C1533" i="1"/>
  <c r="H1533" i="1" s="1"/>
  <c r="H1532" i="1"/>
  <c r="G1532" i="1"/>
  <c r="C1532" i="1"/>
  <c r="H1531" i="1"/>
  <c r="G1531" i="1"/>
  <c r="C1531" i="1"/>
  <c r="C1530" i="1"/>
  <c r="C1529" i="1"/>
  <c r="H1529" i="1" s="1"/>
  <c r="H1528" i="1"/>
  <c r="G1528" i="1"/>
  <c r="C1528" i="1"/>
  <c r="H1527" i="1"/>
  <c r="G1527" i="1"/>
  <c r="C1527" i="1"/>
  <c r="C1526" i="1"/>
  <c r="C1525" i="1"/>
  <c r="H1525" i="1" s="1"/>
  <c r="H1523" i="1"/>
  <c r="G1523" i="1"/>
  <c r="C1523" i="1"/>
  <c r="C1522" i="1"/>
  <c r="C1521" i="1"/>
  <c r="H1521" i="1" s="1"/>
  <c r="H1520" i="1"/>
  <c r="G1520" i="1"/>
  <c r="C1520" i="1"/>
  <c r="H1519" i="1"/>
  <c r="G1519" i="1"/>
  <c r="C1519" i="1"/>
  <c r="C1516" i="1"/>
  <c r="H1516" i="1" s="1"/>
  <c r="C1515" i="1"/>
  <c r="H1515" i="1" s="1"/>
  <c r="C1514" i="1"/>
  <c r="C1513" i="1"/>
  <c r="H1513" i="1" s="1"/>
  <c r="H1512" i="1"/>
  <c r="G1512" i="1"/>
  <c r="C1512" i="1"/>
  <c r="C1510" i="1"/>
  <c r="C1509" i="1"/>
  <c r="H1509" i="1" s="1"/>
  <c r="H1508" i="1"/>
  <c r="G1508" i="1"/>
  <c r="C1508" i="1"/>
  <c r="H1507" i="1"/>
  <c r="G1507" i="1"/>
  <c r="C1507" i="1"/>
  <c r="C1506" i="1"/>
  <c r="C1505" i="1"/>
  <c r="H1505" i="1" s="1"/>
  <c r="C1504" i="1"/>
  <c r="H1504" i="1" s="1"/>
  <c r="C1503" i="1"/>
  <c r="H1503" i="1" s="1"/>
  <c r="C1502" i="1"/>
  <c r="H1500" i="1"/>
  <c r="G1500" i="1"/>
  <c r="C1500" i="1"/>
  <c r="C1498" i="1"/>
  <c r="C1497" i="1"/>
  <c r="H1497" i="1" s="1"/>
  <c r="H1496" i="1"/>
  <c r="G1496" i="1"/>
  <c r="C1496" i="1"/>
  <c r="H1495" i="1"/>
  <c r="G1495" i="1"/>
  <c r="C1495" i="1"/>
  <c r="C1494" i="1"/>
  <c r="C1492" i="1"/>
  <c r="H1492" i="1" s="1"/>
  <c r="C1491" i="1"/>
  <c r="H1491" i="1" s="1"/>
  <c r="C1490" i="1"/>
  <c r="C1489" i="1"/>
  <c r="H1489" i="1" s="1"/>
  <c r="H1488" i="1"/>
  <c r="G1488" i="1"/>
  <c r="C1488" i="1"/>
  <c r="H1487" i="1"/>
  <c r="G1487" i="1"/>
  <c r="C1487" i="1"/>
  <c r="C1486" i="1"/>
  <c r="C1485" i="1"/>
  <c r="H1485" i="1" s="1"/>
  <c r="C1484" i="1"/>
  <c r="G1484" i="1" s="1"/>
  <c r="C1482" i="1"/>
  <c r="C1480" i="1"/>
  <c r="H1480" i="1" s="1"/>
  <c r="D1479" i="1"/>
  <c r="C1479" i="1"/>
  <c r="H1478" i="1"/>
  <c r="G1478" i="1"/>
  <c r="I1478" i="1" s="1"/>
  <c r="D1478" i="1"/>
  <c r="J1478" i="1" s="1"/>
  <c r="C1478" i="1"/>
  <c r="J1477" i="1"/>
  <c r="D1477" i="1"/>
  <c r="C1477" i="1"/>
  <c r="H1476" i="1"/>
  <c r="G1476" i="1"/>
  <c r="I1476" i="1" s="1"/>
  <c r="D1476" i="1"/>
  <c r="J1476" i="1" s="1"/>
  <c r="C1476" i="1"/>
  <c r="H1475" i="1"/>
  <c r="G1475" i="1"/>
  <c r="D1475" i="1"/>
  <c r="C1475" i="1"/>
  <c r="J1474" i="1"/>
  <c r="D1474" i="1"/>
  <c r="C1474" i="1"/>
  <c r="H1473" i="1"/>
  <c r="G1473" i="1"/>
  <c r="D1473" i="1"/>
  <c r="J1473" i="1" s="1"/>
  <c r="C1473" i="1"/>
  <c r="J1472" i="1"/>
  <c r="D1472" i="1"/>
  <c r="C1472" i="1"/>
  <c r="H1471" i="1"/>
  <c r="G1471" i="1"/>
  <c r="D1471" i="1"/>
  <c r="J1471" i="1" s="1"/>
  <c r="C1471" i="1"/>
  <c r="H1470" i="1"/>
  <c r="G1470" i="1"/>
  <c r="D1470" i="1"/>
  <c r="C1470" i="1"/>
  <c r="H1469" i="1"/>
  <c r="G1469" i="1"/>
  <c r="D1469" i="1"/>
  <c r="C1469" i="1"/>
  <c r="J1468" i="1"/>
  <c r="D1468" i="1"/>
  <c r="C1468" i="1"/>
  <c r="H1467" i="1"/>
  <c r="G1467" i="1"/>
  <c r="D1467" i="1"/>
  <c r="J1467" i="1" s="1"/>
  <c r="C1467" i="1"/>
  <c r="J1466" i="1"/>
  <c r="D1466" i="1"/>
  <c r="C1466" i="1"/>
  <c r="H1465" i="1"/>
  <c r="G1465" i="1"/>
  <c r="D1465" i="1"/>
  <c r="J1465" i="1" s="1"/>
  <c r="C1465" i="1"/>
  <c r="J1464" i="1"/>
  <c r="D1464" i="1"/>
  <c r="C1464" i="1"/>
  <c r="H1463" i="1"/>
  <c r="G1463" i="1"/>
  <c r="D1463" i="1"/>
  <c r="J1463" i="1" s="1"/>
  <c r="C1463" i="1"/>
  <c r="J1462" i="1"/>
  <c r="D1462" i="1"/>
  <c r="C1462" i="1"/>
  <c r="D1461" i="1"/>
  <c r="C1461" i="1"/>
  <c r="H1460" i="1"/>
  <c r="G1460" i="1"/>
  <c r="D1460" i="1"/>
  <c r="J1460" i="1" s="1"/>
  <c r="C1460" i="1"/>
  <c r="D1459" i="1"/>
  <c r="C1459" i="1"/>
  <c r="J1459" i="1" s="1"/>
  <c r="H1458" i="1"/>
  <c r="G1458" i="1"/>
  <c r="D1458" i="1"/>
  <c r="J1458" i="1" s="1"/>
  <c r="C1458" i="1"/>
  <c r="D1457" i="1"/>
  <c r="C1457" i="1"/>
  <c r="J1457" i="1" s="1"/>
  <c r="D1456" i="1"/>
  <c r="J1456" i="1" s="1"/>
  <c r="C1456" i="1"/>
  <c r="D1455" i="1"/>
  <c r="C1455" i="1"/>
  <c r="J1455" i="1" s="1"/>
  <c r="D1454" i="1"/>
  <c r="C1454" i="1"/>
  <c r="D1453" i="1"/>
  <c r="H1452" i="1"/>
  <c r="G1452" i="1"/>
  <c r="D1452" i="1"/>
  <c r="J1452" i="1" s="1"/>
  <c r="C1452" i="1"/>
  <c r="D1451" i="1"/>
  <c r="C1451" i="1"/>
  <c r="J1451" i="1" s="1"/>
  <c r="H1450" i="1"/>
  <c r="G1450" i="1"/>
  <c r="D1450" i="1"/>
  <c r="J1450" i="1" s="1"/>
  <c r="C1450" i="1"/>
  <c r="D1449" i="1"/>
  <c r="J1449" i="1" s="1"/>
  <c r="C1449" i="1"/>
  <c r="H1448" i="1"/>
  <c r="G1448" i="1"/>
  <c r="D1448" i="1"/>
  <c r="J1448" i="1" s="1"/>
  <c r="C1448" i="1"/>
  <c r="D1447" i="1"/>
  <c r="J1447" i="1" s="1"/>
  <c r="C1447" i="1"/>
  <c r="H1446" i="1"/>
  <c r="G1446" i="1"/>
  <c r="D1446" i="1"/>
  <c r="J1446" i="1" s="1"/>
  <c r="C1446" i="1"/>
  <c r="J1445" i="1"/>
  <c r="D1445" i="1"/>
  <c r="C1445" i="1"/>
  <c r="G1445" i="1" s="1"/>
  <c r="D1444" i="1"/>
  <c r="J1444" i="1" s="1"/>
  <c r="C1444" i="1"/>
  <c r="D1443" i="1"/>
  <c r="C1443" i="1"/>
  <c r="H1443" i="1" s="1"/>
  <c r="D1442" i="1"/>
  <c r="J1442" i="1" s="1"/>
  <c r="C1442" i="1"/>
  <c r="D1441" i="1"/>
  <c r="C1441" i="1"/>
  <c r="H1441" i="1" s="1"/>
  <c r="D1440" i="1"/>
  <c r="C1440" i="1"/>
  <c r="D1439" i="1"/>
  <c r="C1439" i="1"/>
  <c r="H1439" i="1" s="1"/>
  <c r="H1434" i="1"/>
  <c r="D1434" i="1"/>
  <c r="C1434" i="1"/>
  <c r="G1434" i="1" s="1"/>
  <c r="H1433" i="1"/>
  <c r="D1433" i="1"/>
  <c r="C1433" i="1"/>
  <c r="G1433" i="1" s="1"/>
  <c r="D1432" i="1"/>
  <c r="C1432" i="1"/>
  <c r="G1432" i="1" s="1"/>
  <c r="D1431" i="1"/>
  <c r="C1431" i="1"/>
  <c r="G1431" i="1" s="1"/>
  <c r="H1430" i="1"/>
  <c r="D1430" i="1"/>
  <c r="C1430" i="1"/>
  <c r="G1430" i="1" s="1"/>
  <c r="H1429" i="1"/>
  <c r="D1429" i="1"/>
  <c r="C1429" i="1"/>
  <c r="G1429" i="1" s="1"/>
  <c r="D1428" i="1"/>
  <c r="C1428" i="1"/>
  <c r="G1428" i="1" s="1"/>
  <c r="D1427" i="1"/>
  <c r="C1427" i="1"/>
  <c r="G1427" i="1" s="1"/>
  <c r="H1426" i="1"/>
  <c r="D1426" i="1"/>
  <c r="C1426" i="1"/>
  <c r="G1426" i="1" s="1"/>
  <c r="H1425" i="1"/>
  <c r="D1425" i="1"/>
  <c r="C1425" i="1"/>
  <c r="G1425" i="1" s="1"/>
  <c r="D1424" i="1"/>
  <c r="C1424" i="1"/>
  <c r="G1424" i="1" s="1"/>
  <c r="D1423" i="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D1350" i="1"/>
  <c r="H1350" i="1" s="1"/>
  <c r="C1350" i="1"/>
  <c r="H1349" i="1"/>
  <c r="G1349" i="1"/>
  <c r="D1349" i="1"/>
  <c r="C1349"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G1298" i="1"/>
  <c r="D1298" i="1"/>
  <c r="C1298" i="1"/>
  <c r="H1298" i="1" s="1"/>
  <c r="G1297" i="1"/>
  <c r="D1297" i="1"/>
  <c r="C1297" i="1"/>
  <c r="H1297" i="1" s="1"/>
  <c r="D1296" i="1"/>
  <c r="C1296" i="1"/>
  <c r="H1296" i="1" s="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D1288" i="1"/>
  <c r="C1288" i="1"/>
  <c r="H1288" i="1" s="1"/>
  <c r="D1287" i="1"/>
  <c r="C1287" i="1"/>
  <c r="H1287" i="1" s="1"/>
  <c r="G1286" i="1"/>
  <c r="D1286" i="1"/>
  <c r="C1286" i="1"/>
  <c r="H1286" i="1" s="1"/>
  <c r="G1285" i="1"/>
  <c r="D1285" i="1"/>
  <c r="C1285" i="1"/>
  <c r="H1285" i="1" s="1"/>
  <c r="D1284" i="1"/>
  <c r="C1284" i="1"/>
  <c r="H1284" i="1" s="1"/>
  <c r="D1283" i="1"/>
  <c r="C1283" i="1"/>
  <c r="H1283" i="1" s="1"/>
  <c r="G1282" i="1"/>
  <c r="D1282" i="1"/>
  <c r="C1282" i="1"/>
  <c r="H1282" i="1" s="1"/>
  <c r="G1281" i="1"/>
  <c r="D1281" i="1"/>
  <c r="C1281" i="1"/>
  <c r="H1281" i="1" s="1"/>
  <c r="D1280" i="1"/>
  <c r="C1280" i="1"/>
  <c r="H1280" i="1" s="1"/>
  <c r="D1279" i="1"/>
  <c r="C1279" i="1"/>
  <c r="H1279" i="1" s="1"/>
  <c r="D1278" i="1"/>
  <c r="G1278" i="1" s="1"/>
  <c r="C1278" i="1"/>
  <c r="D1277" i="1"/>
  <c r="G1277" i="1" s="1"/>
  <c r="C1277" i="1"/>
  <c r="H1277" i="1" s="1"/>
  <c r="D1276" i="1"/>
  <c r="C1276" i="1"/>
  <c r="D1275" i="1"/>
  <c r="C1275" i="1"/>
  <c r="G1274" i="1"/>
  <c r="D1274" i="1"/>
  <c r="C1274" i="1"/>
  <c r="H1274" i="1" s="1"/>
  <c r="D1273" i="1"/>
  <c r="G1273" i="1" s="1"/>
  <c r="C1273" i="1"/>
  <c r="H1273" i="1" s="1"/>
  <c r="D1272" i="1"/>
  <c r="C1272" i="1"/>
  <c r="H1272" i="1" s="1"/>
  <c r="D1271" i="1"/>
  <c r="C1271" i="1"/>
  <c r="H1271" i="1" s="1"/>
  <c r="G1270" i="1"/>
  <c r="D1270" i="1"/>
  <c r="C1270" i="1"/>
  <c r="H1270" i="1" s="1"/>
  <c r="G1269" i="1"/>
  <c r="D1269" i="1"/>
  <c r="C1269" i="1"/>
  <c r="H1269" i="1" s="1"/>
  <c r="D1268" i="1"/>
  <c r="C1268" i="1"/>
  <c r="H1268" i="1" s="1"/>
  <c r="D1267" i="1"/>
  <c r="C1267" i="1"/>
  <c r="H1267" i="1" s="1"/>
  <c r="D1266" i="1"/>
  <c r="G1266" i="1" s="1"/>
  <c r="C1266" i="1"/>
  <c r="G1265" i="1"/>
  <c r="D1265" i="1"/>
  <c r="C1265" i="1"/>
  <c r="H1265" i="1" s="1"/>
  <c r="D1264" i="1"/>
  <c r="C1264" i="1"/>
  <c r="D1263" i="1"/>
  <c r="C1263" i="1"/>
  <c r="H1263" i="1" s="1"/>
  <c r="D1262" i="1"/>
  <c r="G1262" i="1" s="1"/>
  <c r="C1262" i="1"/>
  <c r="H1262" i="1" s="1"/>
  <c r="G1261" i="1"/>
  <c r="D1261" i="1"/>
  <c r="C1261" i="1"/>
  <c r="H1261" i="1" s="1"/>
  <c r="D1260" i="1"/>
  <c r="C1260" i="1"/>
  <c r="H1260" i="1" s="1"/>
  <c r="D1259" i="1"/>
  <c r="C1259" i="1"/>
  <c r="H1259" i="1" s="1"/>
  <c r="G1258" i="1"/>
  <c r="D1258" i="1"/>
  <c r="C1258" i="1"/>
  <c r="H1258" i="1" s="1"/>
  <c r="G1257" i="1"/>
  <c r="D1257" i="1"/>
  <c r="C1257" i="1"/>
  <c r="H1257" i="1" s="1"/>
  <c r="D1256" i="1"/>
  <c r="C1256" i="1"/>
  <c r="H1256" i="1" s="1"/>
  <c r="D1255" i="1"/>
  <c r="C1255" i="1"/>
  <c r="H1255" i="1" s="1"/>
  <c r="G1254" i="1"/>
  <c r="D1254" i="1"/>
  <c r="C1254" i="1"/>
  <c r="H1254" i="1" s="1"/>
  <c r="G1253" i="1"/>
  <c r="D1253" i="1"/>
  <c r="C1253" i="1"/>
  <c r="H1253" i="1" s="1"/>
  <c r="D1252" i="1"/>
  <c r="C1252" i="1"/>
  <c r="H1252" i="1" s="1"/>
  <c r="D1251" i="1"/>
  <c r="C1251" i="1"/>
  <c r="H1251" i="1" s="1"/>
  <c r="G1250" i="1"/>
  <c r="D1250" i="1"/>
  <c r="C1250" i="1"/>
  <c r="H1250" i="1" s="1"/>
  <c r="G1249" i="1"/>
  <c r="D1249" i="1"/>
  <c r="C1249" i="1"/>
  <c r="H1249" i="1" s="1"/>
  <c r="D1248" i="1"/>
  <c r="C1248" i="1"/>
  <c r="H1248" i="1" s="1"/>
  <c r="D1247" i="1"/>
  <c r="C1247" i="1"/>
  <c r="H1247" i="1" s="1"/>
  <c r="G1246" i="1"/>
  <c r="D1246" i="1"/>
  <c r="C1246" i="1"/>
  <c r="H1246" i="1" s="1"/>
  <c r="G1245" i="1"/>
  <c r="D1245" i="1"/>
  <c r="C1245" i="1"/>
  <c r="H1245" i="1" s="1"/>
  <c r="D1244" i="1"/>
  <c r="C1244" i="1"/>
  <c r="H1244" i="1" s="1"/>
  <c r="D1243" i="1"/>
  <c r="C1243" i="1"/>
  <c r="H1243" i="1" s="1"/>
  <c r="D1242" i="1"/>
  <c r="G1242" i="1" s="1"/>
  <c r="C1242" i="1"/>
  <c r="H1242" i="1" s="1"/>
  <c r="D1241" i="1"/>
  <c r="G1241" i="1" s="1"/>
  <c r="C1241" i="1"/>
  <c r="D1240" i="1"/>
  <c r="C1240" i="1"/>
  <c r="D1239" i="1"/>
  <c r="C1239" i="1"/>
  <c r="D1238" i="1"/>
  <c r="G1238" i="1" s="1"/>
  <c r="C1238" i="1"/>
  <c r="H1238" i="1" s="1"/>
  <c r="G1237" i="1"/>
  <c r="D1237" i="1"/>
  <c r="C1237" i="1"/>
  <c r="H1237" i="1" s="1"/>
  <c r="C1236" i="1"/>
  <c r="C1235" i="1"/>
  <c r="D1234" i="1"/>
  <c r="C1234" i="1"/>
  <c r="H1234" i="1" s="1"/>
  <c r="D1233" i="1"/>
  <c r="C1233" i="1"/>
  <c r="H1233" i="1" s="1"/>
  <c r="D1232" i="1"/>
  <c r="C1232" i="1"/>
  <c r="H1232" i="1" s="1"/>
  <c r="D1231" i="1"/>
  <c r="C1231" i="1"/>
  <c r="H1231" i="1" s="1"/>
  <c r="D1230" i="1"/>
  <c r="C1230" i="1"/>
  <c r="D1229" i="1"/>
  <c r="C1229" i="1"/>
  <c r="D1228" i="1"/>
  <c r="C1228" i="1"/>
  <c r="H1228" i="1" s="1"/>
  <c r="C1227" i="1"/>
  <c r="D1226" i="1"/>
  <c r="C1226" i="1"/>
  <c r="D1225" i="1"/>
  <c r="C1225" i="1"/>
  <c r="D1224" i="1"/>
  <c r="C1224" i="1"/>
  <c r="C1223" i="1"/>
  <c r="C1222" i="1"/>
  <c r="D1221" i="1"/>
  <c r="C1221" i="1"/>
  <c r="D1220" i="1"/>
  <c r="C1220" i="1"/>
  <c r="C1219" i="1"/>
  <c r="D1218" i="1"/>
  <c r="C1218" i="1"/>
  <c r="H1218" i="1" s="1"/>
  <c r="D1217" i="1"/>
  <c r="C1217" i="1"/>
  <c r="H1217" i="1" s="1"/>
  <c r="D1216" i="1"/>
  <c r="C1216" i="1"/>
  <c r="H1216" i="1" s="1"/>
  <c r="H1213" i="1"/>
  <c r="G1213" i="1"/>
  <c r="D1213" i="1"/>
  <c r="C1213" i="1"/>
  <c r="G1212" i="1"/>
  <c r="D1212" i="1"/>
  <c r="H1212" i="1" s="1"/>
  <c r="C1212" i="1"/>
  <c r="D1211" i="1"/>
  <c r="H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D1202" i="1"/>
  <c r="H1202" i="1" s="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H1166" i="1" s="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D1156" i="1"/>
  <c r="G1156" i="1" s="1"/>
  <c r="C1156" i="1"/>
  <c r="H1155" i="1"/>
  <c r="G1155" i="1"/>
  <c r="D1155" i="1"/>
  <c r="C1155" i="1"/>
  <c r="C1154"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D1143" i="1"/>
  <c r="H1143" i="1" s="1"/>
  <c r="C1143" i="1"/>
  <c r="G1143" i="1" s="1"/>
  <c r="C1142" i="1"/>
  <c r="D1141" i="1"/>
  <c r="H1141" i="1" s="1"/>
  <c r="C1141" i="1"/>
  <c r="G1141" i="1" s="1"/>
  <c r="H1140" i="1"/>
  <c r="D1140" i="1"/>
  <c r="C1140" i="1"/>
  <c r="G1140" i="1" s="1"/>
  <c r="D1139" i="1"/>
  <c r="H1139" i="1" s="1"/>
  <c r="C1139" i="1"/>
  <c r="G1139" i="1" s="1"/>
  <c r="D1138" i="1"/>
  <c r="H1138" i="1" s="1"/>
  <c r="C1138" i="1"/>
  <c r="H1137" i="1"/>
  <c r="G1137" i="1"/>
  <c r="D1137" i="1"/>
  <c r="C1137" i="1"/>
  <c r="D1136" i="1"/>
  <c r="H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D1129" i="1"/>
  <c r="G1129" i="1" s="1"/>
  <c r="C1129" i="1"/>
  <c r="H1128" i="1"/>
  <c r="G1128" i="1"/>
  <c r="D1128" i="1"/>
  <c r="C1128" i="1"/>
  <c r="C1127" i="1"/>
  <c r="H1126" i="1"/>
  <c r="G1126" i="1"/>
  <c r="D1126" i="1"/>
  <c r="C1126" i="1"/>
  <c r="H1125" i="1"/>
  <c r="G1125" i="1"/>
  <c r="D1125" i="1"/>
  <c r="C1125" i="1"/>
  <c r="C1124" i="1"/>
  <c r="D1123" i="1"/>
  <c r="H1123" i="1" s="1"/>
  <c r="C1123" i="1"/>
  <c r="H1122" i="1"/>
  <c r="G1122" i="1"/>
  <c r="D1122" i="1"/>
  <c r="C1122" i="1"/>
  <c r="H1121" i="1"/>
  <c r="G1121" i="1"/>
  <c r="D1121" i="1"/>
  <c r="C1121" i="1"/>
  <c r="H1120" i="1"/>
  <c r="G1120" i="1"/>
  <c r="D1120" i="1"/>
  <c r="C1120" i="1"/>
  <c r="D1119" i="1"/>
  <c r="H1119" i="1" s="1"/>
  <c r="C1119" i="1"/>
  <c r="H1118" i="1"/>
  <c r="G1118" i="1"/>
  <c r="D1118" i="1"/>
  <c r="C1118" i="1"/>
  <c r="H1117" i="1"/>
  <c r="G1117" i="1"/>
  <c r="D1117" i="1"/>
  <c r="C1117" i="1"/>
  <c r="H1116" i="1"/>
  <c r="G1116" i="1"/>
  <c r="D1116" i="1"/>
  <c r="C1116" i="1"/>
  <c r="H1115" i="1"/>
  <c r="G1115" i="1"/>
  <c r="D1115" i="1"/>
  <c r="C1115" i="1"/>
  <c r="H1114" i="1"/>
  <c r="G1114" i="1"/>
  <c r="D1114" i="1"/>
  <c r="C1114" i="1"/>
  <c r="D1113" i="1"/>
  <c r="H1113" i="1" s="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D1064" i="1"/>
  <c r="G1064" i="1" s="1"/>
  <c r="C1064" i="1"/>
  <c r="H1063" i="1"/>
  <c r="G1063" i="1"/>
  <c r="D1063" i="1"/>
  <c r="C1063" i="1"/>
  <c r="H1062" i="1"/>
  <c r="G1062" i="1"/>
  <c r="D1062" i="1"/>
  <c r="C1062" i="1"/>
  <c r="H1061" i="1"/>
  <c r="D1061" i="1"/>
  <c r="G1061" i="1" s="1"/>
  <c r="C1061" i="1"/>
  <c r="H1060" i="1"/>
  <c r="G1060" i="1"/>
  <c r="D1060" i="1"/>
  <c r="C1060" i="1"/>
  <c r="H1059" i="1"/>
  <c r="G1059" i="1"/>
  <c r="D1059" i="1"/>
  <c r="C1059" i="1"/>
  <c r="H1058" i="1"/>
  <c r="G1058" i="1"/>
  <c r="D1058" i="1"/>
  <c r="C1058" i="1"/>
  <c r="H1057" i="1"/>
  <c r="G1057" i="1"/>
  <c r="D1057" i="1"/>
  <c r="C1057" i="1"/>
  <c r="C1056" i="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D1031" i="1"/>
  <c r="C1031" i="1"/>
  <c r="H1031" i="1" s="1"/>
  <c r="C1030" i="1"/>
  <c r="D1029" i="1"/>
  <c r="C1029" i="1"/>
  <c r="H1029" i="1" s="1"/>
  <c r="D1028" i="1"/>
  <c r="C1028" i="1"/>
  <c r="H1028" i="1" s="1"/>
  <c r="D1027" i="1"/>
  <c r="C1027" i="1"/>
  <c r="D1026" i="1"/>
  <c r="C1026" i="1"/>
  <c r="H1026" i="1" s="1"/>
  <c r="D1025" i="1"/>
  <c r="C1025" i="1"/>
  <c r="H1025" i="1" s="1"/>
  <c r="D1024" i="1"/>
  <c r="C1024" i="1"/>
  <c r="H1024" i="1" s="1"/>
  <c r="D1023" i="1"/>
  <c r="C1023" i="1"/>
  <c r="H1023" i="1" s="1"/>
  <c r="D1022" i="1"/>
  <c r="C1022" i="1"/>
  <c r="H1022" i="1" s="1"/>
  <c r="D1021" i="1"/>
  <c r="C1021" i="1"/>
  <c r="H1021" i="1" s="1"/>
  <c r="D1020" i="1"/>
  <c r="C1020" i="1"/>
  <c r="C1019" i="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D1003" i="1"/>
  <c r="C1003" i="1"/>
  <c r="H1003" i="1" s="1"/>
  <c r="D1002" i="1"/>
  <c r="C1002" i="1"/>
  <c r="H1002" i="1" s="1"/>
  <c r="D1001" i="1"/>
  <c r="C1001" i="1"/>
  <c r="H1001" i="1" s="1"/>
  <c r="D1000" i="1"/>
  <c r="C1000" i="1"/>
  <c r="H1000" i="1" s="1"/>
  <c r="D999" i="1"/>
  <c r="C999" i="1"/>
  <c r="H999" i="1" s="1"/>
  <c r="D998" i="1"/>
  <c r="C998" i="1"/>
  <c r="D997" i="1"/>
  <c r="C997" i="1"/>
  <c r="D996" i="1"/>
  <c r="C996" i="1"/>
  <c r="H996" i="1" s="1"/>
  <c r="D995" i="1"/>
  <c r="C995" i="1"/>
  <c r="H995" i="1" s="1"/>
  <c r="D994" i="1"/>
  <c r="C994" i="1"/>
  <c r="H994" i="1" s="1"/>
  <c r="D993" i="1"/>
  <c r="C993" i="1"/>
  <c r="D992" i="1"/>
  <c r="C992" i="1"/>
  <c r="H992" i="1" s="1"/>
  <c r="C991" i="1"/>
  <c r="D989" i="1"/>
  <c r="C989" i="1"/>
  <c r="H989" i="1" s="1"/>
  <c r="D988" i="1"/>
  <c r="C988" i="1"/>
  <c r="H988" i="1" s="1"/>
  <c r="D987" i="1"/>
  <c r="C987" i="1"/>
  <c r="H987" i="1" s="1"/>
  <c r="D986" i="1"/>
  <c r="C986" i="1"/>
  <c r="D983" i="1"/>
  <c r="H983" i="1" s="1"/>
  <c r="C983" i="1"/>
  <c r="D982" i="1"/>
  <c r="H982" i="1" s="1"/>
  <c r="C982" i="1"/>
  <c r="D981" i="1"/>
  <c r="H981" i="1" s="1"/>
  <c r="C981" i="1"/>
  <c r="H980" i="1"/>
  <c r="G980" i="1"/>
  <c r="D980" i="1"/>
  <c r="C980" i="1"/>
  <c r="D979" i="1"/>
  <c r="G979" i="1" s="1"/>
  <c r="C979" i="1"/>
  <c r="H978" i="1"/>
  <c r="G978" i="1"/>
  <c r="D978" i="1"/>
  <c r="C978" i="1"/>
  <c r="D977" i="1"/>
  <c r="H977" i="1" s="1"/>
  <c r="C977" i="1"/>
  <c r="D976" i="1"/>
  <c r="H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D935" i="1"/>
  <c r="H935" i="1" s="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D728" i="1"/>
  <c r="H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D718" i="1"/>
  <c r="H718" i="1" s="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D648" i="1"/>
  <c r="H648" i="1" s="1"/>
  <c r="C648" i="1"/>
  <c r="D647" i="1"/>
  <c r="H647" i="1" s="1"/>
  <c r="C647" i="1"/>
  <c r="D646" i="1"/>
  <c r="H646" i="1" s="1"/>
  <c r="C646" i="1"/>
  <c r="H645" i="1"/>
  <c r="G645" i="1"/>
  <c r="D645" i="1"/>
  <c r="C645" i="1"/>
  <c r="H644" i="1"/>
  <c r="G644" i="1"/>
  <c r="D644" i="1"/>
  <c r="C644" i="1"/>
  <c r="H643" i="1"/>
  <c r="G643" i="1"/>
  <c r="D643" i="1"/>
  <c r="C643" i="1"/>
  <c r="H642" i="1"/>
  <c r="G642" i="1"/>
  <c r="D642" i="1"/>
  <c r="C642" i="1"/>
  <c r="H641" i="1"/>
  <c r="G641" i="1"/>
  <c r="D641" i="1"/>
  <c r="C641" i="1"/>
  <c r="C638"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D589" i="1"/>
  <c r="H589" i="1" s="1"/>
  <c r="C589"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D406" i="1"/>
  <c r="H406" i="1" s="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D388" i="1"/>
  <c r="H388" i="1" s="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D371" i="1"/>
  <c r="G371" i="1" s="1"/>
  <c r="C371" i="1"/>
  <c r="H370" i="1"/>
  <c r="G370" i="1"/>
  <c r="D370" i="1"/>
  <c r="C370" i="1"/>
  <c r="H369" i="1"/>
  <c r="D369" i="1"/>
  <c r="G369" i="1" s="1"/>
  <c r="C369" i="1"/>
  <c r="H368" i="1"/>
  <c r="G368" i="1"/>
  <c r="D368" i="1"/>
  <c r="C368" i="1"/>
  <c r="D367" i="1"/>
  <c r="H367" i="1" s="1"/>
  <c r="C367" i="1"/>
  <c r="H366" i="1"/>
  <c r="D366" i="1"/>
  <c r="G366" i="1" s="1"/>
  <c r="C366" i="1"/>
  <c r="D365" i="1"/>
  <c r="H365" i="1" s="1"/>
  <c r="C365" i="1"/>
  <c r="C364" i="1"/>
  <c r="H363" i="1"/>
  <c r="D363" i="1"/>
  <c r="G363" i="1" s="1"/>
  <c r="C363" i="1"/>
  <c r="D362" i="1"/>
  <c r="H362" i="1" s="1"/>
  <c r="C362" i="1"/>
  <c r="D361" i="1"/>
  <c r="H361" i="1" s="1"/>
  <c r="C361" i="1"/>
  <c r="H360" i="1"/>
  <c r="G360" i="1"/>
  <c r="D360" i="1"/>
  <c r="C360" i="1"/>
  <c r="C359" i="1"/>
  <c r="H357" i="1"/>
  <c r="G357" i="1"/>
  <c r="D357" i="1"/>
  <c r="C357" i="1"/>
  <c r="H356" i="1"/>
  <c r="G356" i="1"/>
  <c r="D356" i="1"/>
  <c r="C356" i="1"/>
  <c r="H355" i="1"/>
  <c r="G355" i="1"/>
  <c r="D355" i="1"/>
  <c r="C355" i="1"/>
  <c r="D354" i="1"/>
  <c r="G354" i="1" s="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G322" i="1" s="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H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D208" i="1"/>
  <c r="H208" i="1" s="1"/>
  <c r="C208" i="1"/>
  <c r="D207" i="1"/>
  <c r="H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D190" i="1"/>
  <c r="G190" i="1" s="1"/>
  <c r="C190" i="1"/>
  <c r="H189" i="1"/>
  <c r="G189" i="1"/>
  <c r="D189" i="1"/>
  <c r="C189" i="1"/>
  <c r="D188" i="1"/>
  <c r="H188" i="1" s="1"/>
  <c r="C188" i="1"/>
  <c r="D187" i="1"/>
  <c r="G187" i="1" s="1"/>
  <c r="C187" i="1"/>
  <c r="H186" i="1"/>
  <c r="D186" i="1"/>
  <c r="G186" i="1" s="1"/>
  <c r="C186" i="1"/>
  <c r="D185" i="1"/>
  <c r="H185" i="1" s="1"/>
  <c r="C185" i="1"/>
  <c r="D184" i="1"/>
  <c r="H184" i="1" s="1"/>
  <c r="C184" i="1"/>
  <c r="H183" i="1"/>
  <c r="G183" i="1"/>
  <c r="D183" i="1"/>
  <c r="C183" i="1"/>
  <c r="D182" i="1"/>
  <c r="G182" i="1" s="1"/>
  <c r="C182" i="1"/>
  <c r="D181" i="1"/>
  <c r="H181" i="1" s="1"/>
  <c r="C181" i="1"/>
  <c r="D180" i="1"/>
  <c r="H180" i="1" s="1"/>
  <c r="C180" i="1"/>
  <c r="D179" i="1"/>
  <c r="G179" i="1" s="1"/>
  <c r="C179" i="1"/>
  <c r="H178" i="1"/>
  <c r="G178" i="1"/>
  <c r="D178" i="1"/>
  <c r="C178" i="1"/>
  <c r="D177" i="1"/>
  <c r="H177" i="1" s="1"/>
  <c r="C177" i="1"/>
  <c r="D176" i="1"/>
  <c r="G176" i="1" s="1"/>
  <c r="C176" i="1"/>
  <c r="D175" i="1"/>
  <c r="H175" i="1" s="1"/>
  <c r="C175" i="1"/>
  <c r="D174" i="1"/>
  <c r="H174" i="1" s="1"/>
  <c r="C174" i="1"/>
  <c r="C173" i="1"/>
  <c r="D172" i="1"/>
  <c r="H172" i="1" s="1"/>
  <c r="C172" i="1"/>
  <c r="H171" i="1"/>
  <c r="G171" i="1"/>
  <c r="D171" i="1"/>
  <c r="C171" i="1"/>
  <c r="D170" i="1"/>
  <c r="G170" i="1" s="1"/>
  <c r="C170" i="1"/>
  <c r="D169" i="1"/>
  <c r="G169" i="1" s="1"/>
  <c r="C169" i="1"/>
  <c r="D168" i="1"/>
  <c r="H168" i="1" s="1"/>
  <c r="C168" i="1"/>
  <c r="H167" i="1"/>
  <c r="G167" i="1"/>
  <c r="D167" i="1"/>
  <c r="C167" i="1"/>
  <c r="D166" i="1"/>
  <c r="H166" i="1" s="1"/>
  <c r="C166" i="1"/>
  <c r="C165" i="1"/>
  <c r="H164" i="1"/>
  <c r="G164" i="1"/>
  <c r="D164" i="1"/>
  <c r="C164" i="1"/>
  <c r="D163" i="1"/>
  <c r="H163" i="1" s="1"/>
  <c r="C163" i="1"/>
  <c r="D162" i="1"/>
  <c r="H162" i="1" s="1"/>
  <c r="C162" i="1"/>
  <c r="D161" i="1"/>
  <c r="G161" i="1" s="1"/>
  <c r="C161" i="1"/>
  <c r="C160"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H151" i="1"/>
  <c r="G151" i="1"/>
  <c r="D151" i="1"/>
  <c r="C151" i="1"/>
  <c r="H150" i="1"/>
  <c r="D150" i="1"/>
  <c r="G150" i="1" s="1"/>
  <c r="C150" i="1"/>
  <c r="D149" i="1"/>
  <c r="G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D133" i="1"/>
  <c r="H133" i="1" s="1"/>
  <c r="C133" i="1"/>
  <c r="D132" i="1"/>
  <c r="H132" i="1" s="1"/>
  <c r="C132" i="1"/>
  <c r="D131" i="1"/>
  <c r="H131" i="1" s="1"/>
  <c r="C131" i="1"/>
  <c r="C130" i="1"/>
  <c r="C129" i="1"/>
  <c r="H128" i="1"/>
  <c r="G128" i="1"/>
  <c r="D128" i="1"/>
  <c r="C128" i="1"/>
  <c r="H127" i="1"/>
  <c r="G127" i="1"/>
  <c r="D127" i="1"/>
  <c r="C127" i="1"/>
  <c r="H126" i="1"/>
  <c r="G126" i="1"/>
  <c r="D126" i="1"/>
  <c r="C126" i="1"/>
  <c r="H125" i="1"/>
  <c r="G125" i="1"/>
  <c r="D125" i="1"/>
  <c r="C125" i="1"/>
  <c r="D124" i="1"/>
  <c r="H124" i="1" s="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D107" i="1"/>
  <c r="H107" i="1" s="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C79" i="1"/>
  <c r="C78" i="1"/>
  <c r="D77" i="1"/>
  <c r="H77" i="1" s="1"/>
  <c r="C77" i="1"/>
  <c r="H76" i="1"/>
  <c r="G76" i="1"/>
  <c r="D76" i="1"/>
  <c r="C76" i="1"/>
  <c r="D75" i="1"/>
  <c r="H75" i="1" s="1"/>
  <c r="C75" i="1"/>
  <c r="H74" i="1"/>
  <c r="G74" i="1"/>
  <c r="D74" i="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4" i="1" s="1"/>
  <c r="C54" i="1"/>
  <c r="D53" i="1"/>
  <c r="H53" i="1" s="1"/>
  <c r="C53" i="1"/>
  <c r="H52" i="1"/>
  <c r="G52" i="1"/>
  <c r="D52" i="1"/>
  <c r="C52" i="1"/>
  <c r="H51" i="1"/>
  <c r="G51" i="1"/>
  <c r="D51" i="1"/>
  <c r="C51"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3" i="9" l="1"/>
  <c r="B303" i="9" s="1"/>
  <c r="E298" i="9"/>
  <c r="B298" i="9" s="1"/>
  <c r="C1576" i="1"/>
  <c r="H1576" i="1" s="1"/>
  <c r="H1224" i="1"/>
  <c r="E296" i="9"/>
  <c r="B296" i="9" s="1"/>
  <c r="H1278" i="1"/>
  <c r="H631" i="1"/>
  <c r="E32" i="9"/>
  <c r="B32" i="9" s="1"/>
  <c r="E286" i="9"/>
  <c r="B286" i="9" s="1"/>
  <c r="F217" i="9"/>
  <c r="B217" i="9" s="1"/>
  <c r="D24" i="8"/>
  <c r="C1499" i="1" s="1"/>
  <c r="G1499" i="1" s="1"/>
  <c r="H1456" i="1"/>
  <c r="G1456" i="1"/>
  <c r="D22" i="7"/>
  <c r="C1453" i="1" s="1"/>
  <c r="H1453" i="1" s="1"/>
  <c r="G646" i="1"/>
  <c r="E275" i="9"/>
  <c r="B275" i="9" s="1"/>
  <c r="G292" i="1"/>
  <c r="G291" i="1"/>
  <c r="D413" i="1"/>
  <c r="G406" i="1"/>
  <c r="G404" i="1"/>
  <c r="E643" i="4"/>
  <c r="D637" i="1" s="1"/>
  <c r="G390" i="1"/>
  <c r="F391" i="4"/>
  <c r="G1504" i="1"/>
  <c r="G1480" i="1"/>
  <c r="D1436" i="1"/>
  <c r="D1437" i="1"/>
  <c r="G1437" i="1" s="1"/>
  <c r="C1438" i="1"/>
  <c r="G1438" i="1" s="1"/>
  <c r="J1440" i="1"/>
  <c r="G1579" i="1"/>
  <c r="H1511" i="1"/>
  <c r="G1516" i="1"/>
  <c r="G1515" i="1"/>
  <c r="G1503" i="1"/>
  <c r="H1499" i="1"/>
  <c r="G1492" i="1"/>
  <c r="G1491" i="1"/>
  <c r="H1483" i="1"/>
  <c r="H1484" i="1"/>
  <c r="G1350" i="1"/>
  <c r="D1348" i="1"/>
  <c r="H1276" i="1"/>
  <c r="H1275" i="1"/>
  <c r="H1239" i="1"/>
  <c r="E284" i="9"/>
  <c r="B284" i="9" s="1"/>
  <c r="H1229" i="1"/>
  <c r="H1225" i="1"/>
  <c r="H1220" i="1"/>
  <c r="G648" i="1"/>
  <c r="G647" i="1"/>
  <c r="H1230" i="1"/>
  <c r="D1227" i="1"/>
  <c r="H1227" i="1" s="1"/>
  <c r="H1266" i="1"/>
  <c r="H1264" i="1"/>
  <c r="H1240" i="1"/>
  <c r="H1241" i="1"/>
  <c r="F259" i="5"/>
  <c r="D1236" i="1"/>
  <c r="H1235" i="1"/>
  <c r="E283" i="9"/>
  <c r="B283" i="9" s="1"/>
  <c r="E245" i="5"/>
  <c r="D1222" i="1" s="1"/>
  <c r="H1222" i="1" s="1"/>
  <c r="H1226" i="1"/>
  <c r="D1223" i="1"/>
  <c r="H1223" i="1" s="1"/>
  <c r="H1219" i="1"/>
  <c r="H1221" i="1"/>
  <c r="E238" i="5"/>
  <c r="G1211" i="1"/>
  <c r="G1202" i="1"/>
  <c r="D1201" i="1"/>
  <c r="E309" i="9"/>
  <c r="B309" i="9" s="1"/>
  <c r="G1165" i="1"/>
  <c r="D1157" i="1"/>
  <c r="H1156" i="1"/>
  <c r="G1142" i="1"/>
  <c r="G1138" i="1"/>
  <c r="G1136" i="1"/>
  <c r="H1129" i="1"/>
  <c r="D1127" i="1"/>
  <c r="G1123" i="1"/>
  <c r="H1112" i="1"/>
  <c r="G1112" i="1"/>
  <c r="G1113" i="1"/>
  <c r="G1119" i="1"/>
  <c r="H1033" i="1"/>
  <c r="H1032" i="1"/>
  <c r="H1030" i="1"/>
  <c r="H1027" i="1"/>
  <c r="F41" i="5"/>
  <c r="H1020" i="1"/>
  <c r="H1019" i="1"/>
  <c r="H1004" i="1"/>
  <c r="H997" i="1"/>
  <c r="E12" i="5"/>
  <c r="E7" i="5" s="1"/>
  <c r="I20" i="3" s="1"/>
  <c r="H998" i="1"/>
  <c r="F13" i="5"/>
  <c r="H993" i="1"/>
  <c r="D991" i="1"/>
  <c r="G991" i="1" s="1"/>
  <c r="H986" i="1"/>
  <c r="G983" i="1"/>
  <c r="G982" i="1"/>
  <c r="G981" i="1"/>
  <c r="H979" i="1"/>
  <c r="G977" i="1"/>
  <c r="G976" i="1"/>
  <c r="G728" i="1"/>
  <c r="G718" i="1"/>
  <c r="G713" i="1"/>
  <c r="G715" i="1"/>
  <c r="G711" i="1"/>
  <c r="G168" i="1"/>
  <c r="D50" i="1"/>
  <c r="H50" i="1" s="1"/>
  <c r="E294" i="9"/>
  <c r="B294" i="9" s="1"/>
  <c r="E273" i="9"/>
  <c r="B273" i="9" s="1"/>
  <c r="D411" i="1"/>
  <c r="H411" i="1" s="1"/>
  <c r="G411" i="1"/>
  <c r="G288" i="1"/>
  <c r="G412" i="1"/>
  <c r="E644" i="4"/>
  <c r="D638" i="1" s="1"/>
  <c r="G290" i="1"/>
  <c r="G935" i="1"/>
  <c r="F188" i="4"/>
  <c r="G188" i="1"/>
  <c r="G172" i="1"/>
  <c r="E163" i="4"/>
  <c r="D159" i="1" s="1"/>
  <c r="G159" i="1" s="1"/>
  <c r="D165" i="1"/>
  <c r="G165" i="1" s="1"/>
  <c r="H386" i="1"/>
  <c r="G386" i="1"/>
  <c r="G388" i="1"/>
  <c r="G374" i="1"/>
  <c r="G373" i="1"/>
  <c r="H371" i="1"/>
  <c r="G367" i="1"/>
  <c r="G364" i="1"/>
  <c r="H364" i="1"/>
  <c r="G365" i="1"/>
  <c r="F369" i="4"/>
  <c r="G362" i="1"/>
  <c r="G361" i="1"/>
  <c r="G359" i="1"/>
  <c r="H346" i="1"/>
  <c r="G346" i="1"/>
  <c r="G351" i="1"/>
  <c r="H354" i="1"/>
  <c r="G209" i="1"/>
  <c r="G208" i="1"/>
  <c r="G207" i="1"/>
  <c r="D198" i="1"/>
  <c r="F202" i="4"/>
  <c r="H190" i="1"/>
  <c r="H187" i="1"/>
  <c r="G185" i="1"/>
  <c r="G184" i="1"/>
  <c r="F222" i="9"/>
  <c r="B222" i="9" s="1"/>
  <c r="H182" i="1"/>
  <c r="G181" i="1"/>
  <c r="G180" i="1"/>
  <c r="H179" i="1"/>
  <c r="G177" i="1"/>
  <c r="H176" i="1"/>
  <c r="G175" i="1"/>
  <c r="H173" i="1"/>
  <c r="G174" i="1"/>
  <c r="H170" i="1"/>
  <c r="H169" i="1"/>
  <c r="G166" i="1"/>
  <c r="G163" i="1"/>
  <c r="D160" i="1"/>
  <c r="G160" i="1" s="1"/>
  <c r="G162" i="1"/>
  <c r="H160" i="1"/>
  <c r="H161" i="1"/>
  <c r="F164" i="4"/>
  <c r="G155" i="1"/>
  <c r="F159" i="4"/>
  <c r="F218" i="9"/>
  <c r="B218" i="9" s="1"/>
  <c r="G148" i="1"/>
  <c r="H148" i="1"/>
  <c r="H149" i="1"/>
  <c r="G588" i="1"/>
  <c r="H588" i="1"/>
  <c r="E528" i="4"/>
  <c r="D522" i="1" s="1"/>
  <c r="E593" i="4"/>
  <c r="D587" i="1" s="1"/>
  <c r="G589" i="1"/>
  <c r="H321" i="1"/>
  <c r="G321" i="1"/>
  <c r="H322" i="1"/>
  <c r="G146" i="1"/>
  <c r="G133" i="1"/>
  <c r="G132" i="1"/>
  <c r="D129" i="1"/>
  <c r="F133" i="4"/>
  <c r="D130" i="1"/>
  <c r="G131" i="1"/>
  <c r="G124" i="1"/>
  <c r="D121" i="1"/>
  <c r="G108" i="1"/>
  <c r="H103" i="1"/>
  <c r="G103" i="1"/>
  <c r="G107" i="1"/>
  <c r="H87" i="1"/>
  <c r="H79" i="1"/>
  <c r="G79" i="1"/>
  <c r="G82" i="1"/>
  <c r="F83" i="4"/>
  <c r="G77" i="1"/>
  <c r="H73" i="1"/>
  <c r="G75" i="1"/>
  <c r="G54" i="1"/>
  <c r="G50" i="1"/>
  <c r="G53" i="1"/>
  <c r="E300" i="9"/>
  <c r="B300" i="9" s="1"/>
  <c r="E293" i="9"/>
  <c r="B293" i="9" s="1"/>
  <c r="E301" i="9"/>
  <c r="B301" i="9" s="1"/>
  <c r="E33" i="9"/>
  <c r="B33" i="9" s="1"/>
  <c r="E287" i="9"/>
  <c r="B287" i="9" s="1"/>
  <c r="E288" i="9"/>
  <c r="B288" i="9" s="1"/>
  <c r="F215" i="9"/>
  <c r="B215" i="9" s="1"/>
  <c r="G1216" i="1"/>
  <c r="G1217" i="1"/>
  <c r="G1218" i="1"/>
  <c r="G1219" i="1"/>
  <c r="G1220" i="1"/>
  <c r="G1221" i="1"/>
  <c r="G1224" i="1"/>
  <c r="G1225" i="1"/>
  <c r="G1226" i="1"/>
  <c r="G1228" i="1"/>
  <c r="G1229" i="1"/>
  <c r="G1230" i="1"/>
  <c r="G1231" i="1"/>
  <c r="G1232" i="1"/>
  <c r="G1233" i="1"/>
  <c r="G1234" i="1"/>
  <c r="G1240" i="1"/>
  <c r="G1244" i="1"/>
  <c r="G1248" i="1"/>
  <c r="G1252" i="1"/>
  <c r="G1256" i="1"/>
  <c r="G1260" i="1"/>
  <c r="G1264" i="1"/>
  <c r="G1268" i="1"/>
  <c r="G1272" i="1"/>
  <c r="G1276" i="1"/>
  <c r="G1280" i="1"/>
  <c r="G1284" i="1"/>
  <c r="G1288" i="1"/>
  <c r="G1292" i="1"/>
  <c r="G1296" i="1"/>
  <c r="G986" i="1"/>
  <c r="G987" i="1"/>
  <c r="G988" i="1"/>
  <c r="G989"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239" i="1"/>
  <c r="G1243" i="1"/>
  <c r="G1247" i="1"/>
  <c r="G1251" i="1"/>
  <c r="G1255" i="1"/>
  <c r="G1259" i="1"/>
  <c r="G1263" i="1"/>
  <c r="G1267" i="1"/>
  <c r="G1271" i="1"/>
  <c r="G1275" i="1"/>
  <c r="G1279" i="1"/>
  <c r="G1283" i="1"/>
  <c r="G1287" i="1"/>
  <c r="G1291" i="1"/>
  <c r="G1295" i="1"/>
  <c r="H1412" i="1"/>
  <c r="H1416" i="1"/>
  <c r="H1420" i="1"/>
  <c r="H1424" i="1"/>
  <c r="H1428" i="1"/>
  <c r="H1432" i="1"/>
  <c r="G1440" i="1"/>
  <c r="G1442" i="1"/>
  <c r="G1444" i="1"/>
  <c r="I1444" i="1" s="1"/>
  <c r="H1445" i="1"/>
  <c r="I1446" i="1"/>
  <c r="I1448" i="1"/>
  <c r="I1450" i="1"/>
  <c r="I1452" i="1"/>
  <c r="H1454" i="1"/>
  <c r="G1454" i="1"/>
  <c r="I1456" i="1"/>
  <c r="I1458" i="1"/>
  <c r="I1460" i="1"/>
  <c r="H1462" i="1"/>
  <c r="G1462" i="1"/>
  <c r="I1462" i="1" s="1"/>
  <c r="H1464" i="1"/>
  <c r="G1464" i="1"/>
  <c r="H1466" i="1"/>
  <c r="G1466" i="1"/>
  <c r="I1466" i="1" s="1"/>
  <c r="H1468" i="1"/>
  <c r="G1468" i="1"/>
  <c r="H1472" i="1"/>
  <c r="G1472" i="1"/>
  <c r="I1472" i="1" s="1"/>
  <c r="H1474" i="1"/>
  <c r="G1474" i="1"/>
  <c r="H1477" i="1"/>
  <c r="G1477" i="1"/>
  <c r="I1477" i="1" s="1"/>
  <c r="H1479" i="1"/>
  <c r="G1479" i="1"/>
  <c r="J147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D1056" i="1"/>
  <c r="F78" i="5"/>
  <c r="I24" i="3"/>
  <c r="D1299" i="1"/>
  <c r="H1411" i="1"/>
  <c r="H1415" i="1"/>
  <c r="H1419" i="1"/>
  <c r="H1427" i="1"/>
  <c r="H1431" i="1"/>
  <c r="H30" i="3"/>
  <c r="G1439" i="1"/>
  <c r="I1439" i="1" s="1"/>
  <c r="J1439" i="1"/>
  <c r="H1440" i="1"/>
  <c r="G1441" i="1"/>
  <c r="I1441" i="1" s="1"/>
  <c r="J1441" i="1"/>
  <c r="H1442" i="1"/>
  <c r="G1443" i="1"/>
  <c r="I1443" i="1" s="1"/>
  <c r="J1443" i="1"/>
  <c r="H1444" i="1"/>
  <c r="H1447" i="1"/>
  <c r="G1447" i="1"/>
  <c r="H1449" i="1"/>
  <c r="G1449" i="1"/>
  <c r="I1449" i="1" s="1"/>
  <c r="H1451" i="1"/>
  <c r="G1451" i="1"/>
  <c r="H1455" i="1"/>
  <c r="G1455" i="1"/>
  <c r="H1457" i="1"/>
  <c r="G1457" i="1"/>
  <c r="H1459" i="1"/>
  <c r="G1459" i="1"/>
  <c r="H1461" i="1"/>
  <c r="G1461" i="1"/>
  <c r="I1463" i="1"/>
  <c r="I1465" i="1"/>
  <c r="I1467" i="1"/>
  <c r="I1471" i="1"/>
  <c r="I1473" i="1"/>
  <c r="H1522" i="1"/>
  <c r="G1522" i="1"/>
  <c r="H308" i="9"/>
  <c r="E308" i="9" s="1"/>
  <c r="B308" i="9" s="1"/>
  <c r="D1154" i="1"/>
  <c r="E176" i="5"/>
  <c r="H310" i="9"/>
  <c r="D1167" i="1"/>
  <c r="H1482" i="1"/>
  <c r="G1482" i="1"/>
  <c r="H1486" i="1"/>
  <c r="G1486" i="1"/>
  <c r="H1490" i="1"/>
  <c r="G1490" i="1"/>
  <c r="H1494" i="1"/>
  <c r="G1494" i="1"/>
  <c r="H1498" i="1"/>
  <c r="G1498" i="1"/>
  <c r="H1502" i="1"/>
  <c r="G1502" i="1"/>
  <c r="H1506" i="1"/>
  <c r="G1506" i="1"/>
  <c r="H1510" i="1"/>
  <c r="G1510" i="1"/>
  <c r="H1514" i="1"/>
  <c r="G1514" i="1"/>
  <c r="E50" i="4"/>
  <c r="D46" i="1" s="1"/>
  <c r="E82" i="4"/>
  <c r="D78" i="1" s="1"/>
  <c r="E124" i="4"/>
  <c r="H21" i="9"/>
  <c r="G21" i="9"/>
  <c r="F177" i="4"/>
  <c r="E252" i="4"/>
  <c r="D248" i="1" s="1"/>
  <c r="D363" i="4"/>
  <c r="D472" i="4"/>
  <c r="E484" i="4"/>
  <c r="D478" i="1" s="1"/>
  <c r="D529" i="4"/>
  <c r="D567" i="4"/>
  <c r="D593" i="4"/>
  <c r="D7" i="5"/>
  <c r="D68" i="5"/>
  <c r="F224" i="5"/>
  <c r="D238" i="5"/>
  <c r="F239" i="5"/>
  <c r="F246" i="5"/>
  <c r="E35" i="6"/>
  <c r="D49" i="8"/>
  <c r="C1524" i="1" s="1"/>
  <c r="E23" i="9"/>
  <c r="B23" i="9" s="1"/>
  <c r="E31" i="9"/>
  <c r="B31" i="9" s="1"/>
  <c r="E39" i="9"/>
  <c r="B39" i="9" s="1"/>
  <c r="D643" i="4"/>
  <c r="F416" i="4"/>
  <c r="G310" i="9"/>
  <c r="E310" i="9" s="1"/>
  <c r="B310" i="9" s="1"/>
  <c r="F190" i="5"/>
  <c r="F36" i="6"/>
  <c r="D35" i="6"/>
  <c r="F122" i="6"/>
  <c r="D114" i="6"/>
  <c r="B29" i="9"/>
  <c r="B37" i="9"/>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7" i="4"/>
  <c r="E106" i="4"/>
  <c r="D102" i="1" s="1"/>
  <c r="F134" i="4"/>
  <c r="F152" i="4"/>
  <c r="D196" i="4"/>
  <c r="D151" i="4" s="1"/>
  <c r="E224" i="4"/>
  <c r="D220" i="1" s="1"/>
  <c r="D299" i="4"/>
  <c r="E311" i="4"/>
  <c r="F364" i="4"/>
  <c r="D515" i="4"/>
  <c r="F530" i="4"/>
  <c r="F594" i="4"/>
  <c r="D625" i="4"/>
  <c r="F8" i="5"/>
  <c r="D12" i="5"/>
  <c r="E290" i="9"/>
  <c r="B290" i="9" s="1"/>
  <c r="F180" i="5"/>
  <c r="F207" i="5"/>
  <c r="D206" i="5"/>
  <c r="D141" i="6"/>
  <c r="F5" i="6"/>
  <c r="E27" i="9"/>
  <c r="B27" i="9" s="1"/>
  <c r="E35" i="9"/>
  <c r="B35" i="9" s="1"/>
  <c r="E43" i="9"/>
  <c r="B43" i="9" s="1"/>
  <c r="D106" i="4"/>
  <c r="D139" i="4"/>
  <c r="D224" i="4"/>
  <c r="F264" i="4"/>
  <c r="D311" i="4"/>
  <c r="D344" i="4"/>
  <c r="E363" i="4"/>
  <c r="D358" i="1" s="1"/>
  <c r="D421" i="4"/>
  <c r="F460" i="4"/>
  <c r="E472" i="4"/>
  <c r="D466" i="1" s="1"/>
  <c r="F70" i="5"/>
  <c r="H291" i="9"/>
  <c r="E291" i="9" s="1"/>
  <c r="B291" i="9" s="1"/>
  <c r="E146" i="5"/>
  <c r="D176" i="5"/>
  <c r="F177" i="5"/>
  <c r="F130" i="6"/>
  <c r="D129" i="6"/>
  <c r="E53" i="9"/>
  <c r="B53" i="9" s="1"/>
  <c r="E57" i="9"/>
  <c r="B57" i="9" s="1"/>
  <c r="E71" i="9"/>
  <c r="B71" i="9" s="1"/>
  <c r="B85" i="9"/>
  <c r="E87" i="9"/>
  <c r="B87" i="9" s="1"/>
  <c r="E95" i="9"/>
  <c r="B95" i="9" s="1"/>
  <c r="E103" i="9"/>
  <c r="B103" i="9" s="1"/>
  <c r="E111" i="9"/>
  <c r="B111" i="9" s="1"/>
  <c r="E119" i="9"/>
  <c r="B119" i="9" s="1"/>
  <c r="E127" i="9"/>
  <c r="B127" i="9" s="1"/>
  <c r="E135" i="9"/>
  <c r="B135" i="9" s="1"/>
  <c r="B141" i="9"/>
  <c r="E143" i="9"/>
  <c r="B143"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B69" i="9"/>
  <c r="B77" i="9"/>
  <c r="B93" i="9"/>
  <c r="B101" i="9"/>
  <c r="B109" i="9"/>
  <c r="B117" i="9"/>
  <c r="B125" i="9"/>
  <c r="B133" i="9"/>
  <c r="B65" i="9"/>
  <c r="E75" i="9"/>
  <c r="B75" i="9" s="1"/>
  <c r="B81" i="9"/>
  <c r="E91" i="9"/>
  <c r="B91" i="9" s="1"/>
  <c r="E99" i="9"/>
  <c r="B99" i="9" s="1"/>
  <c r="E107" i="9"/>
  <c r="B107" i="9" s="1"/>
  <c r="E115" i="9"/>
  <c r="B115" i="9" s="1"/>
  <c r="E123" i="9"/>
  <c r="B123" i="9" s="1"/>
  <c r="E131" i="9"/>
  <c r="B131" i="9" s="1"/>
  <c r="B137" i="9"/>
  <c r="B232" i="9"/>
  <c r="B238" i="9"/>
  <c r="B256" i="9"/>
  <c r="B258" i="9"/>
  <c r="B230" i="9"/>
  <c r="B240" i="9"/>
  <c r="B248" i="9"/>
  <c r="B260" i="9"/>
  <c r="G1576" i="1" l="1"/>
  <c r="D42" i="8"/>
  <c r="G314" i="9" s="1"/>
  <c r="E314" i="9" s="1"/>
  <c r="B314" i="9" s="1"/>
  <c r="H1438" i="1"/>
  <c r="G1453" i="1"/>
  <c r="D5" i="7"/>
  <c r="G316" i="9" s="1"/>
  <c r="E316" i="9" s="1"/>
  <c r="H413" i="1"/>
  <c r="G413" i="1"/>
  <c r="H1437" i="1"/>
  <c r="G1348" i="1"/>
  <c r="H1348" i="1"/>
  <c r="H991" i="1"/>
  <c r="G1227" i="1"/>
  <c r="G1223" i="1"/>
  <c r="H1236" i="1"/>
  <c r="G1236" i="1"/>
  <c r="F245" i="5"/>
  <c r="G1222" i="1"/>
  <c r="E237" i="5"/>
  <c r="D1214" i="1" s="1"/>
  <c r="D1215" i="1"/>
  <c r="H1201" i="1"/>
  <c r="G1201" i="1"/>
  <c r="H1157" i="1"/>
  <c r="G1157" i="1"/>
  <c r="H1127" i="1"/>
  <c r="G1127" i="1"/>
  <c r="D990" i="1"/>
  <c r="D985" i="1"/>
  <c r="H165" i="1"/>
  <c r="G638" i="1"/>
  <c r="H638" i="1"/>
  <c r="H159" i="1"/>
  <c r="F163" i="4"/>
  <c r="H198" i="1"/>
  <c r="G198" i="1"/>
  <c r="E21" i="9"/>
  <c r="B21" i="9" s="1"/>
  <c r="H130" i="1"/>
  <c r="G130" i="1"/>
  <c r="H129" i="1"/>
  <c r="G129" i="1"/>
  <c r="H121" i="1"/>
  <c r="G121" i="1"/>
  <c r="D289" i="4"/>
  <c r="H17" i="3"/>
  <c r="C147" i="1"/>
  <c r="H78" i="1"/>
  <c r="G78" i="1"/>
  <c r="I22" i="3"/>
  <c r="D1153" i="1"/>
  <c r="E6" i="4"/>
  <c r="G1299" i="1"/>
  <c r="F344" i="4"/>
  <c r="C339" i="1"/>
  <c r="F139" i="4"/>
  <c r="C135" i="1"/>
  <c r="E298" i="4"/>
  <c r="D306" i="1"/>
  <c r="F7" i="4"/>
  <c r="D6" i="4"/>
  <c r="C3" i="1"/>
  <c r="H27" i="3"/>
  <c r="F114" i="6"/>
  <c r="C1408" i="1"/>
  <c r="F643" i="4"/>
  <c r="C637" i="1"/>
  <c r="F238" i="5"/>
  <c r="D237" i="5"/>
  <c r="C1215" i="1"/>
  <c r="F593" i="4"/>
  <c r="C587" i="1"/>
  <c r="F472" i="4"/>
  <c r="C466" i="1"/>
  <c r="G46" i="1"/>
  <c r="H46" i="1"/>
  <c r="D43" i="8"/>
  <c r="H1154" i="1"/>
  <c r="G1154" i="1"/>
  <c r="F82" i="4"/>
  <c r="I1457" i="1"/>
  <c r="F50" i="4"/>
  <c r="H1056" i="1"/>
  <c r="G1056" i="1"/>
  <c r="I1442" i="1"/>
  <c r="H1299" i="1"/>
  <c r="F224" i="4"/>
  <c r="C220" i="1"/>
  <c r="H478" i="1"/>
  <c r="G478" i="1"/>
  <c r="E166" i="9"/>
  <c r="B166" i="9" s="1"/>
  <c r="F213" i="9"/>
  <c r="F129" i="6"/>
  <c r="C1423" i="1"/>
  <c r="F146" i="5"/>
  <c r="D1124" i="1"/>
  <c r="F311" i="4"/>
  <c r="C306" i="1"/>
  <c r="F106" i="4"/>
  <c r="C102" i="1"/>
  <c r="G311" i="9"/>
  <c r="E311" i="9" s="1"/>
  <c r="B311" i="9" s="1"/>
  <c r="F206" i="5"/>
  <c r="C1183" i="1"/>
  <c r="F12" i="5"/>
  <c r="C990" i="1"/>
  <c r="F299" i="4"/>
  <c r="D298" i="4"/>
  <c r="C294" i="1"/>
  <c r="I25" i="3"/>
  <c r="D1329" i="1"/>
  <c r="F567" i="4"/>
  <c r="C561" i="1"/>
  <c r="F363" i="4"/>
  <c r="D350" i="4"/>
  <c r="C358" i="1"/>
  <c r="G1167" i="1"/>
  <c r="H1167" i="1"/>
  <c r="E141" i="6"/>
  <c r="F141" i="6" s="1"/>
  <c r="E420" i="4"/>
  <c r="I1479" i="1"/>
  <c r="I1474" i="1"/>
  <c r="I1468" i="1"/>
  <c r="I1464" i="1"/>
  <c r="I1440" i="1"/>
  <c r="H28" i="3"/>
  <c r="C1435" i="1"/>
  <c r="F625" i="4"/>
  <c r="C619" i="1"/>
  <c r="F196" i="4"/>
  <c r="C192" i="1"/>
  <c r="F7" i="5"/>
  <c r="D6" i="5"/>
  <c r="H20" i="3"/>
  <c r="C985" i="1"/>
  <c r="E350" i="4"/>
  <c r="F176" i="5"/>
  <c r="H22" i="3"/>
  <c r="D175" i="5"/>
  <c r="C1153" i="1"/>
  <c r="F421" i="4"/>
  <c r="D420" i="4"/>
  <c r="C415" i="1"/>
  <c r="F515" i="4"/>
  <c r="C509" i="1"/>
  <c r="H25" i="3"/>
  <c r="F35" i="6"/>
  <c r="C1329" i="1"/>
  <c r="G1524" i="1"/>
  <c r="H1524" i="1"/>
  <c r="H21" i="3"/>
  <c r="C1046" i="1"/>
  <c r="F529" i="4"/>
  <c r="D528" i="4"/>
  <c r="C523" i="1"/>
  <c r="H248" i="1"/>
  <c r="G248" i="1"/>
  <c r="F124" i="4"/>
  <c r="D120" i="1"/>
  <c r="I1459" i="1"/>
  <c r="I1455" i="1"/>
  <c r="I1451" i="1"/>
  <c r="I1447" i="1"/>
  <c r="E68" i="5"/>
  <c r="E151" i="4"/>
  <c r="H19" i="9" l="1"/>
  <c r="E19" i="9" s="1"/>
  <c r="B19" i="9" s="1"/>
  <c r="C1517" i="1"/>
  <c r="G1517" i="1" s="1"/>
  <c r="I34" i="3"/>
  <c r="K1451" i="9"/>
  <c r="C1436" i="1"/>
  <c r="G1436" i="1" s="1"/>
  <c r="H29" i="3"/>
  <c r="E175" i="5"/>
  <c r="D1152" i="1" s="1"/>
  <c r="I23" i="3"/>
  <c r="H509" i="1"/>
  <c r="G509" i="1"/>
  <c r="I28" i="3"/>
  <c r="D1435" i="1"/>
  <c r="G1435" i="1" s="1"/>
  <c r="H990" i="1"/>
  <c r="G990" i="1"/>
  <c r="F237" i="5"/>
  <c r="H23" i="3"/>
  <c r="C1214" i="1"/>
  <c r="H637" i="1"/>
  <c r="G637" i="1"/>
  <c r="H339" i="1"/>
  <c r="G339" i="1"/>
  <c r="D413" i="4"/>
  <c r="D291" i="4"/>
  <c r="C285" i="1"/>
  <c r="I17" i="3"/>
  <c r="E289" i="4"/>
  <c r="E290" i="4" s="1"/>
  <c r="D286" i="1" s="1"/>
  <c r="D147" i="1"/>
  <c r="G147" i="1" s="1"/>
  <c r="D635" i="4"/>
  <c r="F420" i="4"/>
  <c r="C414" i="1"/>
  <c r="C1152" i="1"/>
  <c r="H985" i="1"/>
  <c r="G985" i="1"/>
  <c r="B316" i="9"/>
  <c r="E315" i="9"/>
  <c r="I10" i="3" s="1"/>
  <c r="D408" i="4"/>
  <c r="F350" i="4"/>
  <c r="C345" i="1"/>
  <c r="H306" i="1"/>
  <c r="G306" i="1"/>
  <c r="G1423" i="1"/>
  <c r="H1423" i="1"/>
  <c r="H466" i="1"/>
  <c r="G466" i="1"/>
  <c r="H1215" i="1"/>
  <c r="G1215" i="1"/>
  <c r="F151" i="4"/>
  <c r="G120" i="1"/>
  <c r="H120" i="1"/>
  <c r="G1329" i="1"/>
  <c r="H1329" i="1"/>
  <c r="G278" i="9"/>
  <c r="C984" i="1"/>
  <c r="H619" i="1"/>
  <c r="G619" i="1"/>
  <c r="H294" i="1"/>
  <c r="G294" i="1"/>
  <c r="G1124" i="1"/>
  <c r="H1124" i="1"/>
  <c r="H587" i="1"/>
  <c r="G587" i="1"/>
  <c r="G3" i="1"/>
  <c r="H3" i="1"/>
  <c r="E407" i="4"/>
  <c r="D402" i="1" s="1"/>
  <c r="D293" i="1"/>
  <c r="H9" i="3"/>
  <c r="H192" i="1"/>
  <c r="G192" i="1"/>
  <c r="E635" i="4"/>
  <c r="D629" i="1" s="1"/>
  <c r="D414" i="1"/>
  <c r="E636" i="4"/>
  <c r="D630" i="1" s="1"/>
  <c r="I16" i="3"/>
  <c r="E412" i="4"/>
  <c r="D2" i="1"/>
  <c r="I21" i="3"/>
  <c r="D1046" i="1"/>
  <c r="H1046" i="1" s="1"/>
  <c r="E6" i="5"/>
  <c r="H523" i="1"/>
  <c r="G523" i="1"/>
  <c r="H561" i="1"/>
  <c r="G561" i="1"/>
  <c r="H102" i="1"/>
  <c r="G102" i="1"/>
  <c r="B213" i="9"/>
  <c r="H220" i="1"/>
  <c r="G220" i="1"/>
  <c r="F528" i="4"/>
  <c r="D636" i="4"/>
  <c r="C522" i="1"/>
  <c r="F68" i="5"/>
  <c r="H415" i="1"/>
  <c r="G415" i="1"/>
  <c r="H1153" i="1"/>
  <c r="G1153" i="1"/>
  <c r="E408" i="4"/>
  <c r="D403" i="1" s="1"/>
  <c r="D345" i="1"/>
  <c r="H358" i="1"/>
  <c r="G358" i="1"/>
  <c r="F298" i="4"/>
  <c r="D407" i="4"/>
  <c r="C293" i="1"/>
  <c r="G1183" i="1"/>
  <c r="H1183" i="1"/>
  <c r="I35" i="3"/>
  <c r="C1518" i="1"/>
  <c r="G313" i="9"/>
  <c r="E313" i="9" s="1"/>
  <c r="H1408" i="1"/>
  <c r="G1408" i="1"/>
  <c r="D290" i="4"/>
  <c r="H16" i="3"/>
  <c r="F6" i="4"/>
  <c r="D412" i="4"/>
  <c r="C2" i="1"/>
  <c r="H135" i="1"/>
  <c r="G135" i="1"/>
  <c r="G318" i="9"/>
  <c r="E318" i="9" s="1"/>
  <c r="H1517" i="1" l="1"/>
  <c r="H11" i="3"/>
  <c r="N3" i="9" s="1"/>
  <c r="H1436" i="1"/>
  <c r="H1435" i="1"/>
  <c r="G285" i="9"/>
  <c r="E285" i="9" s="1"/>
  <c r="B285" i="9" s="1"/>
  <c r="F175" i="5"/>
  <c r="F6" i="5"/>
  <c r="H147" i="1"/>
  <c r="K3" i="9"/>
  <c r="H1152" i="1"/>
  <c r="G1152" i="1"/>
  <c r="H1214" i="1"/>
  <c r="G1214" i="1"/>
  <c r="H1518" i="1"/>
  <c r="G1518" i="1"/>
  <c r="H293" i="1"/>
  <c r="G293" i="1"/>
  <c r="H522" i="1"/>
  <c r="G522" i="1"/>
  <c r="F408" i="4"/>
  <c r="C403" i="1"/>
  <c r="F291" i="4"/>
  <c r="C287" i="1"/>
  <c r="G1046" i="1"/>
  <c r="H345" i="1"/>
  <c r="G345" i="1"/>
  <c r="D415" i="4"/>
  <c r="D640" i="4"/>
  <c r="C408" i="1"/>
  <c r="G2" i="1"/>
  <c r="H2" i="1"/>
  <c r="F290" i="4"/>
  <c r="C286" i="1"/>
  <c r="E312" i="9"/>
  <c r="B313" i="9"/>
  <c r="H278" i="9"/>
  <c r="E278" i="9" s="1"/>
  <c r="D984" i="1"/>
  <c r="H984" i="1" s="1"/>
  <c r="E639" i="4"/>
  <c r="D407" i="1"/>
  <c r="F635" i="4"/>
  <c r="C629" i="1"/>
  <c r="E317" i="9"/>
  <c r="I9" i="3" s="1"/>
  <c r="B318" i="9"/>
  <c r="D639" i="4"/>
  <c r="D414" i="4"/>
  <c r="F412" i="4"/>
  <c r="C407" i="1"/>
  <c r="F407" i="4"/>
  <c r="C402" i="1"/>
  <c r="F636" i="4"/>
  <c r="C630" i="1"/>
  <c r="H414" i="1"/>
  <c r="G414" i="1"/>
  <c r="E413" i="4"/>
  <c r="F413" i="4" s="1"/>
  <c r="E291" i="4"/>
  <c r="D287" i="1" s="1"/>
  <c r="D285" i="1"/>
  <c r="H285" i="1" s="1"/>
  <c r="F289" i="4"/>
  <c r="I11" i="3" l="1"/>
  <c r="G984" i="1"/>
  <c r="H8" i="3"/>
  <c r="M3" i="9" s="1"/>
  <c r="G285" i="1"/>
  <c r="D633" i="1"/>
  <c r="H287" i="1"/>
  <c r="G287" i="1"/>
  <c r="E277" i="9"/>
  <c r="B278" i="9"/>
  <c r="E640" i="4"/>
  <c r="F640" i="4" s="1"/>
  <c r="E415" i="4"/>
  <c r="D410" i="1" s="1"/>
  <c r="D408" i="1"/>
  <c r="H408" i="1" s="1"/>
  <c r="H402" i="1"/>
  <c r="G402" i="1"/>
  <c r="C409" i="1"/>
  <c r="H629" i="1"/>
  <c r="G629" i="1"/>
  <c r="E414" i="4"/>
  <c r="D409" i="1" s="1"/>
  <c r="D642" i="4"/>
  <c r="C634" i="1"/>
  <c r="F415" i="4"/>
  <c r="C410" i="1"/>
  <c r="H403" i="1"/>
  <c r="G403" i="1"/>
  <c r="F639" i="4"/>
  <c r="D641" i="4"/>
  <c r="C633" i="1"/>
  <c r="H286" i="1"/>
  <c r="G286" i="1"/>
  <c r="H630" i="1"/>
  <c r="G630" i="1"/>
  <c r="H407" i="1"/>
  <c r="G407" i="1"/>
  <c r="I8" i="3" l="1"/>
  <c r="G408" i="1"/>
  <c r="F414" i="4"/>
  <c r="E642" i="4"/>
  <c r="D634" i="1"/>
  <c r="H634" i="1" s="1"/>
  <c r="D645" i="4"/>
  <c r="C635" i="1"/>
  <c r="H410" i="1"/>
  <c r="G410" i="1"/>
  <c r="D646" i="4"/>
  <c r="F642" i="4"/>
  <c r="C636" i="1"/>
  <c r="H633" i="1"/>
  <c r="G633" i="1"/>
  <c r="H409" i="1"/>
  <c r="G409" i="1"/>
  <c r="E641" i="4"/>
  <c r="H19" i="3" l="1"/>
  <c r="F646" i="4"/>
  <c r="C640" i="1"/>
  <c r="E646" i="4"/>
  <c r="D636" i="1"/>
  <c r="G636" i="1" s="1"/>
  <c r="H18" i="3"/>
  <c r="C639" i="1"/>
  <c r="G634" i="1"/>
  <c r="E645" i="4"/>
  <c r="D635" i="1"/>
  <c r="G635" i="1" s="1"/>
  <c r="F641" i="4"/>
  <c r="H636" i="1" l="1"/>
  <c r="I19" i="3"/>
  <c r="D640" i="1"/>
  <c r="H640" i="1" s="1"/>
  <c r="G276" i="9"/>
  <c r="E276" i="9" s="1"/>
  <c r="B276" i="9" s="1"/>
  <c r="I18" i="3"/>
  <c r="D639" i="1"/>
  <c r="F645" i="4"/>
  <c r="H635" i="1"/>
  <c r="H639" i="1"/>
  <c r="G639" i="1"/>
  <c r="G640" i="1" l="1"/>
  <c r="H7" i="3"/>
  <c r="J3" i="9" s="1"/>
  <c r="G274" i="9" l="1"/>
  <c r="M272" i="9"/>
  <c r="L272" i="9"/>
  <c r="H274" i="9"/>
  <c r="G18" i="9"/>
  <c r="H18" i="9"/>
  <c r="J12" i="9"/>
  <c r="I9" i="9"/>
  <c r="K7" i="9"/>
  <c r="K13" i="9"/>
  <c r="I7" i="9"/>
  <c r="L16" i="9"/>
  <c r="G16" i="9"/>
  <c r="K10" i="9"/>
  <c r="I13" i="9"/>
  <c r="G15" i="9"/>
  <c r="J5" i="9"/>
  <c r="K9" i="9"/>
  <c r="K11" i="9"/>
  <c r="H17" i="9"/>
  <c r="I11" i="9"/>
  <c r="J6" i="9"/>
  <c r="H15" i="9"/>
  <c r="M15" i="9"/>
  <c r="I8" i="9"/>
  <c r="H16" i="9"/>
  <c r="I5" i="9"/>
  <c r="J17" i="9"/>
  <c r="I6" i="9"/>
  <c r="K12" i="9"/>
  <c r="L15" i="9"/>
  <c r="G17" i="9"/>
  <c r="J11" i="9"/>
  <c r="K6" i="9"/>
  <c r="J9" i="9"/>
  <c r="M16" i="9"/>
  <c r="J10" i="9"/>
  <c r="K5" i="9"/>
  <c r="I12" i="9"/>
  <c r="J7" i="9"/>
  <c r="J8" i="9"/>
  <c r="K8" i="9"/>
  <c r="J13" i="9"/>
  <c r="I17" i="9"/>
  <c r="F272" i="9" l="1"/>
  <c r="B272" i="9" s="1"/>
  <c r="E9" i="9"/>
  <c r="B9" i="9" s="1"/>
  <c r="E6" i="9"/>
  <c r="B6" i="9" s="1"/>
  <c r="E18" i="9"/>
  <c r="B18" i="9" s="1"/>
  <c r="E15" i="9"/>
  <c r="E10" i="9"/>
  <c r="B10" i="9" s="1"/>
  <c r="E16" i="9"/>
  <c r="E274" i="9"/>
  <c r="B274" i="9" s="1"/>
  <c r="E11" i="9"/>
  <c r="B11" i="9" s="1"/>
  <c r="E17" i="9"/>
  <c r="B17" i="9" s="1"/>
  <c r="F16" i="9"/>
  <c r="E12" i="9"/>
  <c r="B12" i="9" s="1"/>
  <c r="F15" i="9"/>
  <c r="E5" i="9"/>
  <c r="E13" i="9"/>
  <c r="B13" i="9" s="1"/>
  <c r="E7" i="9"/>
  <c r="B7" i="9" s="1"/>
  <c r="E8" i="9"/>
  <c r="B8" i="9" s="1"/>
  <c r="B16" i="9" l="1"/>
  <c r="F20" i="9"/>
  <c r="E20" i="9"/>
  <c r="I7" i="3" s="1"/>
  <c r="E14" i="9"/>
  <c r="F14" i="9"/>
  <c r="B15" i="9"/>
  <c r="B5" i="9"/>
  <c r="E4" i="9"/>
  <c r="F3" i="9" l="1"/>
  <c r="E3" i="9"/>
</calcChain>
</file>

<file path=xl/sharedStrings.xml><?xml version="1.0" encoding="utf-8"?>
<sst xmlns="http://schemas.openxmlformats.org/spreadsheetml/2006/main" count="4375" uniqueCount="3427">
  <si>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</si>
  <si>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</si>
  <si>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</si>
  <si>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</si>
  <si>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</si>
  <si>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</si>
  <si>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</si>
  <si>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</si>
  <si>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</si>
  <si>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</si>
  <si>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</si>
  <si>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</si>
  <si>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</si>
  <si>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</si>
  <si>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</si>
  <si>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</si>
  <si>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</si>
  <si>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</si>
  <si>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</si>
  <si>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</si>
  <si>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</si>
  <si>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</si>
  <si>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</si>
  <si>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</si>
  <si>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</si>
  <si>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</si>
  <si>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</si>
  <si>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</si>
  <si>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</si>
  <si>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</si>
  <si>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</si>
  <si>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LUČKA UPRAVA SPLIT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</si>
  <si>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</si>
  <si>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</si>
  <si>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</si>
  <si>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</si>
  <si>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</si>
  <si>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</si>
  <si>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</si>
  <si>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</si>
  <si>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</si>
  <si>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</si>
  <si>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</si>
  <si>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</si>
  <si>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</si>
  <si>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</si>
  <si>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</si>
  <si>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</si>
  <si>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</si>
  <si>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51327 - LUČKA UPRAVA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</si>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</sst>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10064933.789999999</v>
      </c>
      <c r="D2" s="6">
        <f>'PR-RAS'!E6</f>
        <v>13271269.34</v>
      </c>
      <c r="E2" s="6">
        <v>0</v>
      </c>
      <c r="F2" s="6">
        <v>0</v>
      </c>
      <c r="G2" s="7">
        <f t="shared" ref="G2:G264" si="0">(B2/1000)*(C2*1+D2*2)</f>
        <v>36607.472470000001</v>
      </c>
      <c r="H2" s="7">
        <f t="shared" ref="H2:H264" si="1">ABS(C2-ROUND(C2,0))+ABS(D2-ROUND(D2,0))</f>
        <v>0.55000000074505806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251653.19</v>
      </c>
      <c r="D46" s="1">
        <f>'PR-RAS'!E50</f>
        <v>1207422.8799999999</v>
      </c>
      <c r="E46" s="1">
        <v>0</v>
      </c>
      <c r="F46" s="1">
        <v>0</v>
      </c>
      <c r="G46" s="2">
        <f t="shared" si="0"/>
        <v>119992.45274999998</v>
      </c>
      <c r="H46" s="2">
        <f t="shared" si="1"/>
        <v>0.31000000011408702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251653.19</v>
      </c>
      <c r="D50" s="1">
        <f>'PR-RAS'!E54</f>
        <v>1143967.25</v>
      </c>
      <c r="E50" s="1">
        <v>0</v>
      </c>
      <c r="F50" s="1">
        <v>0</v>
      </c>
      <c r="G50" s="2">
        <f t="shared" si="0"/>
        <v>124439.79681</v>
      </c>
      <c r="H50" s="2">
        <f t="shared" si="1"/>
        <v>0.44000000000232831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100435.4</v>
      </c>
      <c r="D53" s="1">
        <f>'PR-RAS'!E57</f>
        <v>97194.35</v>
      </c>
      <c r="E53" s="1">
        <v>0</v>
      </c>
      <c r="F53" s="1">
        <v>0</v>
      </c>
      <c r="G53" s="2">
        <f t="shared" si="0"/>
        <v>15330.853199999998</v>
      </c>
      <c r="H53" s="2">
        <f t="shared" si="1"/>
        <v>0.75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151217.79</v>
      </c>
      <c r="D54" s="1">
        <f>'PR-RAS'!E58</f>
        <v>1046772.9</v>
      </c>
      <c r="E54" s="1">
        <v>0</v>
      </c>
      <c r="F54" s="1">
        <v>0</v>
      </c>
      <c r="G54" s="2">
        <f t="shared" si="0"/>
        <v>118972.47026999999</v>
      </c>
      <c r="H54" s="2">
        <f t="shared" si="1"/>
        <v>0.30999999996856786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63455.630000000005</v>
      </c>
      <c r="E73" s="1">
        <v>0</v>
      </c>
      <c r="F73" s="1">
        <v>0</v>
      </c>
      <c r="G73" s="2">
        <f t="shared" si="0"/>
        <v>9137.6107200000006</v>
      </c>
      <c r="H73" s="2">
        <f t="shared" si="1"/>
        <v>0.36999999999534339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15863.91</v>
      </c>
      <c r="E75" s="1">
        <v>0</v>
      </c>
      <c r="F75" s="1">
        <v>0</v>
      </c>
      <c r="G75" s="2">
        <f t="shared" si="0"/>
        <v>2347.8586799999998</v>
      </c>
      <c r="H75" s="2">
        <f t="shared" si="1"/>
        <v>9.0000000000145519E-2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47591.72</v>
      </c>
      <c r="E77" s="1">
        <v>0</v>
      </c>
      <c r="F77" s="1">
        <v>0</v>
      </c>
      <c r="G77" s="2">
        <f t="shared" si="0"/>
        <v>7233.9414399999996</v>
      </c>
      <c r="H77" s="2">
        <f t="shared" si="1"/>
        <v>0.27999999999883585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1890754.72</v>
      </c>
      <c r="D78" s="1">
        <f>'PR-RAS'!E82</f>
        <v>2200674.14</v>
      </c>
      <c r="E78" s="1">
        <v>0</v>
      </c>
      <c r="F78" s="1">
        <v>0</v>
      </c>
      <c r="G78" s="2">
        <f t="shared" si="0"/>
        <v>484491.93099999998</v>
      </c>
      <c r="H78" s="2">
        <f t="shared" si="1"/>
        <v>0.42000000015832484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11639.08</v>
      </c>
      <c r="D79" s="1">
        <f>'PR-RAS'!E83</f>
        <v>158654.95000000001</v>
      </c>
      <c r="E79" s="1">
        <v>0</v>
      </c>
      <c r="F79" s="1">
        <v>0</v>
      </c>
      <c r="G79" s="2">
        <f t="shared" si="0"/>
        <v>25658.020440000004</v>
      </c>
      <c r="H79" s="2">
        <f t="shared" si="1"/>
        <v>0.12999999998828571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6206.96</v>
      </c>
      <c r="D82" s="1">
        <f>'PR-RAS'!E86</f>
        <v>158654.95000000001</v>
      </c>
      <c r="E82" s="1">
        <v>0</v>
      </c>
      <c r="F82" s="1">
        <v>0</v>
      </c>
      <c r="G82" s="2">
        <f t="shared" si="0"/>
        <v>26204.865660000003</v>
      </c>
      <c r="H82" s="2">
        <f t="shared" si="1"/>
        <v>8.9999999988322088E-2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5432.12</v>
      </c>
      <c r="D84" s="1">
        <f>'PR-RAS'!E88</f>
        <v>0</v>
      </c>
      <c r="E84" s="1">
        <v>0</v>
      </c>
      <c r="F84" s="1">
        <v>0</v>
      </c>
      <c r="G84" s="2">
        <f t="shared" si="0"/>
        <v>450.86596000000003</v>
      </c>
      <c r="H84" s="2">
        <f t="shared" si="1"/>
        <v>0.11999999999989086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1879115.64</v>
      </c>
      <c r="D87" s="1">
        <f>'PR-RAS'!E91</f>
        <v>2042019.19</v>
      </c>
      <c r="E87" s="1">
        <v>0</v>
      </c>
      <c r="F87" s="1">
        <v>0</v>
      </c>
      <c r="G87" s="2">
        <f t="shared" si="0"/>
        <v>512831.24571999995</v>
      </c>
      <c r="H87" s="2">
        <f t="shared" si="1"/>
        <v>0.55000000004656613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1879115.64</v>
      </c>
      <c r="D88" s="1">
        <f>'PR-RAS'!E92</f>
        <v>2042019.19</v>
      </c>
      <c r="E88" s="1">
        <v>0</v>
      </c>
      <c r="F88" s="1">
        <v>0</v>
      </c>
      <c r="G88" s="2">
        <f t="shared" si="0"/>
        <v>518794.39973999991</v>
      </c>
      <c r="H88" s="2">
        <f t="shared" si="1"/>
        <v>0.55000000004656613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5959097.7199999997</v>
      </c>
      <c r="D102" s="1">
        <f>'PR-RAS'!E106</f>
        <v>6378832.9100000001</v>
      </c>
      <c r="E102" s="1">
        <v>0</v>
      </c>
      <c r="F102" s="1">
        <v>0</v>
      </c>
      <c r="G102" s="2">
        <f t="shared" si="0"/>
        <v>1890393.11754</v>
      </c>
      <c r="H102" s="2">
        <f t="shared" si="1"/>
        <v>0.37000000011175871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5959097.7199999997</v>
      </c>
      <c r="D103" s="1">
        <f>'PR-RAS'!E107</f>
        <v>6376394.8200000003</v>
      </c>
      <c r="E103" s="1">
        <v>0</v>
      </c>
      <c r="F103" s="1">
        <v>0</v>
      </c>
      <c r="G103" s="2">
        <f t="shared" si="0"/>
        <v>1908612.5107199999</v>
      </c>
      <c r="H103" s="2">
        <f t="shared" si="1"/>
        <v>0.4599999999627471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5959097.7199999997</v>
      </c>
      <c r="D107" s="1">
        <f>'PR-RAS'!E111</f>
        <v>6376394.8200000003</v>
      </c>
      <c r="E107" s="1">
        <v>0</v>
      </c>
      <c r="F107" s="1">
        <v>0</v>
      </c>
      <c r="G107" s="2">
        <f t="shared" si="0"/>
        <v>1983460.0601599999</v>
      </c>
      <c r="H107" s="2">
        <f t="shared" si="1"/>
        <v>0.4599999999627471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2438.09</v>
      </c>
      <c r="E108" s="1">
        <v>0</v>
      </c>
      <c r="F108" s="1">
        <v>0</v>
      </c>
      <c r="G108" s="2">
        <f t="shared" si="0"/>
        <v>521.75126</v>
      </c>
      <c r="H108" s="2">
        <f t="shared" si="1"/>
        <v>9.0000000000145519E-2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2438.09</v>
      </c>
      <c r="E113" s="1">
        <v>0</v>
      </c>
      <c r="F113" s="1">
        <v>0</v>
      </c>
      <c r="G113" s="2">
        <f t="shared" si="0"/>
        <v>546.13216</v>
      </c>
      <c r="H113" s="2">
        <f t="shared" si="1"/>
        <v>9.0000000000145519E-2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29779.3</v>
      </c>
      <c r="D120" s="1">
        <f>'PR-RAS'!E124</f>
        <v>147737.11000000002</v>
      </c>
      <c r="E120" s="1">
        <v>0</v>
      </c>
      <c r="F120" s="1">
        <v>0</v>
      </c>
      <c r="G120" s="2">
        <f t="shared" si="0"/>
        <v>38705.168879999997</v>
      </c>
      <c r="H120" s="2">
        <f t="shared" si="1"/>
        <v>0.4100000000144064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29779.3</v>
      </c>
      <c r="D121" s="1">
        <f>'PR-RAS'!E125</f>
        <v>118083.52</v>
      </c>
      <c r="E121" s="1">
        <v>0</v>
      </c>
      <c r="F121" s="1">
        <v>0</v>
      </c>
      <c r="G121" s="2">
        <f t="shared" si="0"/>
        <v>31913.560800000003</v>
      </c>
      <c r="H121" s="2">
        <f t="shared" si="1"/>
        <v>0.77999999999519787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29779.3</v>
      </c>
      <c r="D123" s="1">
        <f>'PR-RAS'!E127</f>
        <v>118083.52</v>
      </c>
      <c r="E123" s="1">
        <v>0</v>
      </c>
      <c r="F123" s="1">
        <v>0</v>
      </c>
      <c r="G123" s="2">
        <f t="shared" si="0"/>
        <v>32445.453480000004</v>
      </c>
      <c r="H123" s="2">
        <f t="shared" si="1"/>
        <v>0.77999999999519787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29653.59</v>
      </c>
      <c r="E124" s="1">
        <v>0</v>
      </c>
      <c r="F124" s="1">
        <v>0</v>
      </c>
      <c r="G124" s="2">
        <f t="shared" si="0"/>
        <v>7294.7831399999995</v>
      </c>
      <c r="H124" s="2">
        <f t="shared" si="1"/>
        <v>0.40999999999985448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29653.59</v>
      </c>
      <c r="E126" s="1">
        <v>0</v>
      </c>
      <c r="F126" s="1">
        <v>0</v>
      </c>
      <c r="G126" s="2">
        <f t="shared" si="0"/>
        <v>7413.3975</v>
      </c>
      <c r="H126" s="2">
        <f t="shared" si="1"/>
        <v>0.40999999999985448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1931373.32</v>
      </c>
      <c r="D129" s="1">
        <f>'PR-RAS'!E133</f>
        <v>3286938.64</v>
      </c>
      <c r="E129" s="1">
        <v>0</v>
      </c>
      <c r="F129" s="1">
        <v>0</v>
      </c>
      <c r="G129" s="2">
        <f t="shared" si="0"/>
        <v>1088672.0767999999</v>
      </c>
      <c r="H129" s="2">
        <f t="shared" si="1"/>
        <v>0.67999999993480742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1931373.32</v>
      </c>
      <c r="D130" s="1">
        <f>'PR-RAS'!E134</f>
        <v>3286938.64</v>
      </c>
      <c r="E130" s="1">
        <v>0</v>
      </c>
      <c r="F130" s="1">
        <v>0</v>
      </c>
      <c r="G130" s="2">
        <f t="shared" si="0"/>
        <v>1097177.3274000001</v>
      </c>
      <c r="H130" s="2">
        <f t="shared" si="1"/>
        <v>0.67999999993480742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471422.32</v>
      </c>
      <c r="D131" s="1">
        <f>'PR-RAS'!E135</f>
        <v>331758.61</v>
      </c>
      <c r="E131" s="1">
        <v>0</v>
      </c>
      <c r="F131" s="1">
        <v>0</v>
      </c>
      <c r="G131" s="2">
        <f t="shared" si="0"/>
        <v>147542.14020000002</v>
      </c>
      <c r="H131" s="2">
        <f t="shared" si="1"/>
        <v>0.71000000002095476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1495229.03</v>
      </c>
      <c r="E132" s="1">
        <v>0</v>
      </c>
      <c r="F132" s="1">
        <v>0</v>
      </c>
      <c r="G132" s="2">
        <f t="shared" si="0"/>
        <v>391750.00586000003</v>
      </c>
      <c r="H132" s="2">
        <f t="shared" si="1"/>
        <v>3.0000000027939677E-2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1459951</v>
      </c>
      <c r="D133" s="1">
        <f>'PR-RAS'!E137</f>
        <v>1459951</v>
      </c>
      <c r="E133" s="1">
        <v>0</v>
      </c>
      <c r="F133" s="1">
        <v>0</v>
      </c>
      <c r="G133" s="2">
        <f t="shared" si="0"/>
        <v>578140.59600000002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2275.54</v>
      </c>
      <c r="D135" s="1">
        <f>'PR-RAS'!E139</f>
        <v>49663.66</v>
      </c>
      <c r="E135" s="1">
        <v>0</v>
      </c>
      <c r="F135" s="1">
        <v>0</v>
      </c>
      <c r="G135" s="2">
        <f t="shared" si="0"/>
        <v>13614.783240000001</v>
      </c>
      <c r="H135" s="2">
        <f t="shared" si="1"/>
        <v>0.79999999999654392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2275.54</v>
      </c>
      <c r="D146" s="1">
        <f>'PR-RAS'!E150</f>
        <v>49663.66</v>
      </c>
      <c r="E146" s="1">
        <v>0</v>
      </c>
      <c r="F146" s="1">
        <v>0</v>
      </c>
      <c r="G146" s="2">
        <f t="shared" si="0"/>
        <v>14732.414699999999</v>
      </c>
      <c r="H146" s="2">
        <f t="shared" si="1"/>
        <v>0.79999999999654392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4969800.29</v>
      </c>
      <c r="D147" s="1">
        <f>'PR-RAS'!E151</f>
        <v>6311091.5</v>
      </c>
      <c r="E147" s="1">
        <v>0</v>
      </c>
      <c r="F147" s="1">
        <v>0</v>
      </c>
      <c r="G147" s="2">
        <f t="shared" si="0"/>
        <v>2568429.5603399999</v>
      </c>
      <c r="H147" s="2">
        <f t="shared" si="1"/>
        <v>0.7900000000372529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1756339.5099999998</v>
      </c>
      <c r="D148" s="1">
        <f>'PR-RAS'!E152</f>
        <v>1953701.5999999999</v>
      </c>
      <c r="E148" s="1">
        <v>0</v>
      </c>
      <c r="F148" s="1">
        <v>0</v>
      </c>
      <c r="G148" s="2">
        <f t="shared" si="0"/>
        <v>832570.17836999986</v>
      </c>
      <c r="H148" s="2">
        <f t="shared" si="1"/>
        <v>0.8900000003632158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1356591.41</v>
      </c>
      <c r="D149" s="1">
        <f>'PR-RAS'!E153</f>
        <v>1510248.44</v>
      </c>
      <c r="E149" s="1">
        <v>0</v>
      </c>
      <c r="F149" s="1">
        <v>0</v>
      </c>
      <c r="G149" s="2">
        <f t="shared" si="0"/>
        <v>647809.06692000001</v>
      </c>
      <c r="H149" s="2">
        <f t="shared" si="1"/>
        <v>0.84999999986030161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1356591.41</v>
      </c>
      <c r="D150" s="1">
        <f>'PR-RAS'!E154</f>
        <v>1510248.44</v>
      </c>
      <c r="E150" s="1">
        <v>0</v>
      </c>
      <c r="F150" s="1">
        <v>0</v>
      </c>
      <c r="G150" s="2">
        <f t="shared" si="0"/>
        <v>652186.15521</v>
      </c>
      <c r="H150" s="2">
        <f t="shared" si="1"/>
        <v>0.84999999986030161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175910.39</v>
      </c>
      <c r="D154" s="1">
        <f>'PR-RAS'!E158</f>
        <v>194261.94</v>
      </c>
      <c r="E154" s="1">
        <v>0</v>
      </c>
      <c r="F154" s="1">
        <v>0</v>
      </c>
      <c r="G154" s="2">
        <f t="shared" si="0"/>
        <v>86358.443310000002</v>
      </c>
      <c r="H154" s="2">
        <f t="shared" si="1"/>
        <v>0.45000000001164153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223837.71</v>
      </c>
      <c r="D155" s="1">
        <f>'PR-RAS'!E159</f>
        <v>249191.22</v>
      </c>
      <c r="E155" s="1">
        <v>0</v>
      </c>
      <c r="F155" s="1">
        <v>0</v>
      </c>
      <c r="G155" s="2">
        <f t="shared" si="0"/>
        <v>111221.9031</v>
      </c>
      <c r="H155" s="2">
        <f t="shared" si="1"/>
        <v>0.51000000000931323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223837.71</v>
      </c>
      <c r="D157" s="1">
        <f>'PR-RAS'!E161</f>
        <v>249191.22</v>
      </c>
      <c r="E157" s="1">
        <v>0</v>
      </c>
      <c r="F157" s="1">
        <v>0</v>
      </c>
      <c r="G157" s="2">
        <f t="shared" si="0"/>
        <v>112666.3434</v>
      </c>
      <c r="H157" s="2">
        <f t="shared" si="1"/>
        <v>0.51000000000931323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2929874.9199999995</v>
      </c>
      <c r="D159" s="1">
        <f>'PR-RAS'!E163</f>
        <v>3925387.61</v>
      </c>
      <c r="E159" s="1">
        <v>0</v>
      </c>
      <c r="F159" s="1">
        <v>0</v>
      </c>
      <c r="G159" s="2">
        <f t="shared" si="0"/>
        <v>1703342.7221199998</v>
      </c>
      <c r="H159" s="2">
        <f t="shared" si="1"/>
        <v>0.47000000067055225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86804.21</v>
      </c>
      <c r="D160" s="1">
        <f>'PR-RAS'!E164</f>
        <v>79199.929999999993</v>
      </c>
      <c r="E160" s="1">
        <v>0</v>
      </c>
      <c r="F160" s="1">
        <v>0</v>
      </c>
      <c r="G160" s="2">
        <f t="shared" si="0"/>
        <v>38987.44713</v>
      </c>
      <c r="H160" s="2">
        <f t="shared" si="1"/>
        <v>0.28000000001338776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39495.71</v>
      </c>
      <c r="D161" s="1">
        <f>'PR-RAS'!E165</f>
        <v>31082.68</v>
      </c>
      <c r="E161" s="1">
        <v>0</v>
      </c>
      <c r="F161" s="1">
        <v>0</v>
      </c>
      <c r="G161" s="2">
        <f t="shared" si="0"/>
        <v>16265.771200000001</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35966.480000000003</v>
      </c>
      <c r="D162" s="1">
        <f>'PR-RAS'!E166</f>
        <v>37434</v>
      </c>
      <c r="E162" s="1">
        <v>0</v>
      </c>
      <c r="F162" s="1">
        <v>0</v>
      </c>
      <c r="G162" s="2">
        <f t="shared" si="0"/>
        <v>17844.351280000003</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11342.02</v>
      </c>
      <c r="D163" s="1">
        <f>'PR-RAS'!E167</f>
        <v>10683.25</v>
      </c>
      <c r="E163" s="1">
        <v>0</v>
      </c>
      <c r="F163" s="1">
        <v>0</v>
      </c>
      <c r="G163" s="2">
        <f t="shared" si="0"/>
        <v>5298.78024</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136457.09000000003</v>
      </c>
      <c r="D165" s="1">
        <f>'PR-RAS'!E169</f>
        <v>136918.6</v>
      </c>
      <c r="E165" s="1">
        <v>0</v>
      </c>
      <c r="F165" s="1">
        <v>0</v>
      </c>
      <c r="G165" s="2">
        <f t="shared" si="0"/>
        <v>67288.263560000007</v>
      </c>
      <c r="H165" s="2">
        <f t="shared" si="1"/>
        <v>0.4900000000197906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44309.46</v>
      </c>
      <c r="D166" s="1">
        <f>'PR-RAS'!E170</f>
        <v>43924.25</v>
      </c>
      <c r="E166" s="1">
        <v>0</v>
      </c>
      <c r="F166" s="1">
        <v>0</v>
      </c>
      <c r="G166" s="2">
        <f t="shared" si="0"/>
        <v>21806.063399999999</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68010.17</v>
      </c>
      <c r="D168" s="1">
        <f>'PR-RAS'!E172</f>
        <v>67908.710000000006</v>
      </c>
      <c r="E168" s="1">
        <v>0</v>
      </c>
      <c r="F168" s="1">
        <v>0</v>
      </c>
      <c r="G168" s="2">
        <f t="shared" si="0"/>
        <v>34039.207530000007</v>
      </c>
      <c r="H168" s="2">
        <f t="shared" si="1"/>
        <v>0.45999999999185093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11806.79</v>
      </c>
      <c r="D169" s="1">
        <f>'PR-RAS'!E173</f>
        <v>14605.66</v>
      </c>
      <c r="E169" s="1">
        <v>0</v>
      </c>
      <c r="F169" s="1">
        <v>0</v>
      </c>
      <c r="G169" s="2">
        <f t="shared" si="0"/>
        <v>6891.042480000001</v>
      </c>
      <c r="H169" s="2">
        <f t="shared" si="1"/>
        <v>0.5499999999992724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8776.2900000000009</v>
      </c>
      <c r="D170" s="1">
        <f>'PR-RAS'!E174</f>
        <v>9764.98</v>
      </c>
      <c r="E170" s="1">
        <v>0</v>
      </c>
      <c r="F170" s="1">
        <v>0</v>
      </c>
      <c r="G170" s="2">
        <f t="shared" si="0"/>
        <v>4783.7562500000004</v>
      </c>
      <c r="H170" s="2">
        <f t="shared" si="1"/>
        <v>0.31000000000130967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3554.38</v>
      </c>
      <c r="D172" s="1">
        <f>'PR-RAS'!E176</f>
        <v>715</v>
      </c>
      <c r="E172" s="1">
        <v>0</v>
      </c>
      <c r="F172" s="1">
        <v>0</v>
      </c>
      <c r="G172" s="2">
        <f t="shared" si="0"/>
        <v>852.32898000000012</v>
      </c>
      <c r="H172" s="2">
        <f t="shared" si="1"/>
        <v>0.38000000000010914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2529201.5099999998</v>
      </c>
      <c r="D173" s="1">
        <f>'PR-RAS'!E177</f>
        <v>3571291.66</v>
      </c>
      <c r="E173" s="1">
        <v>0</v>
      </c>
      <c r="F173" s="1">
        <v>0</v>
      </c>
      <c r="G173" s="2">
        <f t="shared" si="0"/>
        <v>1663546.99076</v>
      </c>
      <c r="H173" s="2">
        <f t="shared" si="1"/>
        <v>0.83000000007450581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34442.68</v>
      </c>
      <c r="D174" s="1">
        <f>'PR-RAS'!E178</f>
        <v>46989.91</v>
      </c>
      <c r="E174" s="1">
        <v>0</v>
      </c>
      <c r="F174" s="1">
        <v>0</v>
      </c>
      <c r="G174" s="2">
        <f t="shared" si="0"/>
        <v>22217.092499999999</v>
      </c>
      <c r="H174" s="2">
        <f t="shared" si="1"/>
        <v>0.4099999999962165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1519901.23</v>
      </c>
      <c r="D175" s="1">
        <f>'PR-RAS'!E179</f>
        <v>2426469.31</v>
      </c>
      <c r="E175" s="1">
        <v>0</v>
      </c>
      <c r="F175" s="1">
        <v>0</v>
      </c>
      <c r="G175" s="2">
        <f t="shared" si="0"/>
        <v>1108874.1338999998</v>
      </c>
      <c r="H175" s="2">
        <f t="shared" si="1"/>
        <v>0.5400000000372529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113399.76</v>
      </c>
      <c r="D176" s="1">
        <f>'PR-RAS'!E180</f>
        <v>102663.39</v>
      </c>
      <c r="E176" s="1">
        <v>0</v>
      </c>
      <c r="F176" s="1">
        <v>0</v>
      </c>
      <c r="G176" s="2">
        <f t="shared" si="0"/>
        <v>55777.144499999995</v>
      </c>
      <c r="H176" s="2">
        <f t="shared" si="1"/>
        <v>0.63000000000465661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129739.3</v>
      </c>
      <c r="D177" s="1">
        <f>'PR-RAS'!E181</f>
        <v>147011.54999999999</v>
      </c>
      <c r="E177" s="1">
        <v>0</v>
      </c>
      <c r="F177" s="1">
        <v>0</v>
      </c>
      <c r="G177" s="2">
        <f t="shared" si="0"/>
        <v>74582.182399999991</v>
      </c>
      <c r="H177" s="2">
        <f t="shared" si="1"/>
        <v>0.75000000001455192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67</v>
      </c>
      <c r="D179" s="1">
        <f>'PR-RAS'!E183</f>
        <v>32334.6</v>
      </c>
      <c r="E179" s="1">
        <v>0</v>
      </c>
      <c r="F179" s="1">
        <v>0</v>
      </c>
      <c r="G179" s="2">
        <f t="shared" si="0"/>
        <v>11523.043599999999</v>
      </c>
      <c r="H179" s="2">
        <f t="shared" si="1"/>
        <v>0.40000000000145519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202223.32</v>
      </c>
      <c r="D180" s="1">
        <f>'PR-RAS'!E184</f>
        <v>249738.25</v>
      </c>
      <c r="E180" s="1">
        <v>0</v>
      </c>
      <c r="F180" s="1">
        <v>0</v>
      </c>
      <c r="G180" s="2">
        <f t="shared" si="0"/>
        <v>125604.26778000001</v>
      </c>
      <c r="H180" s="2">
        <f t="shared" si="1"/>
        <v>0.57000000000698492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58264.71</v>
      </c>
      <c r="D181" s="1">
        <f>'PR-RAS'!E185</f>
        <v>42763.75</v>
      </c>
      <c r="E181" s="1">
        <v>0</v>
      </c>
      <c r="F181" s="1">
        <v>0</v>
      </c>
      <c r="G181" s="2">
        <f t="shared" si="0"/>
        <v>25882.597799999996</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471163.51</v>
      </c>
      <c r="D182" s="1">
        <f>'PR-RAS'!E186</f>
        <v>523320.9</v>
      </c>
      <c r="E182" s="1">
        <v>0</v>
      </c>
      <c r="F182" s="1">
        <v>0</v>
      </c>
      <c r="G182" s="2">
        <f t="shared" si="0"/>
        <v>274722.76111000002</v>
      </c>
      <c r="H182" s="2">
        <f t="shared" si="1"/>
        <v>0.58999999996740371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177412.11</v>
      </c>
      <c r="D184" s="1">
        <f>'PR-RAS'!E188</f>
        <v>137977.41999999998</v>
      </c>
      <c r="E184" s="1">
        <v>0</v>
      </c>
      <c r="F184" s="1">
        <v>0</v>
      </c>
      <c r="G184" s="2">
        <f t="shared" si="0"/>
        <v>82966.151849999995</v>
      </c>
      <c r="H184" s="2">
        <f t="shared" si="1"/>
        <v>0.52999999996973202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39703.14</v>
      </c>
      <c r="D185" s="1">
        <f>'PR-RAS'!E189</f>
        <v>34894.6</v>
      </c>
      <c r="E185" s="1">
        <v>0</v>
      </c>
      <c r="F185" s="1">
        <v>0</v>
      </c>
      <c r="G185" s="2">
        <f t="shared" si="0"/>
        <v>20146.590560000001</v>
      </c>
      <c r="H185" s="2">
        <f t="shared" si="1"/>
        <v>0.54000000000087311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22610.11</v>
      </c>
      <c r="D186" s="1">
        <f>'PR-RAS'!E190</f>
        <v>36003.43</v>
      </c>
      <c r="E186" s="1">
        <v>0</v>
      </c>
      <c r="F186" s="1">
        <v>0</v>
      </c>
      <c r="G186" s="2">
        <f t="shared" si="0"/>
        <v>17504.139449999999</v>
      </c>
      <c r="H186" s="2">
        <f t="shared" si="1"/>
        <v>0.54000000000087311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27271.62</v>
      </c>
      <c r="D187" s="1">
        <f>'PR-RAS'!E191</f>
        <v>39690.61</v>
      </c>
      <c r="E187" s="1">
        <v>0</v>
      </c>
      <c r="F187" s="1">
        <v>0</v>
      </c>
      <c r="G187" s="2">
        <f t="shared" si="0"/>
        <v>19837.428239999997</v>
      </c>
      <c r="H187" s="2">
        <f t="shared" si="1"/>
        <v>0.77000000000043656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21299.53</v>
      </c>
      <c r="D188" s="1">
        <f>'PR-RAS'!E192</f>
        <v>19846.39</v>
      </c>
      <c r="E188" s="1">
        <v>0</v>
      </c>
      <c r="F188" s="1">
        <v>0</v>
      </c>
      <c r="G188" s="2">
        <f t="shared" si="0"/>
        <v>11405.561969999999</v>
      </c>
      <c r="H188" s="2">
        <f t="shared" si="1"/>
        <v>0.86000000000058208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6380.78</v>
      </c>
      <c r="D189" s="1">
        <f>'PR-RAS'!E193</f>
        <v>5101.1499999999996</v>
      </c>
      <c r="E189" s="1">
        <v>0</v>
      </c>
      <c r="F189" s="1">
        <v>0</v>
      </c>
      <c r="G189" s="2">
        <f t="shared" si="0"/>
        <v>3117.6190399999996</v>
      </c>
      <c r="H189" s="2">
        <f t="shared" si="1"/>
        <v>0.36999999999989086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60146.93</v>
      </c>
      <c r="D190" s="1">
        <f>'PR-RAS'!E194</f>
        <v>2441.2399999999998</v>
      </c>
      <c r="E190" s="1">
        <v>0</v>
      </c>
      <c r="F190" s="1">
        <v>0</v>
      </c>
      <c r="G190" s="2">
        <f t="shared" si="0"/>
        <v>12290.558490000001</v>
      </c>
      <c r="H190" s="2">
        <f t="shared" si="1"/>
        <v>0.30999999999949068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283585.86</v>
      </c>
      <c r="D192" s="1">
        <f>'PR-RAS'!E196</f>
        <v>432002.29</v>
      </c>
      <c r="E192" s="1">
        <v>0</v>
      </c>
      <c r="F192" s="1">
        <v>0</v>
      </c>
      <c r="G192" s="2">
        <f t="shared" si="0"/>
        <v>219189.77403999999</v>
      </c>
      <c r="H192" s="2">
        <f t="shared" si="1"/>
        <v>0.42999999999301508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282249.19</v>
      </c>
      <c r="D198" s="1">
        <f>'PR-RAS'!E202</f>
        <v>430360.49</v>
      </c>
      <c r="E198" s="1">
        <v>0</v>
      </c>
      <c r="F198" s="1">
        <v>0</v>
      </c>
      <c r="G198" s="2">
        <f t="shared" si="0"/>
        <v>225165.12349</v>
      </c>
      <c r="H198" s="2">
        <f t="shared" si="1"/>
        <v>0.67999999999301508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282249.19</v>
      </c>
      <c r="D199" s="1">
        <f>'PR-RAS'!E203</f>
        <v>430360.49</v>
      </c>
      <c r="E199" s="1">
        <v>0</v>
      </c>
      <c r="F199" s="1">
        <v>0</v>
      </c>
      <c r="G199" s="2">
        <f t="shared" si="0"/>
        <v>226308.09365999998</v>
      </c>
      <c r="H199" s="2">
        <f t="shared" si="1"/>
        <v>0.67999999999301508</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1336.6699999999998</v>
      </c>
      <c r="D206" s="1">
        <f>'PR-RAS'!E210</f>
        <v>1641.8</v>
      </c>
      <c r="E206" s="1">
        <v>0</v>
      </c>
      <c r="F206" s="1">
        <v>0</v>
      </c>
      <c r="G206" s="2">
        <f t="shared" si="0"/>
        <v>947.15534999999988</v>
      </c>
      <c r="H206" s="2">
        <f t="shared" si="1"/>
        <v>0.53000000000020009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921.87</v>
      </c>
      <c r="D207" s="1">
        <f>'PR-RAS'!E211</f>
        <v>1178.2</v>
      </c>
      <c r="E207" s="1">
        <v>0</v>
      </c>
      <c r="F207" s="1">
        <v>0</v>
      </c>
      <c r="G207" s="2">
        <f t="shared" si="0"/>
        <v>675.32362000000001</v>
      </c>
      <c r="H207" s="2">
        <f t="shared" si="1"/>
        <v>0.33000000000004093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333.23</v>
      </c>
      <c r="D208" s="1">
        <f>'PR-RAS'!E212</f>
        <v>447.38</v>
      </c>
      <c r="E208" s="1">
        <v>0</v>
      </c>
      <c r="F208" s="1">
        <v>0</v>
      </c>
      <c r="G208" s="2">
        <f t="shared" si="0"/>
        <v>254.19392999999999</v>
      </c>
      <c r="H208" s="2">
        <f t="shared" si="1"/>
        <v>0.61000000000001364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81.569999999999993</v>
      </c>
      <c r="D209" s="1">
        <f>'PR-RAS'!E213</f>
        <v>16.22</v>
      </c>
      <c r="E209" s="1">
        <v>0</v>
      </c>
      <c r="F209" s="1">
        <v>0</v>
      </c>
      <c r="G209" s="2">
        <f t="shared" si="0"/>
        <v>23.714079999999996</v>
      </c>
      <c r="H209" s="2">
        <f t="shared" si="1"/>
        <v>0.65000000000000568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4969800.29</v>
      </c>
      <c r="D285" s="1">
        <f>'PR-RAS'!E289</f>
        <v>6311091.5</v>
      </c>
      <c r="E285" s="1">
        <v>0</v>
      </c>
      <c r="F285" s="1">
        <v>0</v>
      </c>
      <c r="G285" s="2">
        <f t="shared" si="8"/>
        <v>4996123.2543599997</v>
      </c>
      <c r="H285" s="2">
        <f t="shared" si="9"/>
        <v>0.7900000000372529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5095133.4999999991</v>
      </c>
      <c r="D286" s="1">
        <f>'PR-RAS'!E290</f>
        <v>6960177.8399999999</v>
      </c>
      <c r="E286" s="1">
        <v>0</v>
      </c>
      <c r="F286" s="1">
        <v>0</v>
      </c>
      <c r="G286" s="2">
        <f t="shared" si="8"/>
        <v>5419414.4162999997</v>
      </c>
      <c r="H286" s="2">
        <f t="shared" si="9"/>
        <v>0.66000000108033419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3723935.7</v>
      </c>
      <c r="D288" s="1">
        <f>'PR-RAS'!E292</f>
        <v>5639855.21</v>
      </c>
      <c r="E288" s="1">
        <v>0</v>
      </c>
      <c r="F288" s="1">
        <v>0</v>
      </c>
      <c r="G288" s="2">
        <f t="shared" si="8"/>
        <v>4306046.4364400003</v>
      </c>
      <c r="H288" s="2">
        <f t="shared" si="9"/>
        <v>0.50999999977648258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724919.56</v>
      </c>
      <c r="D290" s="1">
        <f>'PR-RAS'!E294</f>
        <v>852580.83</v>
      </c>
      <c r="E290" s="1">
        <v>0</v>
      </c>
      <c r="F290" s="1">
        <v>0</v>
      </c>
      <c r="G290" s="2">
        <f t="shared" si="8"/>
        <v>702293.47257999983</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7000</v>
      </c>
      <c r="E293" s="1">
        <v>0</v>
      </c>
      <c r="F293" s="1">
        <v>0</v>
      </c>
      <c r="G293" s="2">
        <f t="shared" si="8"/>
        <v>4087.9999999999995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7000</v>
      </c>
      <c r="E306" s="1">
        <v>0</v>
      </c>
      <c r="F306" s="1">
        <v>0</v>
      </c>
      <c r="G306" s="2">
        <f t="shared" si="8"/>
        <v>4270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7000</v>
      </c>
      <c r="E321" s="1">
        <v>0</v>
      </c>
      <c r="F321" s="1">
        <v>0</v>
      </c>
      <c r="G321" s="2">
        <f t="shared" si="8"/>
        <v>4480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7000</v>
      </c>
      <c r="E322" s="1">
        <v>0</v>
      </c>
      <c r="F322" s="1">
        <v>0</v>
      </c>
      <c r="G322" s="2">
        <f t="shared" si="8"/>
        <v>4494</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1090760.6299999999</v>
      </c>
      <c r="D345" s="1">
        <f>'PR-RAS'!E350</f>
        <v>3618409.98</v>
      </c>
      <c r="E345" s="1">
        <v>0</v>
      </c>
      <c r="F345" s="1">
        <v>0</v>
      </c>
      <c r="G345" s="2">
        <f t="shared" si="8"/>
        <v>2864687.7229599999</v>
      </c>
      <c r="H345" s="2">
        <f t="shared" si="9"/>
        <v>0.39000000013038516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1917.5</v>
      </c>
      <c r="E346" s="1">
        <v>0</v>
      </c>
      <c r="F346" s="1">
        <v>0</v>
      </c>
      <c r="G346" s="2">
        <f t="shared" si="8"/>
        <v>1323.0749999999998</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1917.5</v>
      </c>
      <c r="E351" s="1">
        <v>0</v>
      </c>
      <c r="F351" s="1">
        <v>0</v>
      </c>
      <c r="G351" s="2">
        <f t="shared" si="8"/>
        <v>1342.25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1917.5</v>
      </c>
      <c r="E354" s="1">
        <v>0</v>
      </c>
      <c r="F354" s="1">
        <v>0</v>
      </c>
      <c r="G354" s="2">
        <f t="shared" si="8"/>
        <v>1353.7549999999999</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1090760.6299999999</v>
      </c>
      <c r="D358" s="1">
        <f>'PR-RAS'!E363</f>
        <v>3616492.48</v>
      </c>
      <c r="E358" s="1">
        <v>0</v>
      </c>
      <c r="F358" s="1">
        <v>0</v>
      </c>
      <c r="G358" s="2">
        <f t="shared" si="8"/>
        <v>2971577.17563</v>
      </c>
      <c r="H358" s="2">
        <f t="shared" si="9"/>
        <v>0.85000000009313226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928551.43</v>
      </c>
      <c r="D359" s="1">
        <f>'PR-RAS'!E364</f>
        <v>3455040.7</v>
      </c>
      <c r="E359" s="1">
        <v>0</v>
      </c>
      <c r="F359" s="1">
        <v>0</v>
      </c>
      <c r="G359" s="2">
        <f t="shared" si="8"/>
        <v>2806230.55314</v>
      </c>
      <c r="H359" s="2">
        <f t="shared" si="9"/>
        <v>0.72999999986495823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57168.17</v>
      </c>
      <c r="D361" s="1">
        <f>'PR-RAS'!E366</f>
        <v>13462.5</v>
      </c>
      <c r="E361" s="1">
        <v>0</v>
      </c>
      <c r="F361" s="1">
        <v>0</v>
      </c>
      <c r="G361" s="2">
        <f t="shared" si="8"/>
        <v>30273.5412</v>
      </c>
      <c r="H361" s="2">
        <f t="shared" si="9"/>
        <v>0.66999999999825377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31800</v>
      </c>
      <c r="E362" s="1">
        <v>0</v>
      </c>
      <c r="F362" s="1">
        <v>0</v>
      </c>
      <c r="G362" s="2">
        <f t="shared" si="8"/>
        <v>22959.599999999999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871383.26</v>
      </c>
      <c r="D363" s="1">
        <f>'PR-RAS'!E368</f>
        <v>3409778.2</v>
      </c>
      <c r="E363" s="1">
        <v>0</v>
      </c>
      <c r="F363" s="1">
        <v>0</v>
      </c>
      <c r="G363" s="2">
        <f t="shared" si="8"/>
        <v>2784120.15692</v>
      </c>
      <c r="H363" s="2">
        <f t="shared" si="9"/>
        <v>0.46000000019557774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131517.04999999999</v>
      </c>
      <c r="D364" s="1">
        <f>'PR-RAS'!E369</f>
        <v>128539.63</v>
      </c>
      <c r="E364" s="1">
        <v>0</v>
      </c>
      <c r="F364" s="1">
        <v>0</v>
      </c>
      <c r="G364" s="2">
        <f t="shared" si="8"/>
        <v>141060.46052999998</v>
      </c>
      <c r="H364" s="2">
        <f t="shared" si="9"/>
        <v>0.41999999998370185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35437.5</v>
      </c>
      <c r="D365" s="1">
        <f>'PR-RAS'!E370</f>
        <v>32045.25</v>
      </c>
      <c r="E365" s="1">
        <v>0</v>
      </c>
      <c r="F365" s="1">
        <v>0</v>
      </c>
      <c r="G365" s="2">
        <f t="shared" si="8"/>
        <v>36228.191999999995</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649</v>
      </c>
      <c r="D366" s="1">
        <f>'PR-RAS'!E371</f>
        <v>946.88</v>
      </c>
      <c r="E366" s="1">
        <v>0</v>
      </c>
      <c r="F366" s="1">
        <v>0</v>
      </c>
      <c r="G366" s="2">
        <f t="shared" si="8"/>
        <v>928.1074000000001</v>
      </c>
      <c r="H366" s="2">
        <f t="shared" si="9"/>
        <v>0.12000000000000455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95430.55</v>
      </c>
      <c r="D367" s="1">
        <f>'PR-RAS'!E372</f>
        <v>55522.5</v>
      </c>
      <c r="E367" s="1">
        <v>0</v>
      </c>
      <c r="F367" s="1">
        <v>0</v>
      </c>
      <c r="G367" s="2">
        <f t="shared" si="8"/>
        <v>75570.051299999992</v>
      </c>
      <c r="H367" s="2">
        <f t="shared" si="9"/>
        <v>0.94999999999708962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18625</v>
      </c>
      <c r="E369" s="1">
        <v>0</v>
      </c>
      <c r="F369" s="1">
        <v>0</v>
      </c>
      <c r="G369" s="2">
        <f t="shared" si="8"/>
        <v>13708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21400</v>
      </c>
      <c r="E371" s="1">
        <v>0</v>
      </c>
      <c r="F371" s="1">
        <v>0</v>
      </c>
      <c r="G371" s="2">
        <f t="shared" si="8"/>
        <v>15836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32749.65</v>
      </c>
      <c r="E373" s="1">
        <v>0</v>
      </c>
      <c r="F373" s="1">
        <v>0</v>
      </c>
      <c r="G373" s="2">
        <f t="shared" si="8"/>
        <v>24365.739600000001</v>
      </c>
      <c r="H373" s="2">
        <f t="shared" si="9"/>
        <v>0.34999999999854481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32749.65</v>
      </c>
      <c r="E374" s="1">
        <v>0</v>
      </c>
      <c r="F374" s="1">
        <v>0</v>
      </c>
      <c r="G374" s="2">
        <f t="shared" si="8"/>
        <v>24431.2389</v>
      </c>
      <c r="H374" s="2">
        <f t="shared" si="9"/>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30692.15</v>
      </c>
      <c r="D386" s="1">
        <f>'PR-RAS'!E391</f>
        <v>162.5</v>
      </c>
      <c r="E386" s="1">
        <v>0</v>
      </c>
      <c r="F386" s="1">
        <v>0</v>
      </c>
      <c r="G386" s="2">
        <f t="shared" si="8"/>
        <v>11941.60275</v>
      </c>
      <c r="H386" s="2">
        <f t="shared" si="9"/>
        <v>0.65000000000145519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162.5</v>
      </c>
      <c r="E388" s="1">
        <v>0</v>
      </c>
      <c r="F388" s="1">
        <v>0</v>
      </c>
      <c r="G388" s="2">
        <f t="shared" si="8"/>
        <v>125.77500000000001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30692.15</v>
      </c>
      <c r="D390" s="1">
        <f>'PR-RAS'!E395</f>
        <v>0</v>
      </c>
      <c r="E390" s="1">
        <v>0</v>
      </c>
      <c r="F390" s="1">
        <v>0</v>
      </c>
      <c r="G390" s="2">
        <f t="shared" si="8"/>
        <v>11939.246350000001</v>
      </c>
      <c r="H390" s="2">
        <f t="shared" si="9"/>
        <v>0.15000000000145519</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1090760.6299999999</v>
      </c>
      <c r="D403" s="1">
        <f>'PR-RAS'!E408</f>
        <v>3611409.98</v>
      </c>
      <c r="E403" s="1">
        <v>0</v>
      </c>
      <c r="F403" s="1">
        <v>0</v>
      </c>
      <c r="G403" s="2">
        <f t="shared" si="8"/>
        <v>3342059.3971800003</v>
      </c>
      <c r="H403" s="2">
        <f t="shared" si="9"/>
        <v>0.39000000013038516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10064933.789999999</v>
      </c>
      <c r="D407" s="1">
        <f>'PR-RAS'!E412</f>
        <v>13278269.34</v>
      </c>
      <c r="E407" s="1">
        <v>0</v>
      </c>
      <c r="F407" s="1">
        <v>0</v>
      </c>
      <c r="G407" s="2">
        <f t="shared" si="8"/>
        <v>14868317.82282</v>
      </c>
      <c r="H407" s="2">
        <f t="shared" si="9"/>
        <v>0.55000000074505806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6060560.9199999999</v>
      </c>
      <c r="D408" s="1">
        <f>'PR-RAS'!E413</f>
        <v>9929501.4800000004</v>
      </c>
      <c r="E408" s="1">
        <v>0</v>
      </c>
      <c r="F408" s="1">
        <v>0</v>
      </c>
      <c r="G408" s="2">
        <f t="shared" si="8"/>
        <v>10549262.499160001</v>
      </c>
      <c r="H408" s="2">
        <f t="shared" si="9"/>
        <v>0.56000000052154064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4004372.8699999992</v>
      </c>
      <c r="D409" s="1">
        <f>'PR-RAS'!E414</f>
        <v>3348767.8599999994</v>
      </c>
      <c r="E409" s="1">
        <v>0</v>
      </c>
      <c r="F409" s="1">
        <v>0</v>
      </c>
      <c r="G409" s="2">
        <f t="shared" si="8"/>
        <v>4366378.7047199989</v>
      </c>
      <c r="H409" s="2">
        <f t="shared" si="9"/>
        <v>0.27000000141561031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3723935.7</v>
      </c>
      <c r="D411" s="1">
        <f>'PR-RAS'!E416</f>
        <v>5639855.21</v>
      </c>
      <c r="E411" s="1">
        <v>0</v>
      </c>
      <c r="F411" s="1">
        <v>0</v>
      </c>
      <c r="G411" s="2">
        <f t="shared" si="8"/>
        <v>6151494.9091999996</v>
      </c>
      <c r="H411" s="2">
        <f t="shared" si="9"/>
        <v>0.50999999977648258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724919.56</v>
      </c>
      <c r="D413" s="1">
        <f>'PR-RAS'!E418</f>
        <v>852580.83</v>
      </c>
      <c r="E413" s="1">
        <v>0</v>
      </c>
      <c r="F413" s="1">
        <v>0</v>
      </c>
      <c r="G413" s="2">
        <f t="shared" si="8"/>
        <v>1001193.4626399998</v>
      </c>
      <c r="H413" s="2">
        <f t="shared" si="9"/>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2027928.1</v>
      </c>
      <c r="D522" s="1">
        <f>'PR-RAS'!E528</f>
        <v>2027928.1</v>
      </c>
      <c r="E522" s="1">
        <v>0</v>
      </c>
      <c r="F522" s="1">
        <v>0</v>
      </c>
      <c r="G522" s="2">
        <f t="shared" ref="G522:G809" si="10">(B522/1000)*(C522*1+D522*2)</f>
        <v>3169651.6203000005</v>
      </c>
      <c r="H522" s="2">
        <f t="shared" ref="H522:H809" si="11">ABS(C522-ROUND(C522,0))+ABS(D522-ROUND(D522,0))</f>
        <v>0.20000000018626451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2027928.1</v>
      </c>
      <c r="D587" s="1">
        <f>'PR-RAS'!E593</f>
        <v>2027928.1</v>
      </c>
      <c r="E587" s="1">
        <v>0</v>
      </c>
      <c r="F587" s="1">
        <v>0</v>
      </c>
      <c r="G587" s="2">
        <f t="shared" si="10"/>
        <v>3565097.5998000004</v>
      </c>
      <c r="H587" s="2">
        <f t="shared" si="11"/>
        <v>0.20000000018626451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2027928.1</v>
      </c>
      <c r="D588" s="1">
        <f>'PR-RAS'!E594</f>
        <v>2027928.1</v>
      </c>
      <c r="E588" s="1">
        <v>0</v>
      </c>
      <c r="F588" s="1">
        <v>0</v>
      </c>
      <c r="G588" s="2">
        <f t="shared" si="10"/>
        <v>3571181.3841000004</v>
      </c>
      <c r="H588" s="2">
        <f t="shared" si="11"/>
        <v>0.20000000018626451</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2027928.1</v>
      </c>
      <c r="D589" s="1">
        <f>'PR-RAS'!E595</f>
        <v>2027928.1</v>
      </c>
      <c r="E589" s="1">
        <v>0</v>
      </c>
      <c r="F589" s="1">
        <v>0</v>
      </c>
      <c r="G589" s="2">
        <f t="shared" si="10"/>
        <v>3577265.1684000003</v>
      </c>
      <c r="H589" s="2">
        <f t="shared" si="11"/>
        <v>0.20000000018626451</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2027928.1</v>
      </c>
      <c r="D630" s="1">
        <f>'PR-RAS'!E636</f>
        <v>2027928.1</v>
      </c>
      <c r="E630" s="1">
        <v>0</v>
      </c>
      <c r="F630" s="1">
        <v>0</v>
      </c>
      <c r="G630" s="2">
        <f t="shared" si="10"/>
        <v>3826700.3247000007</v>
      </c>
      <c r="H630" s="2">
        <f t="shared" si="11"/>
        <v>0.20000000018626451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10064933.789999999</v>
      </c>
      <c r="D633" s="1">
        <f>'PR-RAS'!E639</f>
        <v>13278269.34</v>
      </c>
      <c r="E633" s="1">
        <v>0</v>
      </c>
      <c r="F633" s="1">
        <v>0</v>
      </c>
      <c r="G633" s="2">
        <f t="shared" si="10"/>
        <v>23144770.601039998</v>
      </c>
      <c r="H633" s="2">
        <f t="shared" si="11"/>
        <v>0.55000000074505806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8088489.0199999996</v>
      </c>
      <c r="D634" s="1">
        <f>'PR-RAS'!E640</f>
        <v>11957429.58</v>
      </c>
      <c r="E634" s="1">
        <v>0</v>
      </c>
      <c r="F634" s="1">
        <v>0</v>
      </c>
      <c r="G634" s="2">
        <f t="shared" si="10"/>
        <v>20258119.397939999</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1976444.7699999996</v>
      </c>
      <c r="D635" s="1">
        <f>'PR-RAS'!E641</f>
        <v>1320839.7599999998</v>
      </c>
      <c r="E635" s="1">
        <v>0</v>
      </c>
      <c r="F635" s="1">
        <v>0</v>
      </c>
      <c r="G635" s="2">
        <f t="shared" si="10"/>
        <v>2927890.7998599997</v>
      </c>
      <c r="H635" s="2">
        <f t="shared" si="11"/>
        <v>0.47000000067055225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3723935.7</v>
      </c>
      <c r="D637" s="1">
        <f>'PR-RAS'!E643</f>
        <v>5639855.21</v>
      </c>
      <c r="E637" s="1">
        <v>0</v>
      </c>
      <c r="F637" s="1">
        <v>0</v>
      </c>
      <c r="G637" s="2">
        <f t="shared" si="10"/>
        <v>9542318.9323200006</v>
      </c>
      <c r="H637" s="2">
        <f t="shared" si="11"/>
        <v>0.50999999977648258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5700380.4699999997</v>
      </c>
      <c r="D639" s="1">
        <f>'PR-RAS'!E645</f>
        <v>6960694.9699999997</v>
      </c>
      <c r="E639" s="1">
        <v>0</v>
      </c>
      <c r="F639" s="1">
        <v>0</v>
      </c>
      <c r="G639" s="2">
        <f t="shared" si="10"/>
        <v>12518689.521579999</v>
      </c>
      <c r="H639" s="2">
        <f t="shared" si="11"/>
        <v>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45</v>
      </c>
      <c r="D647" s="1">
        <f>'PR-RAS'!E654</f>
        <v>44</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v>
      </c>
      <c r="D649" s="1">
        <f>'PR-RAS'!E656</f>
        <v>44</v>
      </c>
      <c r="E649" s="1">
        <v>0</v>
      </c>
      <c r="F649" s="1">
        <v>0</v>
      </c>
      <c r="G649" s="2">
        <f t="shared" si="10"/>
        <v>86.183999999999997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19411.84</v>
      </c>
      <c r="D709" s="1">
        <f>'PR-RAS'!E716</f>
        <v>40615.33</v>
      </c>
      <c r="E709" s="1">
        <v>0</v>
      </c>
      <c r="F709" s="1">
        <v>0</v>
      </c>
      <c r="G709" s="2">
        <f t="shared" si="10"/>
        <v>71254.89</v>
      </c>
      <c r="H709" s="2">
        <f t="shared" si="11"/>
        <v>0.49000000000160071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1780.02</v>
      </c>
      <c r="D710" s="1">
        <f>'PR-RAS'!E717</f>
        <v>1592</v>
      </c>
      <c r="E710" s="1">
        <v>0</v>
      </c>
      <c r="F710" s="1">
        <v>0</v>
      </c>
      <c r="G710" s="2">
        <f t="shared" si="10"/>
        <v>3519.4901800000002</v>
      </c>
      <c r="H710" s="2">
        <f t="shared" si="11"/>
        <v>1.999999999998181E-2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35966.480000000003</v>
      </c>
      <c r="D711" s="1">
        <f>'PR-RAS'!E718</f>
        <v>37434</v>
      </c>
      <c r="E711" s="1">
        <v>0</v>
      </c>
      <c r="F711" s="1">
        <v>0</v>
      </c>
      <c r="G711" s="2">
        <f t="shared" si="10"/>
        <v>78692.480800000005</v>
      </c>
      <c r="H711" s="2">
        <f t="shared" si="11"/>
        <v>0.48000000000320142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994.62</v>
      </c>
      <c r="E715" s="1">
        <v>0</v>
      </c>
      <c r="F715" s="1">
        <v>0</v>
      </c>
      <c r="G715" s="2">
        <f t="shared" si="10"/>
        <v>1420.31736</v>
      </c>
      <c r="H715" s="2">
        <f t="shared" si="11"/>
        <v>0.37999999999999545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70451.789999999994</v>
      </c>
      <c r="D716" s="1">
        <f>'PR-RAS'!E723</f>
        <v>88650.23</v>
      </c>
      <c r="E716" s="1">
        <v>0</v>
      </c>
      <c r="F716" s="1">
        <v>0</v>
      </c>
      <c r="G716" s="2">
        <f t="shared" si="10"/>
        <v>177142.85874999998</v>
      </c>
      <c r="H716" s="2">
        <f t="shared" si="11"/>
        <v>0.44000000000232831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36625.519999999997</v>
      </c>
      <c r="D718" s="1">
        <f>'PR-RAS'!E725</f>
        <v>34894.6</v>
      </c>
      <c r="E718" s="1">
        <v>0</v>
      </c>
      <c r="F718" s="1">
        <v>0</v>
      </c>
      <c r="G718" s="2">
        <f t="shared" si="10"/>
        <v>76299.354240000001</v>
      </c>
      <c r="H718" s="2">
        <f t="shared" si="11"/>
        <v>0.88000000000465661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16378.28</v>
      </c>
      <c r="D719" s="1">
        <f>'PR-RAS'!E726</f>
        <v>18770.990000000002</v>
      </c>
      <c r="E719" s="1">
        <v>0</v>
      </c>
      <c r="F719" s="1">
        <v>0</v>
      </c>
      <c r="G719" s="2">
        <f t="shared" si="10"/>
        <v>38714.746679999997</v>
      </c>
      <c r="H719" s="2">
        <f t="shared" si="11"/>
        <v>0.28999999999905413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282249.19</v>
      </c>
      <c r="D728" s="1">
        <f>'PR-RAS'!E735</f>
        <v>430360.49</v>
      </c>
      <c r="E728" s="1">
        <v>0</v>
      </c>
      <c r="F728" s="1">
        <v>0</v>
      </c>
      <c r="G728" s="2">
        <f t="shared" si="10"/>
        <v>830939.31358999992</v>
      </c>
      <c r="H728" s="2">
        <f t="shared" si="11"/>
        <v>0.67999999999301508</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2027928.1</v>
      </c>
      <c r="D935" s="1">
        <f>'PR-RAS'!E942</f>
        <v>2027928.1</v>
      </c>
      <c r="E935" s="1">
        <v>0</v>
      </c>
      <c r="F935" s="1">
        <v>0</v>
      </c>
      <c r="G935" s="2">
        <f t="shared" si="18"/>
        <v>5682254.5362000009</v>
      </c>
      <c r="H935" s="2">
        <f t="shared" si="19"/>
        <v>0.20000000018626451</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76184265.829999998</v>
      </c>
      <c r="D984" s="6">
        <f>BILANCA!E6</f>
        <v>85598034.799999982</v>
      </c>
      <c r="E984" s="6">
        <v>0</v>
      </c>
      <c r="F984" s="6">
        <v>0</v>
      </c>
      <c r="G984" s="7">
        <f t="shared" ref="G984:G1241" si="22">B984/1000*C984+B984/500*D984</f>
        <v>247380.33542999998</v>
      </c>
      <c r="H984" s="7">
        <f t="shared" si="19"/>
        <v>0.37000001966953278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69406294.590000004</v>
      </c>
      <c r="D985" s="1">
        <f>BILANCA!E7</f>
        <v>77176618.039999992</v>
      </c>
      <c r="E985" s="1">
        <v>0</v>
      </c>
      <c r="F985" s="1">
        <v>0</v>
      </c>
      <c r="G985" s="2">
        <f t="shared" si="22"/>
        <v>447519.06133999996</v>
      </c>
      <c r="H985" s="2">
        <f t="shared" si="19"/>
        <v>0.44999998807907104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1917.5</v>
      </c>
      <c r="E986" s="1">
        <v>0</v>
      </c>
      <c r="F986" s="1">
        <v>0</v>
      </c>
      <c r="G986" s="2">
        <f t="shared" si="22"/>
        <v>11.505000000000001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27260.42</v>
      </c>
      <c r="D988" s="1">
        <f>BILANCA!E10</f>
        <v>29177.919999999998</v>
      </c>
      <c r="E988" s="1">
        <v>0</v>
      </c>
      <c r="F988" s="1">
        <v>0</v>
      </c>
      <c r="G988" s="2">
        <f t="shared" si="22"/>
        <v>428.0813</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27260.42</v>
      </c>
      <c r="D989" s="1">
        <f>BILANCA!E11</f>
        <v>27260.42</v>
      </c>
      <c r="E989" s="1">
        <v>0</v>
      </c>
      <c r="F989" s="1">
        <v>0</v>
      </c>
      <c r="G989" s="2">
        <f t="shared" si="22"/>
        <v>490.68756000000002</v>
      </c>
      <c r="H989" s="2">
        <f t="shared" si="19"/>
        <v>0.83999999999650754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67300359.510000005</v>
      </c>
      <c r="D990" s="1">
        <f>BILANCA!E12</f>
        <v>72330915.949999988</v>
      </c>
      <c r="E990" s="1">
        <v>0</v>
      </c>
      <c r="F990" s="1">
        <v>0</v>
      </c>
      <c r="G990" s="2">
        <f t="shared" si="22"/>
        <v>1483735.3398699998</v>
      </c>
      <c r="H990" s="2">
        <f t="shared" si="19"/>
        <v>0.54000000655651093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65822567.060000002</v>
      </c>
      <c r="D991" s="1">
        <f>BILANCA!E13</f>
        <v>71240916.069999993</v>
      </c>
      <c r="E991" s="1">
        <v>0</v>
      </c>
      <c r="F991" s="1">
        <v>0</v>
      </c>
      <c r="G991" s="2">
        <f t="shared" si="22"/>
        <v>1666435.1935999999</v>
      </c>
      <c r="H991" s="2">
        <f t="shared" si="19"/>
        <v>0.12999999523162842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110468025.83</v>
      </c>
      <c r="D993" s="1">
        <f>BILANCA!E15</f>
        <v>116494532.22</v>
      </c>
      <c r="E993" s="1">
        <v>0</v>
      </c>
      <c r="F993" s="1">
        <v>0</v>
      </c>
      <c r="G993" s="2">
        <f t="shared" si="22"/>
        <v>3434570.9027000004</v>
      </c>
      <c r="H993" s="2">
        <f t="shared" si="19"/>
        <v>0.39000000059604645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12009192.279999999</v>
      </c>
      <c r="D994" s="1">
        <f>BILANCA!E16</f>
        <v>12633349.210000001</v>
      </c>
      <c r="E994" s="1">
        <v>0</v>
      </c>
      <c r="F994" s="1">
        <v>0</v>
      </c>
      <c r="G994" s="2">
        <f t="shared" si="22"/>
        <v>410034.7977</v>
      </c>
      <c r="H994" s="2">
        <f t="shared" si="19"/>
        <v>0.49000000022351742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3312054.45</v>
      </c>
      <c r="D995" s="1">
        <f>BILANCA!E17</f>
        <v>3410251.21</v>
      </c>
      <c r="E995" s="1">
        <v>0</v>
      </c>
      <c r="F995" s="1">
        <v>0</v>
      </c>
      <c r="G995" s="2">
        <f t="shared" si="22"/>
        <v>121590.68244</v>
      </c>
      <c r="H995" s="2">
        <f t="shared" si="19"/>
        <v>0.66000000014901161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59966705.5</v>
      </c>
      <c r="D996" s="1">
        <f>BILANCA!E18</f>
        <v>61297216.57</v>
      </c>
      <c r="E996" s="1">
        <v>0</v>
      </c>
      <c r="F996" s="1">
        <v>0</v>
      </c>
      <c r="G996" s="2">
        <f t="shared" si="22"/>
        <v>2373294.8023199998</v>
      </c>
      <c r="H996" s="2">
        <f t="shared" si="19"/>
        <v>0.92999999970197678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1308563.6999999997</v>
      </c>
      <c r="D997" s="1">
        <f>BILANCA!E19</f>
        <v>959004.76000000024</v>
      </c>
      <c r="E997" s="1">
        <v>0</v>
      </c>
      <c r="F997" s="1">
        <v>0</v>
      </c>
      <c r="G997" s="2">
        <f t="shared" si="22"/>
        <v>45172.025080000007</v>
      </c>
      <c r="H997" s="2">
        <f t="shared" si="19"/>
        <v>0.5400000000372529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391691.41</v>
      </c>
      <c r="D998" s="1">
        <f>BILANCA!E20</f>
        <v>416800.09</v>
      </c>
      <c r="E998" s="1">
        <v>0</v>
      </c>
      <c r="F998" s="1">
        <v>0</v>
      </c>
      <c r="G998" s="2">
        <f t="shared" si="22"/>
        <v>18379.37385</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564164.93999999994</v>
      </c>
      <c r="D999" s="1">
        <f>BILANCA!E21</f>
        <v>565111.81999999995</v>
      </c>
      <c r="E999" s="1">
        <v>0</v>
      </c>
      <c r="F999" s="1">
        <v>0</v>
      </c>
      <c r="G999" s="2">
        <f t="shared" si="22"/>
        <v>27110.217279999997</v>
      </c>
      <c r="H999" s="2">
        <f t="shared" si="19"/>
        <v>0.2400000001071021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1885330.37</v>
      </c>
      <c r="D1000" s="1">
        <f>BILANCA!E22</f>
        <v>1940182.45</v>
      </c>
      <c r="E1000" s="1">
        <v>0</v>
      </c>
      <c r="F1000" s="1">
        <v>0</v>
      </c>
      <c r="G1000" s="2">
        <f t="shared" si="22"/>
        <v>98016.819590000014</v>
      </c>
      <c r="H1000" s="2">
        <f t="shared" si="19"/>
        <v>0.82000000006519258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176587.7</v>
      </c>
      <c r="D1002" s="1">
        <f>BILANCA!E24</f>
        <v>176587.7</v>
      </c>
      <c r="E1002" s="1">
        <v>0</v>
      </c>
      <c r="F1002" s="1">
        <v>0</v>
      </c>
      <c r="G1002" s="2">
        <f t="shared" si="22"/>
        <v>10065.498900000001</v>
      </c>
      <c r="H1002" s="2">
        <f t="shared" si="19"/>
        <v>0.59999999997671694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1241060.68</v>
      </c>
      <c r="D1004" s="1">
        <f>BILANCA!E26</f>
        <v>1262460.68</v>
      </c>
      <c r="E1004" s="1">
        <v>0</v>
      </c>
      <c r="F1004" s="1">
        <v>0</v>
      </c>
      <c r="G1004" s="2">
        <f t="shared" si="22"/>
        <v>79085.622839999996</v>
      </c>
      <c r="H1004" s="2">
        <f t="shared" si="19"/>
        <v>0.64000000013038516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2950271.4</v>
      </c>
      <c r="D1006" s="1">
        <f>BILANCA!E28</f>
        <v>3402137.98</v>
      </c>
      <c r="E1006" s="1">
        <v>0</v>
      </c>
      <c r="F1006" s="1">
        <v>0</v>
      </c>
      <c r="G1006" s="2">
        <f t="shared" si="22"/>
        <v>224354.58928000001</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52151.78</v>
      </c>
      <c r="D1007" s="1">
        <f>BILANCA!E29</f>
        <v>65354.74000000002</v>
      </c>
      <c r="E1007" s="1">
        <v>0</v>
      </c>
      <c r="F1007" s="1">
        <v>0</v>
      </c>
      <c r="G1007" s="2">
        <f t="shared" si="22"/>
        <v>4388.6702400000013</v>
      </c>
      <c r="H1007" s="2">
        <f t="shared" si="19"/>
        <v>0.47999999998137355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188422.67</v>
      </c>
      <c r="D1008" s="1">
        <f>BILANCA!E30</f>
        <v>197746.23</v>
      </c>
      <c r="E1008" s="1">
        <v>0</v>
      </c>
      <c r="F1008" s="1">
        <v>0</v>
      </c>
      <c r="G1008" s="2">
        <f t="shared" si="22"/>
        <v>14597.878250000002</v>
      </c>
      <c r="H1008" s="2">
        <f t="shared" si="19"/>
        <v>0.55999999999767169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136270.89000000001</v>
      </c>
      <c r="D1012" s="1">
        <f>BILANCA!E34</f>
        <v>132391.49</v>
      </c>
      <c r="E1012" s="1">
        <v>0</v>
      </c>
      <c r="F1012" s="1">
        <v>0</v>
      </c>
      <c r="G1012" s="2">
        <f t="shared" si="22"/>
        <v>11630.56223</v>
      </c>
      <c r="H1012" s="2">
        <f t="shared" si="19"/>
        <v>0.59999999997671694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52290.7</v>
      </c>
      <c r="D1019" s="1">
        <f>BILANCA!E41</f>
        <v>36986.11</v>
      </c>
      <c r="E1019" s="1">
        <v>0</v>
      </c>
      <c r="F1019" s="1">
        <v>0</v>
      </c>
      <c r="G1019" s="2">
        <f t="shared" si="22"/>
        <v>4545.4651199999989</v>
      </c>
      <c r="H1019" s="2">
        <f t="shared" si="19"/>
        <v>0.41000000000349246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76522.97</v>
      </c>
      <c r="D1020" s="1">
        <f>BILANCA!E42</f>
        <v>76522.97</v>
      </c>
      <c r="E1020" s="1">
        <v>0</v>
      </c>
      <c r="F1020" s="1">
        <v>0</v>
      </c>
      <c r="G1020" s="2">
        <f t="shared" si="22"/>
        <v>8494.0496700000003</v>
      </c>
      <c r="H1020" s="2">
        <f t="shared" si="19"/>
        <v>5.9999999997671694E-2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24232.27</v>
      </c>
      <c r="D1022" s="1">
        <f>BILANCA!E44</f>
        <v>39536.86</v>
      </c>
      <c r="E1022" s="1">
        <v>0</v>
      </c>
      <c r="F1022" s="1">
        <v>0</v>
      </c>
      <c r="G1022" s="2">
        <f t="shared" si="22"/>
        <v>4028.93361</v>
      </c>
      <c r="H1022" s="2">
        <f t="shared" si="19"/>
        <v>0.40999999999985448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64786.270000000019</v>
      </c>
      <c r="D1023" s="1">
        <f>BILANCA!E45</f>
        <v>28654.270000000019</v>
      </c>
      <c r="E1023" s="1">
        <v>0</v>
      </c>
      <c r="F1023" s="1">
        <v>0</v>
      </c>
      <c r="G1023" s="2">
        <f t="shared" si="22"/>
        <v>4883.7924000000021</v>
      </c>
      <c r="H1023" s="2">
        <f t="shared" si="19"/>
        <v>0.5400000000372529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178961.8</v>
      </c>
      <c r="D1025" s="1">
        <f>BILANCA!E47</f>
        <v>179124.3</v>
      </c>
      <c r="E1025" s="1">
        <v>0</v>
      </c>
      <c r="F1025" s="1">
        <v>0</v>
      </c>
      <c r="G1025" s="2">
        <f t="shared" si="22"/>
        <v>22562.836799999997</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1991407.58</v>
      </c>
      <c r="D1027" s="1">
        <f>BILANCA!E49</f>
        <v>1991407.58</v>
      </c>
      <c r="E1027" s="1">
        <v>0</v>
      </c>
      <c r="F1027" s="1">
        <v>0</v>
      </c>
      <c r="G1027" s="2">
        <f t="shared" si="22"/>
        <v>262865.80056</v>
      </c>
      <c r="H1027" s="2">
        <f t="shared" si="19"/>
        <v>0.83999999985098839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2105583.11</v>
      </c>
      <c r="D1028" s="1">
        <f>BILANCA!E50</f>
        <v>2141877.61</v>
      </c>
      <c r="E1028" s="1">
        <v>0</v>
      </c>
      <c r="F1028" s="1">
        <v>0</v>
      </c>
      <c r="G1028" s="2">
        <f t="shared" si="22"/>
        <v>287520.22485</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93271.41</v>
      </c>
      <c r="D1032" s="1">
        <f>BILANCA!E54</f>
        <v>94891.41</v>
      </c>
      <c r="E1032" s="1">
        <v>0</v>
      </c>
      <c r="F1032" s="1">
        <v>0</v>
      </c>
      <c r="G1032" s="2">
        <f t="shared" si="22"/>
        <v>13869.657270000002</v>
      </c>
      <c r="H1032" s="2">
        <f t="shared" si="19"/>
        <v>0.82000000000698492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93271.41</v>
      </c>
      <c r="D1033" s="1">
        <f>BILANCA!E55</f>
        <v>94891.41</v>
      </c>
      <c r="E1033" s="1">
        <v>0</v>
      </c>
      <c r="F1033" s="1">
        <v>0</v>
      </c>
      <c r="G1033" s="2">
        <f t="shared" si="22"/>
        <v>14152.711500000001</v>
      </c>
      <c r="H1033" s="2">
        <f t="shared" si="19"/>
        <v>0.82000000000698492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2105935.08</v>
      </c>
      <c r="D1034" s="1">
        <f>BILANCA!E56</f>
        <v>4843784.59</v>
      </c>
      <c r="E1034" s="1">
        <v>0</v>
      </c>
      <c r="F1034" s="1">
        <v>0</v>
      </c>
      <c r="G1034" s="2">
        <f t="shared" si="22"/>
        <v>601468.71725999995</v>
      </c>
      <c r="H1034" s="2">
        <f t="shared" si="19"/>
        <v>0.49000000022351742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2105935.08</v>
      </c>
      <c r="D1035" s="1">
        <f>BILANCA!E57</f>
        <v>4843784.59</v>
      </c>
      <c r="E1035" s="1">
        <v>0</v>
      </c>
      <c r="F1035" s="1">
        <v>0</v>
      </c>
      <c r="G1035" s="2">
        <f t="shared" si="22"/>
        <v>613262.2215199999</v>
      </c>
      <c r="H1035" s="2">
        <f t="shared" si="19"/>
        <v>0.49000000022351742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6777971.2399999984</v>
      </c>
      <c r="D1046" s="1">
        <f>BILANCA!E68</f>
        <v>8421416.7599999979</v>
      </c>
      <c r="E1046" s="1">
        <v>0</v>
      </c>
      <c r="F1046" s="1">
        <v>0</v>
      </c>
      <c r="G1046" s="2">
        <f t="shared" si="22"/>
        <v>1488110.6998799995</v>
      </c>
      <c r="H1046" s="2">
        <f t="shared" si="19"/>
        <v>0.48000000044703484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11202.18</v>
      </c>
      <c r="D1056" s="1">
        <f>BILANCA!E78</f>
        <v>4165.79</v>
      </c>
      <c r="E1056" s="1">
        <v>0</v>
      </c>
      <c r="F1056" s="1">
        <v>0</v>
      </c>
      <c r="G1056" s="2">
        <f t="shared" si="22"/>
        <v>1425.9644800000001</v>
      </c>
      <c r="H1056" s="2">
        <f t="shared" si="19"/>
        <v>0.39000000000032742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3999.66</v>
      </c>
      <c r="E1061" s="1">
        <v>0</v>
      </c>
      <c r="F1061" s="1">
        <v>0</v>
      </c>
      <c r="G1061" s="2">
        <f t="shared" si="22"/>
        <v>623.94695999999999</v>
      </c>
      <c r="H1061" s="2">
        <f t="shared" si="19"/>
        <v>0.34000000000014552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11202.18</v>
      </c>
      <c r="D1064" s="1">
        <f>BILANCA!E86</f>
        <v>166.13</v>
      </c>
      <c r="E1064" s="1">
        <v>0</v>
      </c>
      <c r="F1064" s="1">
        <v>0</v>
      </c>
      <c r="G1064" s="2">
        <f t="shared" si="22"/>
        <v>934.28964000000008</v>
      </c>
      <c r="H1064" s="2">
        <f t="shared" si="19"/>
        <v>0.31000000000028649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30101.540000000037</v>
      </c>
      <c r="D1112" s="1">
        <f>BILANCA!E134</f>
        <v>30101.540000000037</v>
      </c>
      <c r="E1112" s="1">
        <v>0</v>
      </c>
      <c r="F1112" s="1">
        <v>0</v>
      </c>
      <c r="G1112" s="2">
        <f t="shared" si="22"/>
        <v>11649.295980000015</v>
      </c>
      <c r="H1112" s="2">
        <f t="shared" si="23"/>
        <v>0.91999999992549419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1740274.74</v>
      </c>
      <c r="D1113" s="1">
        <f>BILANCA!E135</f>
        <v>1740274.74</v>
      </c>
      <c r="E1113" s="1">
        <v>0</v>
      </c>
      <c r="F1113" s="1">
        <v>0</v>
      </c>
      <c r="G1113" s="2">
        <f t="shared" si="22"/>
        <v>678707.14859999996</v>
      </c>
      <c r="H1113" s="2">
        <f t="shared" si="23"/>
        <v>0.52000000001862645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1740274.74</v>
      </c>
      <c r="D1119" s="1">
        <f>BILANCA!E141</f>
        <v>1740274.74</v>
      </c>
      <c r="E1119" s="1">
        <v>0</v>
      </c>
      <c r="F1119" s="1">
        <v>0</v>
      </c>
      <c r="G1119" s="2">
        <f t="shared" si="22"/>
        <v>710032.09392000001</v>
      </c>
      <c r="H1119" s="2">
        <f t="shared" si="23"/>
        <v>0.52000000001862645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1710173.2</v>
      </c>
      <c r="D1123" s="1">
        <f>BILANCA!E145</f>
        <v>1710173.2</v>
      </c>
      <c r="E1123" s="1">
        <v>0</v>
      </c>
      <c r="F1123" s="1">
        <v>0</v>
      </c>
      <c r="G1123" s="2">
        <f t="shared" si="22"/>
        <v>718272.74400000006</v>
      </c>
      <c r="H1123" s="2">
        <f t="shared" si="23"/>
        <v>0.39999999990686774</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6736667.5199999986</v>
      </c>
      <c r="D1124" s="1">
        <f>BILANCA!E146</f>
        <v>8387149.4299999988</v>
      </c>
      <c r="E1124" s="1">
        <v>0</v>
      </c>
      <c r="F1124" s="1">
        <v>0</v>
      </c>
      <c r="G1124" s="2">
        <f t="shared" si="22"/>
        <v>3315046.2595799994</v>
      </c>
      <c r="H1124" s="2">
        <f t="shared" si="23"/>
        <v>0.91000000014901161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81571.61</v>
      </c>
      <c r="D1127" s="1">
        <f>BILANCA!E149</f>
        <v>228105.85</v>
      </c>
      <c r="E1127" s="1">
        <v>0</v>
      </c>
      <c r="F1127" s="1">
        <v>0</v>
      </c>
      <c r="G1127" s="2">
        <f t="shared" si="22"/>
        <v>77440.796639999986</v>
      </c>
      <c r="H1127" s="2">
        <f t="shared" si="23"/>
        <v>0.53999999999359716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81571.61</v>
      </c>
      <c r="D1129" s="1">
        <f>BILANCA!E151</f>
        <v>228105.85</v>
      </c>
      <c r="E1129" s="1">
        <v>0</v>
      </c>
      <c r="F1129" s="1">
        <v>0</v>
      </c>
      <c r="G1129" s="2">
        <f t="shared" si="22"/>
        <v>78516.363259999984</v>
      </c>
      <c r="H1129" s="2">
        <f t="shared" si="23"/>
        <v>0.53999999999359716</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199640.43</v>
      </c>
      <c r="D1136" s="1">
        <f>BILANCA!E158</f>
        <v>192094.37</v>
      </c>
      <c r="E1136" s="1">
        <v>0</v>
      </c>
      <c r="F1136" s="1">
        <v>0</v>
      </c>
      <c r="G1136" s="2">
        <f t="shared" si="22"/>
        <v>89325.863010000001</v>
      </c>
      <c r="H1136" s="2">
        <f t="shared" si="23"/>
        <v>0.79999999998835847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3387017.23</v>
      </c>
      <c r="D1137" s="1">
        <f>BILANCA!E159</f>
        <v>3301951.66</v>
      </c>
      <c r="E1137" s="1">
        <v>0</v>
      </c>
      <c r="F1137" s="1">
        <v>0</v>
      </c>
      <c r="G1137" s="2">
        <f t="shared" si="22"/>
        <v>1538601.7647000002</v>
      </c>
      <c r="H1137" s="2">
        <f t="shared" si="23"/>
        <v>0.56999999983236194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43656</v>
      </c>
      <c r="D1138" s="1">
        <f>BILANCA!E160</f>
        <v>57194.83</v>
      </c>
      <c r="E1138" s="1">
        <v>0</v>
      </c>
      <c r="F1138" s="1">
        <v>0</v>
      </c>
      <c r="G1138" s="2">
        <f t="shared" si="22"/>
        <v>24497.077300000001</v>
      </c>
      <c r="H1138" s="2">
        <f t="shared" si="23"/>
        <v>0.16999999999825377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6012610.79</v>
      </c>
      <c r="D1139" s="1">
        <f>BILANCA!E161</f>
        <v>7535313.3399999999</v>
      </c>
      <c r="E1139" s="1">
        <v>0</v>
      </c>
      <c r="F1139" s="1">
        <v>0</v>
      </c>
      <c r="G1139" s="2">
        <f t="shared" si="22"/>
        <v>3288985.0453199996</v>
      </c>
      <c r="H1139" s="2">
        <f t="shared" si="23"/>
        <v>0.54999999981373549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2987828.54</v>
      </c>
      <c r="D1141" s="1">
        <f>BILANCA!E163</f>
        <v>2927510.62</v>
      </c>
      <c r="E1141" s="1">
        <v>0</v>
      </c>
      <c r="F1141" s="1">
        <v>0</v>
      </c>
      <c r="G1141" s="2">
        <f t="shared" si="22"/>
        <v>1397170.2652400001</v>
      </c>
      <c r="H1141" s="2">
        <f t="shared" si="23"/>
        <v>0.83999999985098839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t="str">
        <f>BILANCA!E165</f>
        <v xml:space="preserve">            </v>
      </c>
      <c r="E1143" s="1">
        <v>0</v>
      </c>
      <c r="F1143" s="1">
        <v>0</v>
      </c>
      <c r="G1143" s="2" t="e">
        <f t="shared" si="22"/>
        <v>#VALUE!</v>
      </c>
      <c r="H1143" s="2" t="e">
        <f t="shared" si="23"/>
        <v>#VALUE!</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76184265.829999998</v>
      </c>
      <c r="D1152" s="1">
        <f>BILANCA!E175</f>
        <v>85598034.799999997</v>
      </c>
      <c r="E1152" s="1">
        <v>0</v>
      </c>
      <c r="F1152" s="1">
        <v>0</v>
      </c>
      <c r="G1152" s="2">
        <f t="shared" si="22"/>
        <v>41807276.68767</v>
      </c>
      <c r="H1152" s="2">
        <f t="shared" si="23"/>
        <v>0.37000000476837158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9453875.7799999993</v>
      </c>
      <c r="D1153" s="1">
        <f>BILANCA!E176</f>
        <v>7681928.1600000001</v>
      </c>
      <c r="E1153" s="1">
        <v>0</v>
      </c>
      <c r="F1153" s="1">
        <v>0</v>
      </c>
      <c r="G1153" s="2">
        <f t="shared" si="22"/>
        <v>4219014.4570000004</v>
      </c>
      <c r="H1153" s="2">
        <f t="shared" si="23"/>
        <v>0.38000000081956387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298314.18</v>
      </c>
      <c r="D1154" s="1">
        <f>BILANCA!E177</f>
        <v>385583.80999999994</v>
      </c>
      <c r="E1154" s="1">
        <v>0</v>
      </c>
      <c r="F1154" s="1">
        <v>0</v>
      </c>
      <c r="G1154" s="2">
        <f t="shared" si="22"/>
        <v>182881.38779999997</v>
      </c>
      <c r="H1154" s="2">
        <f t="shared" si="23"/>
        <v>0.37000000005355105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143715.06</v>
      </c>
      <c r="D1155" s="1">
        <f>BILANCA!E178</f>
        <v>152227.21</v>
      </c>
      <c r="E1155" s="1">
        <v>0</v>
      </c>
      <c r="F1155" s="1">
        <v>0</v>
      </c>
      <c r="G1155" s="2">
        <f t="shared" si="22"/>
        <v>77085.15055999998</v>
      </c>
      <c r="H1155" s="2">
        <f t="shared" si="23"/>
        <v>0.26999999998952262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96031.23</v>
      </c>
      <c r="D1156" s="1">
        <f>BILANCA!E179</f>
        <v>76609.45</v>
      </c>
      <c r="E1156" s="1">
        <v>0</v>
      </c>
      <c r="F1156" s="1">
        <v>0</v>
      </c>
      <c r="G1156" s="2">
        <f t="shared" si="22"/>
        <v>43120.272489999988</v>
      </c>
      <c r="H1156" s="2">
        <f t="shared" si="23"/>
        <v>0.67999999999301508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128.69</v>
      </c>
      <c r="D1157" s="1">
        <f>BILANCA!E180</f>
        <v>288.06</v>
      </c>
      <c r="E1157" s="1">
        <v>0</v>
      </c>
      <c r="F1157" s="1">
        <v>0</v>
      </c>
      <c r="G1157" s="2">
        <f t="shared" si="22"/>
        <v>122.63694</v>
      </c>
      <c r="H1157" s="2">
        <f t="shared" si="23"/>
        <v>0.37000000000000455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128.69</v>
      </c>
      <c r="D1160" s="1">
        <f>BILANCA!E183</f>
        <v>288.06</v>
      </c>
      <c r="E1160" s="1">
        <v>0</v>
      </c>
      <c r="F1160" s="1">
        <v>0</v>
      </c>
      <c r="G1160" s="2">
        <f t="shared" si="22"/>
        <v>124.75136999999998</v>
      </c>
      <c r="H1160" s="2">
        <f t="shared" si="23"/>
        <v>0.37000000000000455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58439.199999999997</v>
      </c>
      <c r="D1165" s="1">
        <f>BILANCA!E188</f>
        <v>156459.09</v>
      </c>
      <c r="E1165" s="1">
        <v>0</v>
      </c>
      <c r="F1165" s="1">
        <v>0</v>
      </c>
      <c r="G1165" s="2">
        <f t="shared" si="22"/>
        <v>67587.043160000001</v>
      </c>
      <c r="H1165" s="2">
        <f t="shared" si="23"/>
        <v>0.28999999999359716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29653.59</v>
      </c>
      <c r="D1166" s="1">
        <f>BILANCA!E189</f>
        <v>198364.44</v>
      </c>
      <c r="E1166" s="1">
        <v>0</v>
      </c>
      <c r="F1166" s="1">
        <v>0</v>
      </c>
      <c r="G1166" s="2">
        <f t="shared" si="22"/>
        <v>78027.992009999987</v>
      </c>
      <c r="H1166" s="2">
        <f t="shared" si="23"/>
        <v>0.85000000000218279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9125676.2599999998</v>
      </c>
      <c r="D1183" s="1">
        <f>BILANCA!E206</f>
        <v>7097748.1600000001</v>
      </c>
      <c r="E1183" s="1">
        <v>0</v>
      </c>
      <c r="F1183" s="1">
        <v>0</v>
      </c>
      <c r="G1183" s="2">
        <f t="shared" si="22"/>
        <v>4664234.5160000008</v>
      </c>
      <c r="H1183" s="2">
        <f t="shared" si="23"/>
        <v>0.41999999992549419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9125676.2599999998</v>
      </c>
      <c r="D1201" s="1">
        <f>BILANCA!E224</f>
        <v>7097748.1600000001</v>
      </c>
      <c r="E1201" s="1">
        <v>0</v>
      </c>
      <c r="F1201" s="1">
        <v>0</v>
      </c>
      <c r="G1201" s="2">
        <f t="shared" si="22"/>
        <v>5084015.6224400001</v>
      </c>
      <c r="H1201" s="2">
        <f t="shared" si="23"/>
        <v>0.41999999992549419</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9125676.2599999998</v>
      </c>
      <c r="D1202" s="1">
        <f>BILANCA!E225</f>
        <v>7097748.1600000001</v>
      </c>
      <c r="E1202" s="1">
        <v>0</v>
      </c>
      <c r="F1202" s="1">
        <v>0</v>
      </c>
      <c r="G1202" s="2">
        <f t="shared" si="22"/>
        <v>5107336.7950200001</v>
      </c>
      <c r="H1202" s="2">
        <f t="shared" si="23"/>
        <v>0.41999999992549419</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231.75</v>
      </c>
      <c r="D1211" s="1">
        <f>BILANCA!E234</f>
        <v>231.75</v>
      </c>
      <c r="E1211" s="1">
        <v>0</v>
      </c>
      <c r="F1211" s="1">
        <v>0</v>
      </c>
      <c r="G1211" s="2">
        <f t="shared" si="22"/>
        <v>158.517</v>
      </c>
      <c r="H1211" s="2">
        <f t="shared" si="23"/>
        <v>0.5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231.75</v>
      </c>
      <c r="D1212" s="1">
        <f>BILANCA!E235</f>
        <v>231.75</v>
      </c>
      <c r="E1212" s="1">
        <v>0</v>
      </c>
      <c r="F1212" s="1">
        <v>0</v>
      </c>
      <c r="G1212" s="2">
        <f t="shared" si="22"/>
        <v>159.21225000000001</v>
      </c>
      <c r="H1212" s="2">
        <f t="shared" si="23"/>
        <v>0.5</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66730390.049999997</v>
      </c>
      <c r="D1214" s="1">
        <f>BILANCA!E237</f>
        <v>77916106.640000001</v>
      </c>
      <c r="E1214" s="1">
        <v>0</v>
      </c>
      <c r="F1214" s="1">
        <v>0</v>
      </c>
      <c r="G1214" s="2">
        <f t="shared" si="22"/>
        <v>51411961.369230002</v>
      </c>
      <c r="H1214" s="2">
        <f t="shared" si="23"/>
        <v>0.40999999642372131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60305090.019999996</v>
      </c>
      <c r="D1215" s="1">
        <f>BILANCA!E238</f>
        <v>70102830.840000004</v>
      </c>
      <c r="E1215" s="1">
        <v>0</v>
      </c>
      <c r="F1215" s="1">
        <v>0</v>
      </c>
      <c r="G1215" s="2">
        <f t="shared" si="22"/>
        <v>46518494.394400001</v>
      </c>
      <c r="H1215" s="2">
        <f t="shared" si="23"/>
        <v>0.17999999225139618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69436396.129999995</v>
      </c>
      <c r="D1216" s="1">
        <f>BILANCA!E239</f>
        <v>77206719.579999998</v>
      </c>
      <c r="E1216" s="1">
        <v>0</v>
      </c>
      <c r="F1216" s="1">
        <v>0</v>
      </c>
      <c r="G1216" s="2">
        <f t="shared" si="22"/>
        <v>52157011.622570001</v>
      </c>
      <c r="H1216" s="2">
        <f t="shared" si="23"/>
        <v>0.54999999701976776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69406294.599999994</v>
      </c>
      <c r="D1217" s="1">
        <f>BILANCA!E240</f>
        <v>77176618.049999997</v>
      </c>
      <c r="E1217" s="1">
        <v>0</v>
      </c>
      <c r="F1217" s="1">
        <v>0</v>
      </c>
      <c r="G1217" s="2">
        <f t="shared" si="22"/>
        <v>52359730.183799997</v>
      </c>
      <c r="H1217" s="2">
        <f t="shared" si="23"/>
        <v>0.45000000298023224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30101.53</v>
      </c>
      <c r="D1218" s="1">
        <f>BILANCA!E241</f>
        <v>30101.53</v>
      </c>
      <c r="E1218" s="1">
        <v>0</v>
      </c>
      <c r="F1218" s="1">
        <v>0</v>
      </c>
      <c r="G1218" s="2">
        <f t="shared" si="22"/>
        <v>21221.578649999996</v>
      </c>
      <c r="H1218" s="2">
        <f t="shared" si="23"/>
        <v>0.94000000000232831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9131306.1099999994</v>
      </c>
      <c r="D1219" s="1">
        <f>BILANCA!E242</f>
        <v>7103888.7400000002</v>
      </c>
      <c r="E1219" s="1">
        <v>0</v>
      </c>
      <c r="F1219" s="1">
        <v>0</v>
      </c>
      <c r="G1219" s="2">
        <f t="shared" si="22"/>
        <v>5508023.7272399999</v>
      </c>
      <c r="H1219" s="2">
        <f t="shared" si="23"/>
        <v>0.36999999918043613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9131306.1099999994</v>
      </c>
      <c r="D1221" s="1">
        <f>BILANCA!E244</f>
        <v>7103888.7400000002</v>
      </c>
      <c r="E1221" s="1">
        <v>0</v>
      </c>
      <c r="F1221" s="1">
        <v>0</v>
      </c>
      <c r="G1221" s="2">
        <f t="shared" si="22"/>
        <v>5554701.8944199998</v>
      </c>
      <c r="H1221" s="2">
        <f t="shared" si="23"/>
        <v>0.36999999918043613</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5700380.4699999988</v>
      </c>
      <c r="D1222" s="1">
        <f>BILANCA!E245</f>
        <v>6960694.9699999988</v>
      </c>
      <c r="E1222" s="1">
        <v>0</v>
      </c>
      <c r="F1222" s="1">
        <v>0</v>
      </c>
      <c r="G1222" s="2">
        <f t="shared" si="22"/>
        <v>4689603.127989999</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32818555.510000002</v>
      </c>
      <c r="D1223" s="1">
        <f>BILANCA!E246</f>
        <v>27482082.699999999</v>
      </c>
      <c r="E1223" s="1">
        <v>0</v>
      </c>
      <c r="F1223" s="1">
        <v>0</v>
      </c>
      <c r="G1223" s="2">
        <f t="shared" si="22"/>
        <v>21067853.018399999</v>
      </c>
      <c r="H1223" s="2">
        <f t="shared" si="23"/>
        <v>0.78999999910593033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32818555.510000002</v>
      </c>
      <c r="D1224" s="1">
        <f>BILANCA!E247</f>
        <v>22117202.609999999</v>
      </c>
      <c r="E1224" s="1">
        <v>0</v>
      </c>
      <c r="F1224" s="1">
        <v>0</v>
      </c>
      <c r="G1224" s="2">
        <f t="shared" si="22"/>
        <v>18569763.53593</v>
      </c>
      <c r="H1224" s="2">
        <f t="shared" si="23"/>
        <v>0.87999999895691872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5364880.09</v>
      </c>
      <c r="E1226" s="1">
        <v>0</v>
      </c>
      <c r="F1226" s="1">
        <v>0</v>
      </c>
      <c r="G1226" s="2">
        <f t="shared" si="22"/>
        <v>2607331.7237399998</v>
      </c>
      <c r="H1226" s="2">
        <f t="shared" si="23"/>
        <v>8.9999999850988388E-2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27118175.040000003</v>
      </c>
      <c r="D1227" s="1">
        <f>BILANCA!E250</f>
        <v>20521387.73</v>
      </c>
      <c r="E1227" s="1">
        <v>0</v>
      </c>
      <c r="F1227" s="1">
        <v>0</v>
      </c>
      <c r="G1227" s="2">
        <f t="shared" si="22"/>
        <v>16631271.922</v>
      </c>
      <c r="H1227" s="2">
        <f t="shared" si="23"/>
        <v>0.31000000238418579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25090246.940000001</v>
      </c>
      <c r="D1229" s="1">
        <f>BILANCA!E252</f>
        <v>20521387.73</v>
      </c>
      <c r="E1229" s="1">
        <v>0</v>
      </c>
      <c r="F1229" s="1">
        <v>0</v>
      </c>
      <c r="G1229" s="2">
        <f t="shared" si="22"/>
        <v>16268723.510400001</v>
      </c>
      <c r="H1229" s="2">
        <f t="shared" si="23"/>
        <v>0.32999999821186066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2027928.1</v>
      </c>
      <c r="D1230" s="1">
        <f>BILANCA!E253</f>
        <v>0</v>
      </c>
      <c r="E1230" s="1">
        <v>0</v>
      </c>
      <c r="F1230" s="1">
        <v>0</v>
      </c>
      <c r="G1230" s="2">
        <f t="shared" si="22"/>
        <v>500898.24070000002</v>
      </c>
      <c r="H1230" s="2">
        <f t="shared" si="23"/>
        <v>0.10000000009313226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724919.56</v>
      </c>
      <c r="D1232" s="1">
        <f>BILANCA!E255</f>
        <v>852580.83</v>
      </c>
      <c r="E1232" s="1">
        <v>0</v>
      </c>
      <c r="F1232" s="1">
        <v>0</v>
      </c>
      <c r="G1232" s="2">
        <f t="shared" si="22"/>
        <v>605090.22378</v>
      </c>
      <c r="H1232" s="2">
        <f t="shared" si="23"/>
        <v>0.60999999998603016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27767296.780000001</v>
      </c>
      <c r="D1236" s="1">
        <f>BILANCA!E259</f>
        <v>31034282.690000001</v>
      </c>
      <c r="E1236" s="1">
        <v>0</v>
      </c>
      <c r="F1236" s="1">
        <v>0</v>
      </c>
      <c r="G1236" s="2">
        <f t="shared" si="22"/>
        <v>22728473.126480002</v>
      </c>
      <c r="H1236" s="2">
        <f t="shared" si="23"/>
        <v>0.5299999974668026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27767296.780000001</v>
      </c>
      <c r="D1237" s="1">
        <f>BILANCA!E260</f>
        <v>31034282.690000001</v>
      </c>
      <c r="E1237" s="1">
        <v>0</v>
      </c>
      <c r="F1237" s="1">
        <v>0</v>
      </c>
      <c r="G1237" s="2">
        <f t="shared" si="22"/>
        <v>22818308.988640003</v>
      </c>
      <c r="H1237" s="2">
        <f t="shared" si="23"/>
        <v>0.5299999974668026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3711885.27</v>
      </c>
      <c r="D1240" s="1">
        <f>BILANCA!E264</f>
        <v>3779346.71</v>
      </c>
      <c r="E1240" s="1">
        <v>0</v>
      </c>
      <c r="F1240" s="1">
        <v>0</v>
      </c>
      <c r="G1240" s="2">
        <f t="shared" si="22"/>
        <v>2896538.7233299999</v>
      </c>
      <c r="H1240" s="2">
        <f t="shared" si="23"/>
        <v>0.56000000005587935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6012610.79</v>
      </c>
      <c r="D1241" s="1">
        <f>BILANCA!E265</f>
        <v>7535313.3399999999</v>
      </c>
      <c r="E1241" s="1">
        <v>0</v>
      </c>
      <c r="F1241" s="1">
        <v>0</v>
      </c>
      <c r="G1241" s="2">
        <f t="shared" si="22"/>
        <v>5439475.2672600001</v>
      </c>
      <c r="H1241" s="2">
        <f t="shared" si="23"/>
        <v>0.54999999981373549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10891.11</v>
      </c>
      <c r="D1244" s="1">
        <f>BILANCA!E268</f>
        <v>0</v>
      </c>
      <c r="E1244" s="1">
        <v>0</v>
      </c>
      <c r="F1244" s="1">
        <v>0</v>
      </c>
      <c r="G1244" s="2">
        <f t="shared" si="24"/>
        <v>2842.5797100000004</v>
      </c>
      <c r="H1244" s="2">
        <f t="shared" si="23"/>
        <v>0.11000000000058208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311.07</v>
      </c>
      <c r="D1245" s="1">
        <f>BILANCA!E269</f>
        <v>166.13</v>
      </c>
      <c r="E1245" s="1">
        <v>0</v>
      </c>
      <c r="F1245" s="1">
        <v>0</v>
      </c>
      <c r="G1245" s="2">
        <f t="shared" si="24"/>
        <v>168.55246</v>
      </c>
      <c r="H1245" s="2">
        <f t="shared" si="23"/>
        <v>0.19999999999998863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6012610.79</v>
      </c>
      <c r="D1262" s="1">
        <f>BILANCA!E286</f>
        <v>7535313.3399999999</v>
      </c>
      <c r="E1262" s="1">
        <v>0</v>
      </c>
      <c r="F1262" s="1">
        <v>0</v>
      </c>
      <c r="G1262" s="2">
        <f t="shared" si="24"/>
        <v>5882223.2541300002</v>
      </c>
      <c r="H1262" s="2">
        <f t="shared" si="23"/>
        <v>0.54999999981373549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298314.18</v>
      </c>
      <c r="D1264" s="1">
        <f>BILANCA!E288</f>
        <v>385583.81</v>
      </c>
      <c r="E1264" s="1">
        <v>0</v>
      </c>
      <c r="F1264" s="1">
        <v>0</v>
      </c>
      <c r="G1264" s="2">
        <f t="shared" si="24"/>
        <v>300524.38580000005</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29653.59</v>
      </c>
      <c r="D1266" s="1">
        <f>BILANCA!E290</f>
        <v>198364.44</v>
      </c>
      <c r="E1266" s="1">
        <v>0</v>
      </c>
      <c r="F1266" s="1">
        <v>0</v>
      </c>
      <c r="G1266" s="2">
        <f t="shared" si="24"/>
        <v>120666.23900999999</v>
      </c>
      <c r="H1266" s="2">
        <f t="shared" si="23"/>
        <v>0.85000000000218279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9125676.2599999998</v>
      </c>
      <c r="D1270" s="1">
        <f>BILANCA!E294</f>
        <v>7097748.1600000001</v>
      </c>
      <c r="E1270" s="1">
        <v>0</v>
      </c>
      <c r="F1270" s="1">
        <v>0</v>
      </c>
      <c r="G1270" s="2">
        <f t="shared" si="24"/>
        <v>6693176.53046</v>
      </c>
      <c r="H1270" s="2">
        <f t="shared" si="23"/>
        <v>0.41999999992549419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33148.47</v>
      </c>
      <c r="E1271" s="1">
        <v>0</v>
      </c>
      <c r="F1271" s="1">
        <v>0</v>
      </c>
      <c r="G1271" s="2">
        <f t="shared" si="24"/>
        <v>19093.51872</v>
      </c>
      <c r="H1271" s="2">
        <f t="shared" si="23"/>
        <v>0.47000000000116415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51481.09</v>
      </c>
      <c r="D1273" s="1">
        <f>BILANCA!E297</f>
        <v>60689.94</v>
      </c>
      <c r="E1273" s="1">
        <v>0</v>
      </c>
      <c r="F1273" s="1">
        <v>0</v>
      </c>
      <c r="G1273" s="2">
        <f t="shared" si="24"/>
        <v>50129.681299999997</v>
      </c>
      <c r="H1273" s="2">
        <f t="shared" si="23"/>
        <v>0.14999999999417923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6958.11</v>
      </c>
      <c r="D1274" s="1">
        <f>BILANCA!E298</f>
        <v>1544.43</v>
      </c>
      <c r="E1274" s="1">
        <v>0</v>
      </c>
      <c r="F1274" s="1">
        <v>0</v>
      </c>
      <c r="G1274" s="2">
        <f t="shared" si="24"/>
        <v>2923.6682699999997</v>
      </c>
      <c r="H1274" s="2">
        <f t="shared" si="23"/>
        <v>0.53999999999973625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61038.99</v>
      </c>
      <c r="E1277" s="1">
        <v>0</v>
      </c>
      <c r="F1277" s="1">
        <v>0</v>
      </c>
      <c r="G1277" s="2">
        <f t="shared" si="24"/>
        <v>35890.926119999996</v>
      </c>
      <c r="H1277" s="2">
        <f t="shared" si="23"/>
        <v>1.0000000002037268E-2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36.450000000000003</v>
      </c>
      <c r="E1278" s="1">
        <v>0</v>
      </c>
      <c r="F1278" s="1">
        <v>0</v>
      </c>
      <c r="G1278" s="2">
        <f t="shared" si="24"/>
        <v>21.505500000000001</v>
      </c>
      <c r="H1278" s="2">
        <f t="shared" si="23"/>
        <v>0.45000000000000284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6060560.9199999999</v>
      </c>
      <c r="D1329" s="1">
        <f>'RAS-funkcijski'!E35</f>
        <v>9929501.4800000004</v>
      </c>
      <c r="E1329" s="1">
        <v>0</v>
      </c>
      <c r="F1329" s="1">
        <v>0</v>
      </c>
      <c r="G1329" s="2">
        <f t="shared" si="24"/>
        <v>803506.48028000002</v>
      </c>
      <c r="H1329" s="2">
        <f t="shared" si="23"/>
        <v>0.56000000052154064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6060560.9199999999</v>
      </c>
      <c r="D1348" s="1">
        <f>'RAS-funkcijski'!E54</f>
        <v>9929501.4800000004</v>
      </c>
      <c r="E1348" s="1">
        <v>0</v>
      </c>
      <c r="F1348" s="1">
        <v>0</v>
      </c>
      <c r="G1348" s="2">
        <f t="shared" si="24"/>
        <v>1295978.1940000001</v>
      </c>
      <c r="H1348" s="2">
        <f t="shared" si="27"/>
        <v>0.56000000052154064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6060560.9199999999</v>
      </c>
      <c r="D1350" s="1">
        <f>'RAS-funkcijski'!E56</f>
        <v>9929501.4800000004</v>
      </c>
      <c r="E1350" s="1">
        <v>0</v>
      </c>
      <c r="F1350" s="1">
        <v>0</v>
      </c>
      <c r="G1350" s="2">
        <f t="shared" si="24"/>
        <v>1347817.32176</v>
      </c>
      <c r="H1350" s="2">
        <f t="shared" si="27"/>
        <v>0.56000000052154064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6060560.9199999999</v>
      </c>
      <c r="D1435" s="13">
        <f>'RAS-funkcijski'!E141</f>
        <v>9929501.4800000004</v>
      </c>
      <c r="E1435" s="13">
        <v>0</v>
      </c>
      <c r="F1435" s="13">
        <v>0</v>
      </c>
      <c r="G1435" s="14">
        <f t="shared" si="24"/>
        <v>3550980.2515600007</v>
      </c>
      <c r="H1435" s="14">
        <f t="shared" si="27"/>
        <v>0.56000000052154064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6020043.8899999997</v>
      </c>
      <c r="D1436" s="6">
        <f>'P-VRIO'!E5</f>
        <v>6020043.8899999997</v>
      </c>
      <c r="E1436" s="6">
        <v>0</v>
      </c>
      <c r="F1436" s="6">
        <v>0</v>
      </c>
      <c r="G1436" s="7">
        <f t="shared" si="24"/>
        <v>18060.131669999999</v>
      </c>
      <c r="H1436" s="7">
        <f t="shared" si="27"/>
        <v>0.22000000067055225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6020043.8899999997</v>
      </c>
      <c r="D1453" s="1">
        <f>'P-VRIO'!E22</f>
        <v>6020043.8899999997</v>
      </c>
      <c r="E1453" s="1">
        <v>0</v>
      </c>
      <c r="F1453" s="1">
        <v>0</v>
      </c>
      <c r="G1453" s="2">
        <f t="shared" si="24"/>
        <v>325082.37005999999</v>
      </c>
      <c r="H1453" s="2">
        <f t="shared" si="27"/>
        <v>0.22000000067055225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6020043.8899999997</v>
      </c>
      <c r="D1454" s="1">
        <f>'P-VRIO'!E23</f>
        <v>6020043.8899999997</v>
      </c>
      <c r="E1454" s="1">
        <v>0</v>
      </c>
      <c r="F1454" s="1">
        <v>0</v>
      </c>
      <c r="G1454" s="2">
        <f t="shared" si="24"/>
        <v>343142.50172999996</v>
      </c>
      <c r="H1454" s="2">
        <f t="shared" si="27"/>
        <v>0.22000000067055225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6020043.8899999997</v>
      </c>
      <c r="D1456" s="1">
        <f>'P-VRIO'!E25</f>
        <v>6020043.8899999997</v>
      </c>
      <c r="E1456" s="1">
        <v>0</v>
      </c>
      <c r="F1456" s="1">
        <v>0</v>
      </c>
      <c r="G1456" s="2">
        <f t="shared" si="24"/>
        <v>379262.76507000002</v>
      </c>
      <c r="H1456" s="2">
        <f t="shared" si="27"/>
        <v>0.22000000067055225</v>
      </c>
      <c r="I1456" s="10">
        <f t="shared" si="30"/>
        <v>83437.808569715504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9453875.7799999993</v>
      </c>
      <c r="D1480" s="6"/>
      <c r="E1480" s="6">
        <v>0</v>
      </c>
      <c r="F1480" s="6">
        <v>0</v>
      </c>
      <c r="G1480" s="7">
        <f t="shared" ref="G1480:G1580" si="34">B1480/1000*C1480</f>
        <v>9453.8757800000003</v>
      </c>
      <c r="H1480" s="7">
        <f t="shared" ref="H1480:H1580" si="35">ABS(C1480-ROUND(C1480,0))</f>
        <v>0.22000000067055225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10068873.529999999</v>
      </c>
      <c r="D1481" s="1">
        <v>0</v>
      </c>
      <c r="E1481" s="1">
        <v>0</v>
      </c>
      <c r="F1481" s="1">
        <v>0</v>
      </c>
      <c r="G1481" s="2">
        <f t="shared" si="34"/>
        <v>20137.747059999998</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6450463.5499999998</v>
      </c>
      <c r="D1483" s="1">
        <v>0</v>
      </c>
      <c r="E1483" s="1">
        <v>0</v>
      </c>
      <c r="F1483" s="1">
        <v>0</v>
      </c>
      <c r="G1483" s="2">
        <f t="shared" si="34"/>
        <v>25801.854200000002</v>
      </c>
      <c r="H1483" s="2">
        <f t="shared" si="35"/>
        <v>0.45000000018626451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1953998</v>
      </c>
      <c r="D1484" s="1">
        <v>0</v>
      </c>
      <c r="E1484" s="1">
        <v>0</v>
      </c>
      <c r="F1484" s="1">
        <v>0</v>
      </c>
      <c r="G1484" s="2">
        <f t="shared" si="34"/>
        <v>9769.99</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3926435.4</v>
      </c>
      <c r="D1485" s="1">
        <v>0</v>
      </c>
      <c r="E1485" s="1">
        <v>0</v>
      </c>
      <c r="F1485" s="1">
        <v>0</v>
      </c>
      <c r="G1485" s="2">
        <f t="shared" si="34"/>
        <v>23558.612399999998</v>
      </c>
      <c r="H1485" s="2">
        <f t="shared" si="35"/>
        <v>0.39999999990686774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431753.55</v>
      </c>
      <c r="D1486" s="1">
        <v>0</v>
      </c>
      <c r="E1486" s="1">
        <v>0</v>
      </c>
      <c r="F1486" s="1">
        <v>0</v>
      </c>
      <c r="G1486" s="2">
        <f t="shared" si="34"/>
        <v>3022.2748499999998</v>
      </c>
      <c r="H1486" s="2">
        <f t="shared" si="35"/>
        <v>0.45000000001164153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138276.6</v>
      </c>
      <c r="D1491" s="1">
        <v>0</v>
      </c>
      <c r="E1491" s="1">
        <v>0</v>
      </c>
      <c r="F1491" s="1">
        <v>0</v>
      </c>
      <c r="G1491" s="2">
        <f t="shared" si="34"/>
        <v>1659.3192000000001</v>
      </c>
      <c r="H1491" s="2">
        <f t="shared" si="35"/>
        <v>0.39999999999417923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3618409.98</v>
      </c>
      <c r="D1492" s="1">
        <v>0</v>
      </c>
      <c r="E1492" s="1">
        <v>0</v>
      </c>
      <c r="F1492" s="1">
        <v>0</v>
      </c>
      <c r="G1492" s="2">
        <f t="shared" si="34"/>
        <v>47039.329740000001</v>
      </c>
      <c r="H1492" s="2">
        <f t="shared" si="35"/>
        <v>2.0000000018626451E-2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11841052.9</v>
      </c>
      <c r="D1499" s="1">
        <v>0</v>
      </c>
      <c r="E1499" s="1">
        <v>0</v>
      </c>
      <c r="F1499" s="1">
        <v>0</v>
      </c>
      <c r="G1499" s="2">
        <f t="shared" si="34"/>
        <v>236821.05800000002</v>
      </c>
      <c r="H1499" s="2">
        <f t="shared" si="35"/>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6363425.6699999999</v>
      </c>
      <c r="D1501" s="1">
        <v>0</v>
      </c>
      <c r="E1501" s="1">
        <v>0</v>
      </c>
      <c r="F1501" s="1">
        <v>0</v>
      </c>
      <c r="G1501" s="2">
        <f t="shared" si="34"/>
        <v>139995.36473999999</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1945485.85</v>
      </c>
      <c r="D1502" s="1">
        <v>0</v>
      </c>
      <c r="E1502" s="1">
        <v>0</v>
      </c>
      <c r="F1502" s="1">
        <v>0</v>
      </c>
      <c r="G1502" s="2">
        <f t="shared" si="34"/>
        <v>44746.174550000003</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3945857.18</v>
      </c>
      <c r="D1503" s="1">
        <v>0</v>
      </c>
      <c r="E1503" s="1">
        <v>0</v>
      </c>
      <c r="F1503" s="1">
        <v>0</v>
      </c>
      <c r="G1503" s="2">
        <f t="shared" si="34"/>
        <v>94700.572320000007</v>
      </c>
      <c r="H1503" s="2">
        <f t="shared" si="35"/>
        <v>0.18000000016763806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431594.18</v>
      </c>
      <c r="D1504" s="1">
        <v>0</v>
      </c>
      <c r="E1504" s="1">
        <v>0</v>
      </c>
      <c r="F1504" s="1">
        <v>0</v>
      </c>
      <c r="G1504" s="2">
        <f t="shared" si="34"/>
        <v>10789.854500000001</v>
      </c>
      <c r="H1504" s="2">
        <f t="shared" si="35"/>
        <v>0.17999999999301508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40488.46</v>
      </c>
      <c r="D1509" s="1">
        <v>0</v>
      </c>
      <c r="E1509" s="1">
        <v>0</v>
      </c>
      <c r="F1509" s="1">
        <v>0</v>
      </c>
      <c r="G1509" s="2">
        <f t="shared" si="34"/>
        <v>1214.6537999999998</v>
      </c>
      <c r="H1509" s="2">
        <f t="shared" si="35"/>
        <v>0.45999999999912689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3449699.13</v>
      </c>
      <c r="D1510" s="1">
        <v>0</v>
      </c>
      <c r="E1510" s="1">
        <v>0</v>
      </c>
      <c r="F1510" s="1">
        <v>0</v>
      </c>
      <c r="G1510" s="2">
        <f t="shared" si="34"/>
        <v>106940.67302999999</v>
      </c>
      <c r="H1510" s="2">
        <f t="shared" si="35"/>
        <v>0.12999999988824129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2027928.1</v>
      </c>
      <c r="D1511" s="1">
        <v>0</v>
      </c>
      <c r="E1511" s="1">
        <v>0</v>
      </c>
      <c r="F1511" s="1">
        <v>0</v>
      </c>
      <c r="G1511" s="2">
        <f t="shared" si="34"/>
        <v>64893.699200000003</v>
      </c>
      <c r="H1511" s="2">
        <f t="shared" si="35"/>
        <v>0.10000000009313226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2027928.1</v>
      </c>
      <c r="D1516" s="1">
        <v>0</v>
      </c>
      <c r="E1516" s="1">
        <v>0</v>
      </c>
      <c r="F1516" s="1">
        <v>0</v>
      </c>
      <c r="G1516" s="2">
        <f t="shared" si="34"/>
        <v>75033.339699999997</v>
      </c>
      <c r="H1516" s="2">
        <f t="shared" si="35"/>
        <v>0.10000000009313226</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7681696.4099999983</v>
      </c>
      <c r="D1517" s="1">
        <v>0</v>
      </c>
      <c r="E1517" s="1">
        <v>0</v>
      </c>
      <c r="F1517" s="1">
        <v>0</v>
      </c>
      <c r="G1517" s="2">
        <f t="shared" si="34"/>
        <v>291904.46357999992</v>
      </c>
      <c r="H1517" s="2">
        <f t="shared" si="35"/>
        <v>0.40999999828636646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7681696.4100000001</v>
      </c>
      <c r="D1576" s="1">
        <v>0</v>
      </c>
      <c r="E1576" s="1">
        <v>0</v>
      </c>
      <c r="F1576" s="1">
        <v>0</v>
      </c>
      <c r="G1576" s="2">
        <f t="shared" si="34"/>
        <v>745124.55177000002</v>
      </c>
      <c r="H1576" s="2">
        <f t="shared" si="35"/>
        <v>0.41000000014901161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385583.81</v>
      </c>
      <c r="D1578" s="1">
        <v>0</v>
      </c>
      <c r="E1578" s="1">
        <v>0</v>
      </c>
      <c r="F1578" s="1">
        <v>0</v>
      </c>
      <c r="G1578" s="2">
        <f t="shared" si="34"/>
        <v>38172.797190000005</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198364.44</v>
      </c>
      <c r="D1579" s="1">
        <v>0</v>
      </c>
      <c r="E1579" s="1">
        <v>0</v>
      </c>
      <c r="F1579" s="1">
        <v>0</v>
      </c>
      <c r="G1579" s="2">
        <f t="shared" si="34"/>
        <v>19836.444000000003</v>
      </c>
      <c r="H1579" s="2">
        <f t="shared" si="35"/>
        <v>0.44000000000232831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7097748.1600000001</v>
      </c>
      <c r="D1580" s="13">
        <v>0</v>
      </c>
      <c r="E1580" s="13">
        <v>0</v>
      </c>
      <c r="F1580" s="13">
        <v>0</v>
      </c>
      <c r="G1580" s="14">
        <f t="shared" si="34"/>
        <v>716872.56416000007</v>
      </c>
      <c r="H1580" s="14">
        <f t="shared" si="35"/>
        <v>0.16000000014901161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51327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10064933.789999999</v>
      </c>
      <c r="I16" s="170">
        <f>'PR-RAS'!E6</f>
        <v>13271269.34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4969800.29</v>
      </c>
      <c r="I17" s="170">
        <f>'PR-RAS'!E151</f>
        <v>6311091.5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5700380.4699999997</v>
      </c>
      <c r="I18" s="170">
        <f>'PR-RAS'!E645</f>
        <v>6960694.9699999997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69406294.590000004</v>
      </c>
      <c r="I20" s="173">
        <f>BILANCA!E7</f>
        <v>77176618.039999992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6777971.2399999984</v>
      </c>
      <c r="I21" s="175">
        <f>BILANCA!E68</f>
        <v>8421416.7599999979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9453875.7799999993</v>
      </c>
      <c r="I22" s="175">
        <f>BILANCA!E176</f>
        <v>7681928.1600000001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66730390.049999997</v>
      </c>
      <c r="I23" s="177">
        <f>BILANCA!E237</f>
        <v>77916106.640000001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6060560.9199999999</v>
      </c>
      <c r="I25" s="175">
        <f>'RAS-funkcijski'!E35</f>
        <v>9929501.4800000004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6060560.9199999999</v>
      </c>
      <c r="I28" s="179">
        <f>'RAS-funkcijski'!E141</f>
        <v>9929501.4800000004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6020043.8899999997</v>
      </c>
      <c r="I29" s="173">
        <f>'P-VRIO'!E5</f>
        <v>6020043.8899999997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6020043.8899999997</v>
      </c>
      <c r="I30" s="175">
        <f>'P-VRIO'!E22</f>
        <v>6020043.8899999997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9453875.7799999993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7681696.4099999983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7681696.4100000001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2" zoomScaleNormal="100" workbookViewId="0">
      <selection activeCell="H414" sqref="H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10064933.789999999</v>
      </c>
      <c r="E6" s="51">
        <f>E7+E44+E50+E82+E106+E124+E133+E139</f>
        <v>13271269.34</v>
      </c>
      <c r="F6" s="52">
        <f t="shared" ref="F6:F131" si="0">IF(D6&lt;&gt;0,IF(E6/D6&gt;=100,"&gt;&gt;100",E6/D6*100),"-")</f>
        <v>131.85649917722907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251653.19</v>
      </c>
      <c r="E50" s="51">
        <f>E51+E54+E59+E62+E65+E68+E71+E74+E77</f>
        <v>1207422.8799999999</v>
      </c>
      <c r="F50" s="52">
        <f t="shared" si="0"/>
        <v>479.79637373164235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251653.19</v>
      </c>
      <c r="E54" s="51">
        <f t="shared" si="11"/>
        <v>1143967.25</v>
      </c>
      <c r="F54" s="52">
        <f t="shared" si="0"/>
        <v>454.58086583364985</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100435.4</v>
      </c>
      <c r="E57" s="242">
        <v>97194.35</v>
      </c>
      <c r="F57" s="52">
        <f t="shared" si="0"/>
        <v>96.773000356448037</v>
      </c>
    </row>
    <row r="58" spans="1:6" ht="12.75" customHeight="1" x14ac:dyDescent="0.2">
      <c r="A58" s="53">
        <v>6324</v>
      </c>
      <c r="B58" s="86" t="s">
        <v>162</v>
      </c>
      <c r="C58" s="50" t="s">
        <v>163</v>
      </c>
      <c r="D58" s="242">
        <v>151217.79</v>
      </c>
      <c r="E58" s="242">
        <v>1046772.9</v>
      </c>
      <c r="F58" s="52">
        <f t="shared" si="0"/>
        <v>692.22867230105658</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63455.630000000005</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15863.91</v>
      </c>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v>47591.72</v>
      </c>
      <c r="F81" s="52" t="str">
        <f t="shared" si="0"/>
        <v>-</v>
      </c>
    </row>
    <row r="82" spans="1:6" ht="12.75" customHeight="1" x14ac:dyDescent="0.2">
      <c r="A82" s="53">
        <v>64</v>
      </c>
      <c r="B82" s="85" t="s">
        <v>210</v>
      </c>
      <c r="C82" s="50" t="s">
        <v>211</v>
      </c>
      <c r="D82" s="51">
        <f t="shared" ref="D82:E82" si="19">D83+D91+D98</f>
        <v>1890754.72</v>
      </c>
      <c r="E82" s="51">
        <f t="shared" si="19"/>
        <v>2200674.14</v>
      </c>
      <c r="F82" s="52">
        <f t="shared" si="0"/>
        <v>116.39130748804902</v>
      </c>
    </row>
    <row r="83" spans="1:6" ht="12.75" customHeight="1" x14ac:dyDescent="0.2">
      <c r="A83" s="53">
        <v>641</v>
      </c>
      <c r="B83" s="85" t="s">
        <v>212</v>
      </c>
      <c r="C83" s="50" t="s">
        <v>213</v>
      </c>
      <c r="D83" s="51">
        <f t="shared" ref="D83:E83" si="20">SUM(D84:D90)</f>
        <v>11639.08</v>
      </c>
      <c r="E83" s="51">
        <f t="shared" si="20"/>
        <v>158654.95000000001</v>
      </c>
      <c r="F83" s="52">
        <f t="shared" si="0"/>
        <v>1363.1227725902736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6206.96</v>
      </c>
      <c r="E86" s="242">
        <v>158654.95000000001</v>
      </c>
      <c r="F86" s="52">
        <f t="shared" si="0"/>
        <v>2556.0813989457001</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5432.12</v>
      </c>
      <c r="E88" s="242"/>
      <c r="F88" s="52">
        <f t="shared" si="0"/>
        <v>0</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1879115.64</v>
      </c>
      <c r="E91" s="51">
        <f t="shared" si="21"/>
        <v>2042019.19</v>
      </c>
      <c r="F91" s="52">
        <f t="shared" si="0"/>
        <v>108.66916045677743</v>
      </c>
    </row>
    <row r="92" spans="1:6" ht="12.75" customHeight="1" x14ac:dyDescent="0.2">
      <c r="A92" s="53">
        <v>6421</v>
      </c>
      <c r="B92" s="85" t="s">
        <v>230</v>
      </c>
      <c r="C92" s="50" t="s">
        <v>231</v>
      </c>
      <c r="D92" s="242">
        <v>1879115.64</v>
      </c>
      <c r="E92" s="242">
        <v>2042019.19</v>
      </c>
      <c r="F92" s="52">
        <f t="shared" si="0"/>
        <v>108.66916045677743</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5959097.7199999997</v>
      </c>
      <c r="E106" s="51">
        <f t="shared" si="23"/>
        <v>6378832.9100000001</v>
      </c>
      <c r="F106" s="52">
        <f t="shared" si="0"/>
        <v>107.04360307083536</v>
      </c>
    </row>
    <row r="107" spans="1:6" ht="12.75" customHeight="1" x14ac:dyDescent="0.2">
      <c r="A107" s="53">
        <v>651</v>
      </c>
      <c r="B107" s="85" t="s">
        <v>260</v>
      </c>
      <c r="C107" s="50" t="s">
        <v>261</v>
      </c>
      <c r="D107" s="51">
        <f t="shared" ref="D107:E107" si="24">SUM(D108:D111)</f>
        <v>5959097.7199999997</v>
      </c>
      <c r="E107" s="51">
        <f t="shared" si="24"/>
        <v>6376394.8200000003</v>
      </c>
      <c r="F107" s="52">
        <f t="shared" si="0"/>
        <v>107.00268932659827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5959097.7199999997</v>
      </c>
      <c r="E111" s="242">
        <v>6376394.8200000003</v>
      </c>
      <c r="F111" s="52">
        <f t="shared" si="0"/>
        <v>107.00268932659827</v>
      </c>
    </row>
    <row r="112" spans="1:6" ht="12.75" customHeight="1" x14ac:dyDescent="0.2">
      <c r="A112" s="53">
        <v>652</v>
      </c>
      <c r="B112" s="85" t="s">
        <v>270</v>
      </c>
      <c r="C112" s="50" t="s">
        <v>271</v>
      </c>
      <c r="D112" s="51">
        <f t="shared" ref="D112:E112" si="25">SUM(D113:D119)</f>
        <v>0</v>
      </c>
      <c r="E112" s="51">
        <f t="shared" si="25"/>
        <v>2438.09</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2438.09</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29779.3</v>
      </c>
      <c r="E124" s="51">
        <f t="shared" si="27"/>
        <v>147737.11000000002</v>
      </c>
      <c r="F124" s="52">
        <f t="shared" si="0"/>
        <v>496.10672514128947</v>
      </c>
    </row>
    <row r="125" spans="1:6" ht="12.75" customHeight="1" x14ac:dyDescent="0.2">
      <c r="A125" s="53">
        <v>661</v>
      </c>
      <c r="B125" s="86" t="s">
        <v>296</v>
      </c>
      <c r="C125" s="50" t="s">
        <v>297</v>
      </c>
      <c r="D125" s="51">
        <f t="shared" ref="D125:E125" si="28">SUM(D126:D127)</f>
        <v>29779.3</v>
      </c>
      <c r="E125" s="51">
        <f t="shared" si="28"/>
        <v>118083.52</v>
      </c>
      <c r="F125" s="52">
        <f t="shared" si="0"/>
        <v>396.52886400956373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29779.3</v>
      </c>
      <c r="E127" s="242">
        <v>118083.52</v>
      </c>
      <c r="F127" s="52">
        <f t="shared" si="0"/>
        <v>396.52886400956373</v>
      </c>
    </row>
    <row r="128" spans="1:6" ht="24" x14ac:dyDescent="0.2">
      <c r="A128" s="53">
        <v>663</v>
      </c>
      <c r="B128" s="231" t="s">
        <v>302</v>
      </c>
      <c r="C128" s="50" t="s">
        <v>303</v>
      </c>
      <c r="D128" s="51">
        <f t="shared" ref="D128:E128" si="29">SUM(D129:D132)</f>
        <v>0</v>
      </c>
      <c r="E128" s="51">
        <f t="shared" si="29"/>
        <v>29653.59</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29653.59</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1931373.32</v>
      </c>
      <c r="E133" s="51">
        <f t="shared" si="30"/>
        <v>3286938.64</v>
      </c>
      <c r="F133" s="52">
        <f t="shared" ref="F133:F223" si="31">IF(D133&lt;&gt;0,IF(E133/D133&gt;=100,"&gt;&gt;100",E133/D133*100),"-")</f>
        <v>170.18660276408912</v>
      </c>
    </row>
    <row r="134" spans="1:6" ht="24" x14ac:dyDescent="0.2">
      <c r="A134" s="53">
        <v>671</v>
      </c>
      <c r="B134" s="232" t="s">
        <v>314</v>
      </c>
      <c r="C134" s="50" t="s">
        <v>315</v>
      </c>
      <c r="D134" s="51">
        <f t="shared" ref="D134:E134" si="32">SUM(D135:D137)</f>
        <v>1931373.32</v>
      </c>
      <c r="E134" s="51">
        <f t="shared" si="32"/>
        <v>3286938.64</v>
      </c>
      <c r="F134" s="52">
        <f t="shared" si="31"/>
        <v>170.18660276408912</v>
      </c>
    </row>
    <row r="135" spans="1:6" ht="12.75" customHeight="1" x14ac:dyDescent="0.2">
      <c r="A135" s="53">
        <v>6711</v>
      </c>
      <c r="B135" s="85" t="s">
        <v>316</v>
      </c>
      <c r="C135" s="50" t="s">
        <v>317</v>
      </c>
      <c r="D135" s="242">
        <v>471422.32</v>
      </c>
      <c r="E135" s="242">
        <v>331758.61</v>
      </c>
      <c r="F135" s="52">
        <f t="shared" si="31"/>
        <v>70.37397168636393</v>
      </c>
    </row>
    <row r="136" spans="1:6" ht="24" x14ac:dyDescent="0.2">
      <c r="A136" s="53">
        <v>6712</v>
      </c>
      <c r="B136" s="232" t="s">
        <v>318</v>
      </c>
      <c r="C136" s="50" t="s">
        <v>319</v>
      </c>
      <c r="D136" s="242">
        <v>0</v>
      </c>
      <c r="E136" s="242">
        <v>1495229.03</v>
      </c>
      <c r="F136" s="52" t="str">
        <f t="shared" si="31"/>
        <v>-</v>
      </c>
    </row>
    <row r="137" spans="1:6" ht="24" x14ac:dyDescent="0.2">
      <c r="A137" s="53" t="s">
        <v>320</v>
      </c>
      <c r="B137" s="85" t="s">
        <v>321</v>
      </c>
      <c r="C137" s="50" t="s">
        <v>320</v>
      </c>
      <c r="D137" s="242">
        <v>1459951</v>
      </c>
      <c r="E137" s="242">
        <v>1459951</v>
      </c>
      <c r="F137" s="52">
        <f t="shared" si="31"/>
        <v>100</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2275.54</v>
      </c>
      <c r="E139" s="51">
        <f t="shared" si="33"/>
        <v>49663.66</v>
      </c>
      <c r="F139" s="52">
        <f t="shared" si="31"/>
        <v>2182.4999780271937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2275.54</v>
      </c>
      <c r="E150" s="242">
        <v>49663.66</v>
      </c>
      <c r="F150" s="52">
        <f t="shared" si="31"/>
        <v>2182.4999780271937</v>
      </c>
    </row>
    <row r="151" spans="1:6" ht="12.75" customHeight="1" x14ac:dyDescent="0.2">
      <c r="A151" s="53">
        <v>3</v>
      </c>
      <c r="B151" s="85" t="s">
        <v>348</v>
      </c>
      <c r="C151" s="50" t="s">
        <v>56</v>
      </c>
      <c r="D151" s="51">
        <f t="shared" ref="D151:E151" si="35">D152+D163+D196+D215+D224+D252+D263</f>
        <v>4969800.29</v>
      </c>
      <c r="E151" s="51">
        <f t="shared" si="35"/>
        <v>6311091.5</v>
      </c>
      <c r="F151" s="52">
        <f t="shared" si="31"/>
        <v>126.98883519925104</v>
      </c>
    </row>
    <row r="152" spans="1:6" ht="12.75" customHeight="1" x14ac:dyDescent="0.2">
      <c r="A152" s="53">
        <v>31</v>
      </c>
      <c r="B152" s="85" t="s">
        <v>349</v>
      </c>
      <c r="C152" s="50" t="s">
        <v>350</v>
      </c>
      <c r="D152" s="51">
        <f t="shared" ref="D152:E152" si="36">D153+D158+D159</f>
        <v>1756339.5099999998</v>
      </c>
      <c r="E152" s="51">
        <f t="shared" si="36"/>
        <v>1953701.5999999999</v>
      </c>
      <c r="F152" s="52">
        <f t="shared" si="31"/>
        <v>111.23712635719276</v>
      </c>
    </row>
    <row r="153" spans="1:6" ht="12.75" customHeight="1" x14ac:dyDescent="0.2">
      <c r="A153" s="53">
        <v>311</v>
      </c>
      <c r="B153" s="85" t="s">
        <v>351</v>
      </c>
      <c r="C153" s="50" t="s">
        <v>352</v>
      </c>
      <c r="D153" s="51">
        <f t="shared" ref="D153:E153" si="37">SUM(D154:D157)</f>
        <v>1356591.41</v>
      </c>
      <c r="E153" s="51">
        <f t="shared" si="37"/>
        <v>1510248.44</v>
      </c>
      <c r="F153" s="52">
        <f t="shared" si="31"/>
        <v>111.32669931914134</v>
      </c>
    </row>
    <row r="154" spans="1:6" ht="12.75" customHeight="1" x14ac:dyDescent="0.2">
      <c r="A154" s="53">
        <v>3111</v>
      </c>
      <c r="B154" s="85" t="s">
        <v>353</v>
      </c>
      <c r="C154" s="50" t="s">
        <v>354</v>
      </c>
      <c r="D154" s="242">
        <v>1356591.41</v>
      </c>
      <c r="E154" s="242">
        <v>1510248.44</v>
      </c>
      <c r="F154" s="52">
        <f t="shared" si="31"/>
        <v>111.32669931914134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175910.39</v>
      </c>
      <c r="E158" s="242">
        <v>194261.94</v>
      </c>
      <c r="F158" s="52">
        <f t="shared" si="31"/>
        <v>110.43232864187272</v>
      </c>
    </row>
    <row r="159" spans="1:6" ht="12.75" customHeight="1" x14ac:dyDescent="0.2">
      <c r="A159" s="53">
        <v>313</v>
      </c>
      <c r="B159" s="85" t="s">
        <v>363</v>
      </c>
      <c r="C159" s="50" t="s">
        <v>364</v>
      </c>
      <c r="D159" s="51">
        <f t="shared" ref="D159:E159" si="38">SUM(D160:D162)</f>
        <v>223837.71</v>
      </c>
      <c r="E159" s="51">
        <f t="shared" si="38"/>
        <v>249191.22</v>
      </c>
      <c r="F159" s="52">
        <f t="shared" si="31"/>
        <v>111.32673757250286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223837.71</v>
      </c>
      <c r="E161" s="242">
        <v>249191.22</v>
      </c>
      <c r="F161" s="52">
        <f t="shared" si="31"/>
        <v>111.32673757250286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2929874.9199999995</v>
      </c>
      <c r="E163" s="51">
        <f t="shared" si="39"/>
        <v>3925387.61</v>
      </c>
      <c r="F163" s="52">
        <f t="shared" si="31"/>
        <v>133.9779928216185</v>
      </c>
    </row>
    <row r="164" spans="1:6" ht="12.75" customHeight="1" x14ac:dyDescent="0.2">
      <c r="A164" s="53">
        <v>321</v>
      </c>
      <c r="B164" s="85" t="s">
        <v>372</v>
      </c>
      <c r="C164" s="50" t="s">
        <v>373</v>
      </c>
      <c r="D164" s="51">
        <f t="shared" ref="D164:E164" si="40">SUM(D165:D168)</f>
        <v>86804.21</v>
      </c>
      <c r="E164" s="51">
        <f t="shared" si="40"/>
        <v>79199.929999999993</v>
      </c>
      <c r="F164" s="52">
        <f t="shared" si="31"/>
        <v>91.239733648863336</v>
      </c>
    </row>
    <row r="165" spans="1:6" ht="12.75" customHeight="1" x14ac:dyDescent="0.2">
      <c r="A165" s="53">
        <v>3211</v>
      </c>
      <c r="B165" s="85" t="s">
        <v>374</v>
      </c>
      <c r="C165" s="50" t="s">
        <v>375</v>
      </c>
      <c r="D165" s="242">
        <v>39495.71</v>
      </c>
      <c r="E165" s="242">
        <v>31082.68</v>
      </c>
      <c r="F165" s="52">
        <f t="shared" si="31"/>
        <v>78.698876409615124</v>
      </c>
    </row>
    <row r="166" spans="1:6" ht="12.75" customHeight="1" x14ac:dyDescent="0.2">
      <c r="A166" s="53">
        <v>3212</v>
      </c>
      <c r="B166" s="85" t="s">
        <v>376</v>
      </c>
      <c r="C166" s="50" t="s">
        <v>377</v>
      </c>
      <c r="D166" s="242">
        <v>35966.480000000003</v>
      </c>
      <c r="E166" s="242">
        <v>37434</v>
      </c>
      <c r="F166" s="52">
        <f t="shared" si="31"/>
        <v>104.08024360460071</v>
      </c>
    </row>
    <row r="167" spans="1:6" ht="12.75" customHeight="1" x14ac:dyDescent="0.2">
      <c r="A167" s="53">
        <v>3213</v>
      </c>
      <c r="B167" s="85" t="s">
        <v>378</v>
      </c>
      <c r="C167" s="50" t="s">
        <v>379</v>
      </c>
      <c r="D167" s="242">
        <v>11342.02</v>
      </c>
      <c r="E167" s="242">
        <v>10683.25</v>
      </c>
      <c r="F167" s="52">
        <f t="shared" si="31"/>
        <v>94.191775362766066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136457.09000000003</v>
      </c>
      <c r="E169" s="51">
        <f t="shared" si="41"/>
        <v>136918.6</v>
      </c>
      <c r="F169" s="52">
        <f t="shared" si="31"/>
        <v>100.33820888310017</v>
      </c>
    </row>
    <row r="170" spans="1:6" ht="12.75" customHeight="1" x14ac:dyDescent="0.2">
      <c r="A170" s="53">
        <v>3221</v>
      </c>
      <c r="B170" s="85" t="s">
        <v>384</v>
      </c>
      <c r="C170" s="50" t="s">
        <v>385</v>
      </c>
      <c r="D170" s="242">
        <v>44309.46</v>
      </c>
      <c r="E170" s="242">
        <v>43924.25</v>
      </c>
      <c r="F170" s="52">
        <f t="shared" si="31"/>
        <v>99.130637114512339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68010.17</v>
      </c>
      <c r="E172" s="242">
        <v>67908.710000000006</v>
      </c>
      <c r="F172" s="52">
        <f t="shared" si="31"/>
        <v>99.85081642936639</v>
      </c>
    </row>
    <row r="173" spans="1:6" ht="12.75" customHeight="1" x14ac:dyDescent="0.2">
      <c r="A173" s="53">
        <v>3224</v>
      </c>
      <c r="B173" s="85" t="s">
        <v>390</v>
      </c>
      <c r="C173" s="50" t="s">
        <v>391</v>
      </c>
      <c r="D173" s="242">
        <v>11806.79</v>
      </c>
      <c r="E173" s="242">
        <v>14605.66</v>
      </c>
      <c r="F173" s="52">
        <f t="shared" si="31"/>
        <v>123.7055965253892</v>
      </c>
    </row>
    <row r="174" spans="1:6" ht="12.75" customHeight="1" x14ac:dyDescent="0.2">
      <c r="A174" s="53">
        <v>3225</v>
      </c>
      <c r="B174" s="85" t="s">
        <v>392</v>
      </c>
      <c r="C174" s="50" t="s">
        <v>393</v>
      </c>
      <c r="D174" s="242">
        <v>8776.2900000000009</v>
      </c>
      <c r="E174" s="242">
        <v>9764.98</v>
      </c>
      <c r="F174" s="52">
        <f t="shared" si="31"/>
        <v>111.26546638727753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3554.38</v>
      </c>
      <c r="E176" s="242">
        <v>715</v>
      </c>
      <c r="F176" s="52">
        <f t="shared" si="31"/>
        <v>20.116025861050311</v>
      </c>
    </row>
    <row r="177" spans="1:6" ht="12.75" customHeight="1" x14ac:dyDescent="0.2">
      <c r="A177" s="53">
        <v>323</v>
      </c>
      <c r="B177" s="85" t="s">
        <v>398</v>
      </c>
      <c r="C177" s="50" t="s">
        <v>399</v>
      </c>
      <c r="D177" s="51">
        <f t="shared" ref="D177:E177" si="42">SUM(D178:D186)</f>
        <v>2529201.5099999998</v>
      </c>
      <c r="E177" s="51">
        <f t="shared" si="42"/>
        <v>3571291.66</v>
      </c>
      <c r="F177" s="52">
        <f t="shared" si="31"/>
        <v>141.20233780818833</v>
      </c>
    </row>
    <row r="178" spans="1:6" ht="12.75" customHeight="1" x14ac:dyDescent="0.2">
      <c r="A178" s="53">
        <v>3231</v>
      </c>
      <c r="B178" s="85" t="s">
        <v>400</v>
      </c>
      <c r="C178" s="50" t="s">
        <v>401</v>
      </c>
      <c r="D178" s="242">
        <v>34442.68</v>
      </c>
      <c r="E178" s="242">
        <v>46989.91</v>
      </c>
      <c r="F178" s="52">
        <f t="shared" si="31"/>
        <v>136.42930805616754</v>
      </c>
    </row>
    <row r="179" spans="1:6" ht="12.75" customHeight="1" x14ac:dyDescent="0.2">
      <c r="A179" s="53">
        <v>3232</v>
      </c>
      <c r="B179" s="85" t="s">
        <v>402</v>
      </c>
      <c r="C179" s="50" t="s">
        <v>403</v>
      </c>
      <c r="D179" s="242">
        <v>1519901.23</v>
      </c>
      <c r="E179" s="242">
        <v>2426469.31</v>
      </c>
      <c r="F179" s="52">
        <f t="shared" si="31"/>
        <v>159.6465126881962</v>
      </c>
    </row>
    <row r="180" spans="1:6" ht="12.75" customHeight="1" x14ac:dyDescent="0.2">
      <c r="A180" s="53">
        <v>3233</v>
      </c>
      <c r="B180" s="85" t="s">
        <v>404</v>
      </c>
      <c r="C180" s="50" t="s">
        <v>405</v>
      </c>
      <c r="D180" s="242">
        <v>113399.76</v>
      </c>
      <c r="E180" s="242">
        <v>102663.39</v>
      </c>
      <c r="F180" s="52">
        <f t="shared" si="31"/>
        <v>90.532281549802235</v>
      </c>
    </row>
    <row r="181" spans="1:6" ht="12.75" customHeight="1" x14ac:dyDescent="0.2">
      <c r="A181" s="53">
        <v>3234</v>
      </c>
      <c r="B181" s="85" t="s">
        <v>406</v>
      </c>
      <c r="C181" s="50" t="s">
        <v>407</v>
      </c>
      <c r="D181" s="242">
        <v>129739.3</v>
      </c>
      <c r="E181" s="242">
        <v>147011.54999999999</v>
      </c>
      <c r="F181" s="52">
        <f t="shared" si="31"/>
        <v>113.31304392732193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67</v>
      </c>
      <c r="E183" s="242">
        <v>32334.6</v>
      </c>
      <c r="F183" s="52" t="str">
        <f t="shared" si="31"/>
        <v>&gt;&gt;100</v>
      </c>
    </row>
    <row r="184" spans="1:6" ht="12.75" customHeight="1" x14ac:dyDescent="0.2">
      <c r="A184" s="53">
        <v>3237</v>
      </c>
      <c r="B184" s="85" t="s">
        <v>412</v>
      </c>
      <c r="C184" s="50" t="s">
        <v>413</v>
      </c>
      <c r="D184" s="242">
        <v>202223.32</v>
      </c>
      <c r="E184" s="242">
        <v>249738.25</v>
      </c>
      <c r="F184" s="52">
        <f t="shared" si="31"/>
        <v>123.49626640488347</v>
      </c>
    </row>
    <row r="185" spans="1:6" ht="12.75" customHeight="1" x14ac:dyDescent="0.2">
      <c r="A185" s="53">
        <v>3238</v>
      </c>
      <c r="B185" s="85" t="s">
        <v>414</v>
      </c>
      <c r="C185" s="50" t="s">
        <v>415</v>
      </c>
      <c r="D185" s="242">
        <v>58264.71</v>
      </c>
      <c r="E185" s="242">
        <v>42763.75</v>
      </c>
      <c r="F185" s="52">
        <f t="shared" si="31"/>
        <v>73.395628331454844</v>
      </c>
    </row>
    <row r="186" spans="1:6" ht="12.75" customHeight="1" x14ac:dyDescent="0.2">
      <c r="A186" s="53">
        <v>3239</v>
      </c>
      <c r="B186" s="85" t="s">
        <v>416</v>
      </c>
      <c r="C186" s="50" t="s">
        <v>417</v>
      </c>
      <c r="D186" s="242">
        <v>471163.51</v>
      </c>
      <c r="E186" s="242">
        <v>523320.9</v>
      </c>
      <c r="F186" s="52">
        <f t="shared" si="31"/>
        <v>111.06991286315871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177412.11</v>
      </c>
      <c r="E188" s="51">
        <f t="shared" si="43"/>
        <v>137977.41999999998</v>
      </c>
      <c r="F188" s="52">
        <f t="shared" si="31"/>
        <v>77.77226706790195</v>
      </c>
    </row>
    <row r="189" spans="1:6" ht="12.75" customHeight="1" x14ac:dyDescent="0.2">
      <c r="A189" s="53">
        <v>3291</v>
      </c>
      <c r="B189" s="232" t="s">
        <v>422</v>
      </c>
      <c r="C189" s="50" t="s">
        <v>423</v>
      </c>
      <c r="D189" s="242">
        <v>39703.14</v>
      </c>
      <c r="E189" s="242">
        <v>34894.6</v>
      </c>
      <c r="F189" s="52">
        <f t="shared" si="31"/>
        <v>87.888766480434541</v>
      </c>
    </row>
    <row r="190" spans="1:6" ht="12.75" customHeight="1" x14ac:dyDescent="0.2">
      <c r="A190" s="53">
        <v>3292</v>
      </c>
      <c r="B190" s="85" t="s">
        <v>424</v>
      </c>
      <c r="C190" s="50" t="s">
        <v>425</v>
      </c>
      <c r="D190" s="242">
        <v>22610.11</v>
      </c>
      <c r="E190" s="242">
        <v>36003.43</v>
      </c>
      <c r="F190" s="52">
        <f t="shared" si="31"/>
        <v>159.23597894923995</v>
      </c>
    </row>
    <row r="191" spans="1:6" ht="12.75" customHeight="1" x14ac:dyDescent="0.2">
      <c r="A191" s="53">
        <v>3293</v>
      </c>
      <c r="B191" s="85" t="s">
        <v>426</v>
      </c>
      <c r="C191" s="50" t="s">
        <v>427</v>
      </c>
      <c r="D191" s="242">
        <v>27271.62</v>
      </c>
      <c r="E191" s="242">
        <v>39690.61</v>
      </c>
      <c r="F191" s="52">
        <f t="shared" si="31"/>
        <v>145.53814551537459</v>
      </c>
    </row>
    <row r="192" spans="1:6" ht="12.75" customHeight="1" x14ac:dyDescent="0.2">
      <c r="A192" s="53">
        <v>3294</v>
      </c>
      <c r="B192" s="85" t="s">
        <v>428</v>
      </c>
      <c r="C192" s="50" t="s">
        <v>429</v>
      </c>
      <c r="D192" s="242">
        <v>21299.53</v>
      </c>
      <c r="E192" s="242">
        <v>19846.39</v>
      </c>
      <c r="F192" s="52">
        <f t="shared" si="31"/>
        <v>93.177595937562941</v>
      </c>
    </row>
    <row r="193" spans="1:6" ht="12.75" customHeight="1" x14ac:dyDescent="0.2">
      <c r="A193" s="53">
        <v>3295</v>
      </c>
      <c r="B193" s="85" t="s">
        <v>430</v>
      </c>
      <c r="C193" s="50" t="s">
        <v>431</v>
      </c>
      <c r="D193" s="242">
        <v>6380.78</v>
      </c>
      <c r="E193" s="242">
        <v>5101.1499999999996</v>
      </c>
      <c r="F193" s="52">
        <f t="shared" si="31"/>
        <v>79.945555245596935</v>
      </c>
    </row>
    <row r="194" spans="1:6" ht="12.75" customHeight="1" x14ac:dyDescent="0.2">
      <c r="A194" s="53" t="s">
        <v>432</v>
      </c>
      <c r="B194" s="85" t="s">
        <v>433</v>
      </c>
      <c r="C194" s="50" t="s">
        <v>432</v>
      </c>
      <c r="D194" s="242">
        <v>60146.93</v>
      </c>
      <c r="E194" s="242">
        <v>2441.2399999999998</v>
      </c>
      <c r="F194" s="52">
        <f t="shared" si="31"/>
        <v>4.0587940232360982</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283585.86</v>
      </c>
      <c r="E196" s="51">
        <f t="shared" si="44"/>
        <v>432002.29</v>
      </c>
      <c r="F196" s="52">
        <f t="shared" si="31"/>
        <v>152.33562420919012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282249.19</v>
      </c>
      <c r="E202" s="51">
        <f t="shared" si="46"/>
        <v>430360.49</v>
      </c>
      <c r="F202" s="52">
        <f t="shared" si="31"/>
        <v>152.47536759981492</v>
      </c>
    </row>
    <row r="203" spans="1:6" ht="24" x14ac:dyDescent="0.2">
      <c r="A203" s="53">
        <v>3421</v>
      </c>
      <c r="B203" s="85" t="s">
        <v>450</v>
      </c>
      <c r="C203" s="50" t="s">
        <v>451</v>
      </c>
      <c r="D203" s="242">
        <v>282249.19</v>
      </c>
      <c r="E203" s="242">
        <v>430360.49</v>
      </c>
      <c r="F203" s="52">
        <f t="shared" si="31"/>
        <v>152.47536759981492</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1336.6699999999998</v>
      </c>
      <c r="E210" s="51">
        <f t="shared" si="47"/>
        <v>1641.8</v>
      </c>
      <c r="F210" s="52">
        <f t="shared" si="31"/>
        <v>122.82762387126218</v>
      </c>
    </row>
    <row r="211" spans="1:6" ht="12.75" customHeight="1" x14ac:dyDescent="0.2">
      <c r="A211" s="53">
        <v>3431</v>
      </c>
      <c r="B211" s="232" t="s">
        <v>466</v>
      </c>
      <c r="C211" s="50" t="s">
        <v>467</v>
      </c>
      <c r="D211" s="242">
        <v>921.87</v>
      </c>
      <c r="E211" s="242">
        <v>1178.2</v>
      </c>
      <c r="F211" s="52">
        <f t="shared" si="31"/>
        <v>127.8054389447536</v>
      </c>
    </row>
    <row r="212" spans="1:6" ht="12.75" customHeight="1" x14ac:dyDescent="0.2">
      <c r="A212" s="53">
        <v>3432</v>
      </c>
      <c r="B212" s="85" t="s">
        <v>468</v>
      </c>
      <c r="C212" s="50" t="s">
        <v>469</v>
      </c>
      <c r="D212" s="242">
        <v>333.23</v>
      </c>
      <c r="E212" s="242">
        <v>447.38</v>
      </c>
      <c r="F212" s="52">
        <f t="shared" si="31"/>
        <v>134.25561924196501</v>
      </c>
    </row>
    <row r="213" spans="1:6" ht="12.75" customHeight="1" x14ac:dyDescent="0.2">
      <c r="A213" s="53">
        <v>3433</v>
      </c>
      <c r="B213" s="85" t="s">
        <v>470</v>
      </c>
      <c r="C213" s="50" t="s">
        <v>471</v>
      </c>
      <c r="D213" s="242">
        <v>81.569999999999993</v>
      </c>
      <c r="E213" s="242">
        <v>16.22</v>
      </c>
      <c r="F213" s="52">
        <f t="shared" si="31"/>
        <v>19.884761554493075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4969800.29</v>
      </c>
      <c r="E289" s="51">
        <f t="shared" si="79"/>
        <v>6311091.5</v>
      </c>
      <c r="F289" s="52">
        <f t="shared" si="76"/>
        <v>126.98883519925104</v>
      </c>
    </row>
    <row r="290" spans="1:6" ht="12.75" customHeight="1" x14ac:dyDescent="0.2">
      <c r="A290" s="53" t="s">
        <v>609</v>
      </c>
      <c r="B290" s="85" t="s">
        <v>620</v>
      </c>
      <c r="C290" s="50" t="s">
        <v>621</v>
      </c>
      <c r="D290" s="51">
        <f>IF(D6&gt;=D289,D6-D289,0)</f>
        <v>5095133.4999999991</v>
      </c>
      <c r="E290" s="51">
        <f>IF(E6&gt;=E289,E6-E289,0)</f>
        <v>6960177.8399999999</v>
      </c>
      <c r="F290" s="52">
        <f t="shared" si="76"/>
        <v>136.60442537962942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3723935.7</v>
      </c>
      <c r="E292" s="242">
        <v>5639855.21</v>
      </c>
      <c r="F292" s="52">
        <f t="shared" si="76"/>
        <v>151.44878065429538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724919.56</v>
      </c>
      <c r="E294" s="242">
        <v>852580.83</v>
      </c>
      <c r="F294" s="52">
        <f t="shared" si="76"/>
        <v>117.61040493927352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7000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7000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7000</v>
      </c>
      <c r="F326" s="52" t="str">
        <f t="shared" si="81"/>
        <v>-</v>
      </c>
    </row>
    <row r="327" spans="1:6" ht="12.75" customHeight="1" x14ac:dyDescent="0.2">
      <c r="A327" s="53">
        <v>7231</v>
      </c>
      <c r="B327" s="85" t="s">
        <v>693</v>
      </c>
      <c r="C327" s="50" t="s">
        <v>694</v>
      </c>
      <c r="D327" s="242">
        <v>0</v>
      </c>
      <c r="E327" s="242">
        <v>7000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1090760.6299999999</v>
      </c>
      <c r="E350" s="51">
        <f t="shared" si="95"/>
        <v>3618409.98</v>
      </c>
      <c r="F350" s="52">
        <f t="shared" si="81"/>
        <v>331.73272673033682</v>
      </c>
    </row>
    <row r="351" spans="1:6" ht="12.75" customHeight="1" x14ac:dyDescent="0.2">
      <c r="A351" s="53">
        <v>41</v>
      </c>
      <c r="B351" s="85" t="s">
        <v>741</v>
      </c>
      <c r="C351" s="50" t="s">
        <v>742</v>
      </c>
      <c r="D351" s="51">
        <f t="shared" ref="D351:E351" si="96">D352+D356</f>
        <v>0</v>
      </c>
      <c r="E351" s="51">
        <f t="shared" si="96"/>
        <v>1917.5</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1917.5</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1917.5</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1090760.6299999999</v>
      </c>
      <c r="E363" s="51">
        <f t="shared" si="99"/>
        <v>3616492.48</v>
      </c>
      <c r="F363" s="52">
        <f t="shared" si="81"/>
        <v>331.55693197324149</v>
      </c>
    </row>
    <row r="364" spans="1:6" ht="12.75" customHeight="1" x14ac:dyDescent="0.2">
      <c r="A364" s="53">
        <v>421</v>
      </c>
      <c r="B364" s="85" t="s">
        <v>759</v>
      </c>
      <c r="C364" s="50" t="s">
        <v>760</v>
      </c>
      <c r="D364" s="51">
        <f t="shared" ref="D364:E364" si="100">SUM(D365:D368)</f>
        <v>928551.43</v>
      </c>
      <c r="E364" s="51">
        <f t="shared" si="100"/>
        <v>3455040.7</v>
      </c>
      <c r="F364" s="52">
        <f t="shared" si="81"/>
        <v>372.08931981290471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57168.17</v>
      </c>
      <c r="E366" s="242">
        <v>13462.5</v>
      </c>
      <c r="F366" s="52">
        <f t="shared" si="81"/>
        <v>23.548943406794375</v>
      </c>
    </row>
    <row r="367" spans="1:6" ht="12.75" customHeight="1" x14ac:dyDescent="0.2">
      <c r="A367" s="53">
        <v>4213</v>
      </c>
      <c r="B367" s="85" t="s">
        <v>669</v>
      </c>
      <c r="C367" s="50" t="s">
        <v>763</v>
      </c>
      <c r="D367" s="242">
        <v>0</v>
      </c>
      <c r="E367" s="242">
        <v>31800</v>
      </c>
      <c r="F367" s="52" t="str">
        <f t="shared" si="81"/>
        <v>-</v>
      </c>
    </row>
    <row r="368" spans="1:6" ht="12.75" customHeight="1" x14ac:dyDescent="0.2">
      <c r="A368" s="53">
        <v>4214</v>
      </c>
      <c r="B368" s="85" t="s">
        <v>671</v>
      </c>
      <c r="C368" s="50" t="s">
        <v>764</v>
      </c>
      <c r="D368" s="242">
        <v>871383.26</v>
      </c>
      <c r="E368" s="242">
        <v>3409778.2</v>
      </c>
      <c r="F368" s="52">
        <f t="shared" si="81"/>
        <v>391.30636959906712</v>
      </c>
    </row>
    <row r="369" spans="1:6" ht="12.75" customHeight="1" x14ac:dyDescent="0.2">
      <c r="A369" s="53">
        <v>422</v>
      </c>
      <c r="B369" s="85" t="s">
        <v>765</v>
      </c>
      <c r="C369" s="50" t="s">
        <v>766</v>
      </c>
      <c r="D369" s="51">
        <f t="shared" ref="D369:E369" si="101">SUM(D370:D377)</f>
        <v>131517.04999999999</v>
      </c>
      <c r="E369" s="51">
        <f t="shared" si="101"/>
        <v>128539.63</v>
      </c>
      <c r="F369" s="52">
        <f t="shared" si="81"/>
        <v>97.736095814192922</v>
      </c>
    </row>
    <row r="370" spans="1:6" ht="12.75" customHeight="1" x14ac:dyDescent="0.2">
      <c r="A370" s="53">
        <v>4221</v>
      </c>
      <c r="B370" s="85" t="s">
        <v>675</v>
      </c>
      <c r="C370" s="50" t="s">
        <v>767</v>
      </c>
      <c r="D370" s="242">
        <v>35437.5</v>
      </c>
      <c r="E370" s="242">
        <v>32045.25</v>
      </c>
      <c r="F370" s="52">
        <f t="shared" si="81"/>
        <v>90.427513227513217</v>
      </c>
    </row>
    <row r="371" spans="1:6" ht="12.75" customHeight="1" x14ac:dyDescent="0.2">
      <c r="A371" s="53">
        <v>4222</v>
      </c>
      <c r="B371" s="85" t="s">
        <v>768</v>
      </c>
      <c r="C371" s="50" t="s">
        <v>769</v>
      </c>
      <c r="D371" s="242">
        <v>649</v>
      </c>
      <c r="E371" s="242">
        <v>946.88</v>
      </c>
      <c r="F371" s="52">
        <f t="shared" si="81"/>
        <v>145.89830508474577</v>
      </c>
    </row>
    <row r="372" spans="1:6" ht="12.75" customHeight="1" x14ac:dyDescent="0.2">
      <c r="A372" s="53">
        <v>4223</v>
      </c>
      <c r="B372" s="85" t="s">
        <v>679</v>
      </c>
      <c r="C372" s="50" t="s">
        <v>770</v>
      </c>
      <c r="D372" s="242">
        <v>95430.55</v>
      </c>
      <c r="E372" s="242">
        <v>55522.5</v>
      </c>
      <c r="F372" s="52">
        <f t="shared" si="81"/>
        <v>58.181054180238924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18625</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21400</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32749.65</v>
      </c>
      <c r="F378" s="52" t="str">
        <f t="shared" si="81"/>
        <v>-</v>
      </c>
    </row>
    <row r="379" spans="1:6" ht="12.75" customHeight="1" x14ac:dyDescent="0.2">
      <c r="A379" s="53">
        <v>4231</v>
      </c>
      <c r="B379" s="85" t="s">
        <v>693</v>
      </c>
      <c r="C379" s="50" t="s">
        <v>778</v>
      </c>
      <c r="D379" s="242">
        <v>0</v>
      </c>
      <c r="E379" s="242">
        <v>32749.65</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30692.15</v>
      </c>
      <c r="E391" s="51">
        <f t="shared" si="105"/>
        <v>162.5</v>
      </c>
      <c r="F391" s="52">
        <f t="shared" si="81"/>
        <v>0.52945134179260811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162.5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30692.15</v>
      </c>
      <c r="E395" s="242">
        <v>0</v>
      </c>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1090760.6299999999</v>
      </c>
      <c r="E408" s="51">
        <f t="shared" si="111"/>
        <v>3611409.98</v>
      </c>
      <c r="F408" s="52">
        <f t="shared" si="81"/>
        <v>331.09097272790279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10064933.789999999</v>
      </c>
      <c r="E412" s="51">
        <f>E6+E298</f>
        <v>13278269.34</v>
      </c>
      <c r="F412" s="52">
        <f t="shared" si="81"/>
        <v>131.92604757313561</v>
      </c>
    </row>
    <row r="413" spans="1:6" ht="12.75" customHeight="1" x14ac:dyDescent="0.2">
      <c r="A413" s="53" t="s">
        <v>609</v>
      </c>
      <c r="B413" s="85" t="s">
        <v>832</v>
      </c>
      <c r="C413" s="50" t="s">
        <v>833</v>
      </c>
      <c r="D413" s="51">
        <f t="shared" ref="D413:E413" si="112">D289+D350</f>
        <v>6060560.9199999999</v>
      </c>
      <c r="E413" s="51">
        <f t="shared" si="112"/>
        <v>9929501.4800000004</v>
      </c>
      <c r="F413" s="52">
        <f t="shared" si="81"/>
        <v>163.83799471815229</v>
      </c>
    </row>
    <row r="414" spans="1:6" ht="12.75" customHeight="1" x14ac:dyDescent="0.2">
      <c r="A414" s="53" t="s">
        <v>609</v>
      </c>
      <c r="B414" s="85" t="s">
        <v>834</v>
      </c>
      <c r="C414" s="50" t="s">
        <v>835</v>
      </c>
      <c r="D414" s="51">
        <f t="shared" ref="D414:E414" si="113">IF(D412&gt;=D413,D412-D413,0)</f>
        <v>4004372.8699999992</v>
      </c>
      <c r="E414" s="51">
        <f t="shared" si="113"/>
        <v>3348767.8599999994</v>
      </c>
      <c r="F414" s="52">
        <f t="shared" si="81"/>
        <v>83.627773154901035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3723935.7</v>
      </c>
      <c r="E416" s="51">
        <f t="shared" si="115"/>
        <v>5639855.21</v>
      </c>
      <c r="F416" s="52">
        <f t="shared" si="81"/>
        <v>151.44878065429538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724919.56</v>
      </c>
      <c r="E418" s="62">
        <f t="shared" si="117"/>
        <v>852580.83</v>
      </c>
      <c r="F418" s="57">
        <f t="shared" si="81"/>
        <v>117.61040493927352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2027928.1</v>
      </c>
      <c r="E528" s="51">
        <f t="shared" si="148"/>
        <v>2027928.1</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2027928.1</v>
      </c>
      <c r="E593" s="51">
        <f t="shared" si="167"/>
        <v>2027928.1</v>
      </c>
      <c r="F593" s="52">
        <f t="shared" si="119"/>
        <v>100</v>
      </c>
    </row>
    <row r="594" spans="1:6" ht="24" x14ac:dyDescent="0.2">
      <c r="A594" s="53">
        <v>541</v>
      </c>
      <c r="B594" s="85" t="s">
        <v>1186</v>
      </c>
      <c r="C594" s="50" t="s">
        <v>1187</v>
      </c>
      <c r="D594" s="51">
        <f t="shared" ref="D594:E594" si="168">SUM(D595:D598)</f>
        <v>2027928.1</v>
      </c>
      <c r="E594" s="51">
        <f t="shared" si="168"/>
        <v>2027928.1</v>
      </c>
      <c r="F594" s="52">
        <f t="shared" si="119"/>
        <v>100</v>
      </c>
    </row>
    <row r="595" spans="1:6" ht="12.75" customHeight="1" x14ac:dyDescent="0.2">
      <c r="A595" s="53">
        <v>5413</v>
      </c>
      <c r="B595" s="85" t="s">
        <v>1188</v>
      </c>
      <c r="C595" s="50" t="s">
        <v>1189</v>
      </c>
      <c r="D595" s="242">
        <v>2027928.1</v>
      </c>
      <c r="E595" s="242">
        <v>2027928.1</v>
      </c>
      <c r="F595" s="52">
        <f t="shared" si="119"/>
        <v>100</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2027928.1</v>
      </c>
      <c r="E636" s="51">
        <f t="shared" si="179"/>
        <v>2027928.1</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10064933.789999999</v>
      </c>
      <c r="E639" s="51">
        <f t="shared" si="180"/>
        <v>13278269.34</v>
      </c>
      <c r="F639" s="52">
        <f t="shared" si="119"/>
        <v>131.92604757313561</v>
      </c>
    </row>
    <row r="640" spans="1:6" ht="12.75" customHeight="1" x14ac:dyDescent="0.2">
      <c r="A640" s="53" t="s">
        <v>609</v>
      </c>
      <c r="B640" s="85" t="s">
        <v>1278</v>
      </c>
      <c r="C640" s="50" t="s">
        <v>1279</v>
      </c>
      <c r="D640" s="51">
        <f t="shared" ref="D640:E640" si="181">D413+D528</f>
        <v>8088489.0199999996</v>
      </c>
      <c r="E640" s="51">
        <f t="shared" si="181"/>
        <v>11957429.58</v>
      </c>
      <c r="F640" s="52">
        <f t="shared" si="119"/>
        <v>147.83267369756535</v>
      </c>
    </row>
    <row r="641" spans="1:6" ht="12.75" customHeight="1" x14ac:dyDescent="0.2">
      <c r="A641" s="53" t="s">
        <v>609</v>
      </c>
      <c r="B641" s="85" t="s">
        <v>1280</v>
      </c>
      <c r="C641" s="50" t="s">
        <v>1281</v>
      </c>
      <c r="D641" s="51">
        <f t="shared" ref="D641:E641" si="182">IF(D639&gt;=D640,D639-D640,0)</f>
        <v>1976444.7699999996</v>
      </c>
      <c r="E641" s="51">
        <f t="shared" si="182"/>
        <v>1320839.7599999998</v>
      </c>
      <c r="F641" s="52">
        <f t="shared" si="119"/>
        <v>66.829075117540469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3723935.7</v>
      </c>
      <c r="E643" s="51">
        <f t="shared" si="184"/>
        <v>5639855.21</v>
      </c>
      <c r="F643" s="52">
        <f t="shared" si="119"/>
        <v>151.44878065429538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5700380.4699999997</v>
      </c>
      <c r="E645" s="51">
        <f t="shared" si="186"/>
        <v>6960694.9699999997</v>
      </c>
      <c r="F645" s="52">
        <f t="shared" si="119"/>
        <v>122.10930492504477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45</v>
      </c>
      <c r="E654" s="262">
        <v>44</v>
      </c>
      <c r="F654" s="52">
        <f t="shared" si="188"/>
        <v>97.777777777777771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45</v>
      </c>
      <c r="E656" s="262">
        <v>44</v>
      </c>
      <c r="F656" s="52">
        <f t="shared" si="188"/>
        <v>97.777777777777771</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19411.84</v>
      </c>
      <c r="E716" s="242">
        <v>40615.33</v>
      </c>
      <c r="F716" s="52">
        <f t="shared" si="188"/>
        <v>209.22967632125551</v>
      </c>
    </row>
    <row r="717" spans="1:6" ht="12.75" customHeight="1" x14ac:dyDescent="0.2">
      <c r="A717" s="53">
        <v>31215</v>
      </c>
      <c r="B717" s="85" t="s">
        <v>1414</v>
      </c>
      <c r="C717" s="50" t="s">
        <v>1415</v>
      </c>
      <c r="D717" s="242">
        <v>1780.02</v>
      </c>
      <c r="E717" s="242">
        <v>1592</v>
      </c>
      <c r="F717" s="52">
        <f t="shared" si="188"/>
        <v>89.437197334861409</v>
      </c>
    </row>
    <row r="718" spans="1:6" ht="12.75" customHeight="1" x14ac:dyDescent="0.2">
      <c r="A718" s="53">
        <v>32121</v>
      </c>
      <c r="B718" s="85" t="s">
        <v>1416</v>
      </c>
      <c r="C718" s="50" t="s">
        <v>1417</v>
      </c>
      <c r="D718" s="242">
        <v>35966.480000000003</v>
      </c>
      <c r="E718" s="242">
        <v>37434</v>
      </c>
      <c r="F718" s="52">
        <f t="shared" si="188"/>
        <v>104.08024360460071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994.62</v>
      </c>
      <c r="F722" s="52" t="str">
        <f t="shared" si="188"/>
        <v>-</v>
      </c>
    </row>
    <row r="723" spans="1:6" ht="12.75" customHeight="1" x14ac:dyDescent="0.2">
      <c r="A723" s="53" t="s">
        <v>1426</v>
      </c>
      <c r="B723" s="85" t="s">
        <v>1427</v>
      </c>
      <c r="C723" s="50" t="s">
        <v>1426</v>
      </c>
      <c r="D723" s="242">
        <v>70451.789999999994</v>
      </c>
      <c r="E723" s="242">
        <v>88650.23</v>
      </c>
      <c r="F723" s="52">
        <f t="shared" si="188"/>
        <v>125.83105411516161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36625.519999999997</v>
      </c>
      <c r="E725" s="242">
        <v>34894.6</v>
      </c>
      <c r="F725" s="52">
        <f t="shared" ref="F725:F979" si="190">IF(D725&lt;&gt;0,IF(E725/D725&gt;=100,"&gt;&gt;100",E725/D725*100),"-")</f>
        <v>95.27400566599465</v>
      </c>
    </row>
    <row r="726" spans="1:6" ht="12.75" customHeight="1" x14ac:dyDescent="0.2">
      <c r="A726" s="53" t="s">
        <v>1432</v>
      </c>
      <c r="B726" s="85" t="s">
        <v>1433</v>
      </c>
      <c r="C726" s="50" t="s">
        <v>1432</v>
      </c>
      <c r="D726" s="242">
        <v>16378.28</v>
      </c>
      <c r="E726" s="242">
        <v>18770.990000000002</v>
      </c>
      <c r="F726" s="52">
        <f t="shared" si="190"/>
        <v>114.60904319623306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282249.19</v>
      </c>
      <c r="E735" s="242">
        <v>430360.49</v>
      </c>
      <c r="F735" s="52">
        <f t="shared" si="190"/>
        <v>152.47536759981492</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2027928.1</v>
      </c>
      <c r="E942" s="242">
        <v>2027928.1</v>
      </c>
      <c r="F942" s="52">
        <f t="shared" si="190"/>
        <v>100</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3" workbookViewId="0">
      <selection activeCell="B178" sqref="B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76184265.829999998</v>
      </c>
      <c r="E6" s="229">
        <f t="shared" si="0"/>
        <v>85598034.799999982</v>
      </c>
      <c r="F6" s="230">
        <f t="shared" ref="F6:F260" si="1">IF(D6&gt;0,IF(E6/D6&gt;=100,"&gt;&gt;100",E6/D6*100),"-")</f>
        <v>112.35657897000171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69406294.590000004</v>
      </c>
      <c r="E7" s="104">
        <f t="shared" si="2"/>
        <v>77176618.039999992</v>
      </c>
      <c r="F7" s="93">
        <f t="shared" si="1"/>
        <v>111.19541605830017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1917.5</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27260.42</v>
      </c>
      <c r="E10" s="247">
        <v>29177.919999999998</v>
      </c>
      <c r="F10" s="93">
        <f t="shared" si="1"/>
        <v>107.03400754647214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27260.42</v>
      </c>
      <c r="E11" s="247">
        <v>27260.42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67300359.510000005</v>
      </c>
      <c r="E12" s="104">
        <f t="shared" si="3"/>
        <v>72330915.949999988</v>
      </c>
      <c r="F12" s="93">
        <f t="shared" si="1"/>
        <v>107.47478390401839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65822567.060000002</v>
      </c>
      <c r="E13" s="104">
        <f t="shared" si="4"/>
        <v>71240916.069999993</v>
      </c>
      <c r="F13" s="93">
        <f t="shared" si="1"/>
        <v>108.23174976609609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110468025.83</v>
      </c>
      <c r="E15" s="247">
        <v>116494532.22</v>
      </c>
      <c r="F15" s="93">
        <f t="shared" si="1"/>
        <v>105.45543051459454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12009192.279999999</v>
      </c>
      <c r="E16" s="247">
        <v>12633349.210000001</v>
      </c>
      <c r="F16" s="93">
        <f t="shared" si="1"/>
        <v>105.19732647664794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3312054.45</v>
      </c>
      <c r="E17" s="247">
        <v>3410251.21</v>
      </c>
      <c r="F17" s="93">
        <f t="shared" si="1"/>
        <v>102.96482927688582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59966705.5</v>
      </c>
      <c r="E18" s="247">
        <v>61297216.57</v>
      </c>
      <c r="F18" s="93">
        <f t="shared" si="1"/>
        <v>102.21874965267186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1308563.6999999997</v>
      </c>
      <c r="E19" s="104">
        <f t="shared" si="5"/>
        <v>959004.76000000024</v>
      </c>
      <c r="F19" s="93">
        <f t="shared" si="1"/>
        <v>73.28682279662813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391691.41</v>
      </c>
      <c r="E20" s="247">
        <v>416800.09</v>
      </c>
      <c r="F20" s="93">
        <f t="shared" si="1"/>
        <v>106.41032183983816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564164.93999999994</v>
      </c>
      <c r="E21" s="247">
        <v>565111.81999999995</v>
      </c>
      <c r="F21" s="93">
        <f t="shared" si="1"/>
        <v>100.16783744129864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1885330.37</v>
      </c>
      <c r="E22" s="247">
        <v>1940182.45</v>
      </c>
      <c r="F22" s="93">
        <f t="shared" si="1"/>
        <v>102.90941475684178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176587.7</v>
      </c>
      <c r="E24" s="247">
        <v>176587.7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1241060.68</v>
      </c>
      <c r="E26" s="247">
        <v>1262460.68</v>
      </c>
      <c r="F26" s="93">
        <f t="shared" si="1"/>
        <v>101.72433148071374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2950271.4</v>
      </c>
      <c r="E28" s="247">
        <v>3402137.98</v>
      </c>
      <c r="F28" s="93">
        <f t="shared" si="1"/>
        <v>115.31610210504701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52151.78</v>
      </c>
      <c r="E29" s="104">
        <f t="shared" si="6"/>
        <v>65354.74000000002</v>
      </c>
      <c r="F29" s="93">
        <f t="shared" si="1"/>
        <v>125.31641297765871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188422.67</v>
      </c>
      <c r="E30" s="247">
        <v>197746.23</v>
      </c>
      <c r="F30" s="93">
        <f t="shared" si="1"/>
        <v>104.94821562607089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136270.89000000001</v>
      </c>
      <c r="E34" s="247">
        <v>132391.49</v>
      </c>
      <c r="F34" s="93">
        <f t="shared" si="1"/>
        <v>97.15317042399883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52290.7</v>
      </c>
      <c r="E41" s="104">
        <f t="shared" si="8"/>
        <v>36986.11</v>
      </c>
      <c r="F41" s="93">
        <f t="shared" si="1"/>
        <v>70.731717112220721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76522.97</v>
      </c>
      <c r="E42" s="247">
        <v>76522.97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24232.27</v>
      </c>
      <c r="E44" s="247">
        <v>39536.86</v>
      </c>
      <c r="F44" s="93">
        <f t="shared" si="1"/>
        <v>163.15788822095493</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64786.270000000019</v>
      </c>
      <c r="E45" s="104">
        <f t="shared" si="9"/>
        <v>28654.270000000019</v>
      </c>
      <c r="F45" s="93">
        <f t="shared" si="1"/>
        <v>44.228923813641394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178961.8</v>
      </c>
      <c r="E47" s="247">
        <v>179124.3</v>
      </c>
      <c r="F47" s="93">
        <f t="shared" si="1"/>
        <v>100.09080150065546</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1991407.58</v>
      </c>
      <c r="E49" s="247">
        <v>1991407.58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2105583.11</v>
      </c>
      <c r="E50" s="247">
        <v>2141877.61</v>
      </c>
      <c r="F50" s="93">
        <f t="shared" si="1"/>
        <v>101.72372678274382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93271.41</v>
      </c>
      <c r="E54" s="247">
        <v>94891.41</v>
      </c>
      <c r="F54" s="93">
        <f t="shared" si="1"/>
        <v>101.73686663469546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93271.41</v>
      </c>
      <c r="E55" s="247">
        <v>94891.41</v>
      </c>
      <c r="F55" s="93">
        <f t="shared" si="1"/>
        <v>101.73686663469546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2105935.08</v>
      </c>
      <c r="E56" s="104">
        <f t="shared" si="11"/>
        <v>4843784.59</v>
      </c>
      <c r="F56" s="93">
        <f t="shared" si="1"/>
        <v>230.00635850560025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2105935.08</v>
      </c>
      <c r="E57" s="247">
        <v>4843784.59</v>
      </c>
      <c r="F57" s="93">
        <f t="shared" si="1"/>
        <v>230.00635850560025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6777971.2399999984</v>
      </c>
      <c r="E68" s="104">
        <f t="shared" si="13"/>
        <v>8421416.7599999979</v>
      </c>
      <c r="F68" s="93">
        <f t="shared" si="1"/>
        <v>124.24686475949107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11202.18</v>
      </c>
      <c r="E78" s="104">
        <f>E79+SUM(E82:E84)-E85+E86</f>
        <v>4165.79</v>
      </c>
      <c r="F78" s="93">
        <f t="shared" si="1"/>
        <v>37.187315326124022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3999.66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11202.18</v>
      </c>
      <c r="E86" s="247">
        <v>166.13</v>
      </c>
      <c r="F86" s="93">
        <f t="shared" si="1"/>
        <v>1.4830149131686867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30101.540000000037</v>
      </c>
      <c r="E134" s="104">
        <f t="shared" si="23"/>
        <v>30101.540000000037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1740274.74</v>
      </c>
      <c r="E135" s="104">
        <f t="shared" si="24"/>
        <v>1740274.74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1740274.74</v>
      </c>
      <c r="E141" s="247">
        <v>1740274.74</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1710173.2</v>
      </c>
      <c r="E145" s="247">
        <v>1710173.2</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6736667.5199999986</v>
      </c>
      <c r="E146" s="104">
        <f t="shared" si="26"/>
        <v>8387149.4299999988</v>
      </c>
      <c r="F146" s="93">
        <f t="shared" si="1"/>
        <v>124.49997576843455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81571.61</v>
      </c>
      <c r="E149" s="104">
        <f t="shared" si="27"/>
        <v>228105.85</v>
      </c>
      <c r="F149" s="93">
        <f t="shared" si="1"/>
        <v>279.63877383320005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81571.61</v>
      </c>
      <c r="E151" s="247">
        <v>228105.85</v>
      </c>
      <c r="F151" s="93">
        <f t="shared" si="1"/>
        <v>279.63877383320005</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199640.43</v>
      </c>
      <c r="E158" s="247">
        <v>192094.37</v>
      </c>
      <c r="F158" s="93">
        <f t="shared" si="1"/>
        <v>96.220174440618067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3387017.23</v>
      </c>
      <c r="E159" s="247">
        <v>3301951.66</v>
      </c>
      <c r="F159" s="93">
        <f t="shared" si="1"/>
        <v>97.48848133258538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43656</v>
      </c>
      <c r="E160" s="247">
        <v>57194.83</v>
      </c>
      <c r="F160" s="93">
        <f t="shared" si="1"/>
        <v>131.01252977826644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6012610.79</v>
      </c>
      <c r="E161" s="247">
        <v>7535313.3399999999</v>
      </c>
      <c r="F161" s="93">
        <f t="shared" si="1"/>
        <v>125.32514748056724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2987828.54</v>
      </c>
      <c r="E163" s="247">
        <v>2927510.62</v>
      </c>
      <c r="F163" s="93">
        <f t="shared" si="1"/>
        <v>97.981212134749867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t="s">
        <v>3426</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76184265.829999998</v>
      </c>
      <c r="E175" s="104">
        <f t="shared" si="30"/>
        <v>85598034.799999997</v>
      </c>
      <c r="F175" s="93">
        <f t="shared" si="1"/>
        <v>112.35657897000173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9453875.7799999993</v>
      </c>
      <c r="E176" s="104">
        <f t="shared" si="31"/>
        <v>7681928.1600000001</v>
      </c>
      <c r="F176" s="93">
        <f t="shared" si="1"/>
        <v>81.256918736454992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298314.18</v>
      </c>
      <c r="E177" s="104">
        <f t="shared" si="32"/>
        <v>385583.80999999994</v>
      </c>
      <c r="F177" s="93">
        <f t="shared" si="1"/>
        <v>129.25426810083246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143715.06</v>
      </c>
      <c r="E178" s="247">
        <v>152227.21</v>
      </c>
      <c r="F178" s="93">
        <f t="shared" si="1"/>
        <v>105.9229352859749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96031.23</v>
      </c>
      <c r="E179" s="247">
        <v>76609.45</v>
      </c>
      <c r="F179" s="93">
        <f t="shared" si="1"/>
        <v>79.775558430314803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128.69</v>
      </c>
      <c r="E180" s="104">
        <f t="shared" si="33"/>
        <v>288.06</v>
      </c>
      <c r="F180" s="93">
        <f t="shared" si="1"/>
        <v>223.84023622659103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128.69</v>
      </c>
      <c r="E183" s="247">
        <v>288.06</v>
      </c>
      <c r="F183" s="93">
        <f t="shared" si="1"/>
        <v>223.84023622659103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58439.199999999997</v>
      </c>
      <c r="E188" s="247">
        <v>156459.09</v>
      </c>
      <c r="F188" s="93">
        <f t="shared" si="1"/>
        <v>267.72969171378116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29653.59</v>
      </c>
      <c r="E189" s="247">
        <v>198364.44</v>
      </c>
      <c r="F189" s="93">
        <f t="shared" si="1"/>
        <v>668.9390390843065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9125676.2599999998</v>
      </c>
      <c r="E206" s="104">
        <f t="shared" si="37"/>
        <v>7097748.1600000001</v>
      </c>
      <c r="F206" s="93">
        <f t="shared" si="1"/>
        <v>77.777777315102782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9125676.2599999998</v>
      </c>
      <c r="E224" s="104">
        <f t="shared" si="39"/>
        <v>7097748.1600000001</v>
      </c>
      <c r="F224" s="93">
        <f t="shared" si="1"/>
        <v>77.777777315102782</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9125676.2599999998</v>
      </c>
      <c r="E225" s="247">
        <v>7097748.1600000001</v>
      </c>
      <c r="F225" s="93">
        <f t="shared" si="1"/>
        <v>77.777777315102782</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231.75</v>
      </c>
      <c r="E234" s="104">
        <f t="shared" si="40"/>
        <v>231.75</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231.75</v>
      </c>
      <c r="E235" s="247">
        <v>231.75</v>
      </c>
      <c r="F235" s="93">
        <f t="shared" si="1"/>
        <v>100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66730390.049999997</v>
      </c>
      <c r="E237" s="104">
        <f t="shared" si="41"/>
        <v>77916106.640000001</v>
      </c>
      <c r="F237" s="93">
        <f t="shared" si="1"/>
        <v>116.76255238672924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60305090.019999996</v>
      </c>
      <c r="E238" s="104">
        <f t="shared" si="42"/>
        <v>70102830.840000004</v>
      </c>
      <c r="F238" s="93">
        <f t="shared" si="1"/>
        <v>116.24695496972248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69436396.129999995</v>
      </c>
      <c r="E239" s="104">
        <f t="shared" si="43"/>
        <v>77206719.579999998</v>
      </c>
      <c r="F239" s="93">
        <f t="shared" si="1"/>
        <v>111.19056270641158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69406294.599999994</v>
      </c>
      <c r="E240" s="247">
        <v>77176618.049999997</v>
      </c>
      <c r="F240" s="93">
        <f t="shared" si="1"/>
        <v>111.19541605668716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30101.53</v>
      </c>
      <c r="E241" s="247">
        <v>30101.53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9131306.1099999994</v>
      </c>
      <c r="E242" s="104">
        <f t="shared" si="44"/>
        <v>7103888.7400000002</v>
      </c>
      <c r="F242" s="93">
        <f t="shared" si="1"/>
        <v>77.797071464073397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9131306.1099999994</v>
      </c>
      <c r="E244" s="247">
        <v>7103888.7400000002</v>
      </c>
      <c r="F244" s="93">
        <f t="shared" si="1"/>
        <v>77.797071464073397</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5700380.4699999988</v>
      </c>
      <c r="E245" s="104">
        <f t="shared" si="45"/>
        <v>6960694.9699999988</v>
      </c>
      <c r="F245" s="93">
        <f t="shared" si="1"/>
        <v>122.10930492504477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32818555.510000002</v>
      </c>
      <c r="E246" s="104">
        <f t="shared" si="46"/>
        <v>27482082.699999999</v>
      </c>
      <c r="F246" s="93">
        <f t="shared" si="1"/>
        <v>83.739464680662294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32818555.510000002</v>
      </c>
      <c r="E247" s="247">
        <v>22117202.609999999</v>
      </c>
      <c r="F247" s="93">
        <f t="shared" si="1"/>
        <v>67.392370767996667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5364880.09</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27118175.040000003</v>
      </c>
      <c r="E250" s="104">
        <f t="shared" si="47"/>
        <v>20521387.73</v>
      </c>
      <c r="F250" s="93">
        <f t="shared" si="1"/>
        <v>75.673926065195857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25090246.940000001</v>
      </c>
      <c r="E252" s="247">
        <v>20521387.73</v>
      </c>
      <c r="F252" s="93">
        <f t="shared" si="1"/>
        <v>81.790297955513068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2027928.1</v>
      </c>
      <c r="E253" s="247">
        <v>0</v>
      </c>
      <c r="F253" s="93">
        <f t="shared" si="1"/>
        <v>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724919.56</v>
      </c>
      <c r="E255" s="247">
        <v>852580.83</v>
      </c>
      <c r="F255" s="93">
        <f t="shared" si="1"/>
        <v>117.61040493927352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27767296.780000001</v>
      </c>
      <c r="E259" s="104">
        <f t="shared" si="49"/>
        <v>31034282.690000001</v>
      </c>
      <c r="F259" s="93">
        <f t="shared" si="1"/>
        <v>111.76558861989446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27767296.780000001</v>
      </c>
      <c r="E260" s="248">
        <v>31034282.690000001</v>
      </c>
      <c r="F260" s="97">
        <f t="shared" si="1"/>
        <v>111.76558861989446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3711885.27</v>
      </c>
      <c r="E264" s="247">
        <v>3779346.71</v>
      </c>
      <c r="F264" s="93">
        <f t="shared" si="50"/>
        <v>101.81744410435401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6012610.79</v>
      </c>
      <c r="E265" s="247">
        <v>7535313.3399999999</v>
      </c>
      <c r="F265" s="93">
        <f t="shared" si="50"/>
        <v>125.32514748056724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10891.11</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311.07</v>
      </c>
      <c r="E269" s="247">
        <v>166.13</v>
      </c>
      <c r="F269" s="93">
        <f t="shared" si="50"/>
        <v>53.405985790979528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6012610.79</v>
      </c>
      <c r="E286" s="247">
        <v>7535313.3399999999</v>
      </c>
      <c r="F286" s="93">
        <f t="shared" si="50"/>
        <v>125.32514748056724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298314.18</v>
      </c>
      <c r="E288" s="247">
        <v>385583.81</v>
      </c>
      <c r="F288" s="93">
        <f t="shared" si="50"/>
        <v>129.25426810083249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29653.59</v>
      </c>
      <c r="E290" s="247">
        <v>198364.44</v>
      </c>
      <c r="F290" s="93">
        <f t="shared" si="50"/>
        <v>668.9390390843065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9125676.2599999998</v>
      </c>
      <c r="E294" s="247">
        <v>7097748.1600000001</v>
      </c>
      <c r="F294" s="93">
        <f t="shared" si="50"/>
        <v>77.777777315102782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33148.47</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51481.09</v>
      </c>
      <c r="E297" s="247">
        <v>60689.94</v>
      </c>
      <c r="F297" s="93">
        <f t="shared" si="50"/>
        <v>117.88783026932803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6958.11</v>
      </c>
      <c r="E298" s="247">
        <v>1544.43</v>
      </c>
      <c r="F298" s="93">
        <f t="shared" si="50"/>
        <v>22.196113599813742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61038.99</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36.450000000000003</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1" workbookViewId="0">
      <selection activeCell="G54" sqref="G5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6060560.9199999999</v>
      </c>
      <c r="E35" s="81">
        <f t="shared" si="7"/>
        <v>9929501.4800000004</v>
      </c>
      <c r="F35" s="63">
        <f t="shared" si="1"/>
        <v>163.83799471815229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6060560.9199999999</v>
      </c>
      <c r="E54" s="81">
        <f t="shared" si="12"/>
        <v>9929501.4800000004</v>
      </c>
      <c r="F54" s="63">
        <f t="shared" si="1"/>
        <v>163.83799471815229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6060560.9199999999</v>
      </c>
      <c r="E56" s="249">
        <v>9929501.4800000004</v>
      </c>
      <c r="F56" s="63">
        <f t="shared" si="1"/>
        <v>163.83799471815229</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6060560.9199999999</v>
      </c>
      <c r="E141" s="106">
        <f t="shared" si="28"/>
        <v>9929501.4800000004</v>
      </c>
      <c r="F141" s="82">
        <f t="shared" si="1"/>
        <v>163.83799471815229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O18" sqref="O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6020043.8899999997</v>
      </c>
      <c r="E5" s="107">
        <f t="shared" si="0"/>
        <v>6020043.8899999997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6020043.8899999997</v>
      </c>
      <c r="E22" s="108">
        <f t="shared" si="3"/>
        <v>6020043.8899999997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6020043.8899999997</v>
      </c>
      <c r="E23" s="108">
        <f t="shared" si="4"/>
        <v>6020043.8899999997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6020043.8899999997</v>
      </c>
      <c r="E25" s="250">
        <v>6020043.8899999997</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9" workbookViewId="0">
      <selection activeCell="D40" sqref="D4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9453875.7799999993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10068873.529999999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6450463.5499999998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1953998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3926435.4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431753.55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138276.6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3618409.98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11841052.9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6363425.6699999999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1945485.85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3945857.18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431594.18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40488.46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3449699.13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2027928.1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2027928.1</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7681696.4099999983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7681696.4100000001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385583.81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198364.44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7097748.1600000001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51327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Antišić</cp:lastModifiedBy>
  <cp:lastPrinted>2025-01-31T09:36:24Z</cp:lastPrinted>
  <dcterms:created xsi:type="dcterms:W3CDTF">2022-04-01T05:14:30Z</dcterms:created>
  <dcterms:modified xsi:type="dcterms:W3CDTF">2025-02-06T14:43:32Z</dcterms:modified>
</cp:coreProperties>
</file>