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2026\Plan 2026\UV plan 2026\"/>
    </mc:Choice>
  </mc:AlternateContent>
  <xr:revisionPtr revIDLastSave="0" documentId="8_{091BE800-9B75-455C-85BF-82EE8F0AC5E0}" xr6:coauthVersionLast="47" xr6:coauthVersionMax="47" xr10:uidLastSave="{00000000-0000-0000-0000-000000000000}"/>
  <bookViews>
    <workbookView xWindow="-120" yWindow="-120" windowWidth="29040" windowHeight="15720" tabRatio="826" firstSheet="1" activeTab="2" xr2:uid="{00000000-000D-0000-FFFF-FFFF00000000}"/>
  </bookViews>
  <sheets>
    <sheet name="ANALIZA" sheetId="29" state="hidden" r:id="rId1"/>
    <sheet name="2026.-2028." sheetId="58" r:id="rId2"/>
    <sheet name="LUS" sheetId="59" r:id="rId3"/>
  </sheets>
  <definedNames>
    <definedName name="_xlnm._FilterDatabase" localSheetId="1" hidden="1">'2026.-2028.'!$A$1:$AP$412</definedName>
    <definedName name="_xlnm._FilterDatabase" localSheetId="0" hidden="1">ANALIZA!$A$1:$U$1319</definedName>
    <definedName name="_xlnm.Print_Area" localSheetId="1">'2026.-2028.'!$A$1:$AF$412</definedName>
    <definedName name="_xlnm.Print_Area" localSheetId="0">ANALIZA!$A$1:$U$1320</definedName>
    <definedName name="_xlnm.Print_Titles" localSheetId="1">'2026.-2028.'!$1:$1</definedName>
    <definedName name="_xlnm.Print_Titles" localSheetId="0">ANALIZA!$1:$2</definedName>
    <definedName name="Z_690963E0_70D2_4DD9_8517_3DDCFA408CAC_.wvu.Cols" localSheetId="0" hidden="1">ANALIZA!$G:$N,ANALIZA!$Q:$Q</definedName>
    <definedName name="Z_690963E0_70D2_4DD9_8517_3DDCFA408CAC_.wvu.FilterData" localSheetId="1" hidden="1">'2026.-2028.'!$B$1:$G$1</definedName>
    <definedName name="Z_690963E0_70D2_4DD9_8517_3DDCFA408CAC_.wvu.FilterData" localSheetId="0" hidden="1">ANALIZA!$A$1:$U$1319</definedName>
    <definedName name="Z_690963E0_70D2_4DD9_8517_3DDCFA408CAC_.wvu.PrintArea" localSheetId="1" hidden="1">'2026.-2028.'!$B$1:$G$1</definedName>
    <definedName name="Z_690963E0_70D2_4DD9_8517_3DDCFA408CAC_.wvu.PrintArea" localSheetId="0" hidden="1">ANALIZA!$A$1:$U$1320</definedName>
    <definedName name="Z_690963E0_70D2_4DD9_8517_3DDCFA408CAC_.wvu.PrintTitles" localSheetId="1" hidden="1">'2026.-2028.'!$1:$1</definedName>
    <definedName name="Z_690963E0_70D2_4DD9_8517_3DDCFA408CAC_.wvu.PrintTitles" localSheetId="0" hidden="1">ANALIZA!$1:$2</definedName>
    <definedName name="Z_690963E0_70D2_4DD9_8517_3DDCFA408CAC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ADF3AB29_43ED_443C_A574_B6816DBD0304_.wvu.Cols" localSheetId="0" hidden="1">ANALIZA!$G:$N,ANALIZA!$Q:$Q</definedName>
    <definedName name="Z_ADF3AB29_43ED_443C_A574_B6816DBD0304_.wvu.FilterData" localSheetId="1" hidden="1">'2026.-2028.'!$B$1:$G$1</definedName>
    <definedName name="Z_ADF3AB29_43ED_443C_A574_B6816DBD0304_.wvu.FilterData" localSheetId="0" hidden="1">ANALIZA!$A$1:$U$1319</definedName>
    <definedName name="Z_ADF3AB29_43ED_443C_A574_B6816DBD0304_.wvu.PrintArea" localSheetId="1" hidden="1">'2026.-2028.'!$B$1:$G$1</definedName>
    <definedName name="Z_ADF3AB29_43ED_443C_A574_B6816DBD0304_.wvu.PrintArea" localSheetId="0" hidden="1">ANALIZA!$A$1:$U$1320</definedName>
    <definedName name="Z_ADF3AB29_43ED_443C_A574_B6816DBD0304_.wvu.PrintTitles" localSheetId="1" hidden="1">'2026.-2028.'!$1:$1</definedName>
    <definedName name="Z_ADF3AB29_43ED_443C_A574_B6816DBD0304_.wvu.PrintTitles" localSheetId="0" hidden="1">ANALIZA!$1:$2</definedName>
    <definedName name="Z_ADF3AB29_43ED_443C_A574_B6816DBD0304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BF7D9503_FC72_444A_AD83_942488A2948C_.wvu.Cols" localSheetId="1" hidden="1">'2026.-2028.'!#REF!,'2026.-2028.'!#REF!,'2026.-2028.'!#REF!</definedName>
    <definedName name="Z_BF7D9503_FC72_444A_AD83_942488A2948C_.wvu.Cols" localSheetId="0" hidden="1">ANALIZA!#REF!,ANALIZA!#REF!,ANALIZA!#REF!</definedName>
    <definedName name="Z_BF7D9503_FC72_444A_AD83_942488A2948C_.wvu.FilterData" localSheetId="1" hidden="1">'2026.-2028.'!$B$1:$G$1</definedName>
    <definedName name="Z_BF7D9503_FC72_444A_AD83_942488A2948C_.wvu.FilterData" localSheetId="0" hidden="1">ANALIZA!$A$1:$I$1291</definedName>
    <definedName name="Z_BF7D9503_FC72_444A_AD83_942488A2948C_.wvu.PrintArea" localSheetId="1" hidden="1">'2026.-2028.'!$B$1:$G$1</definedName>
    <definedName name="Z_BF7D9503_FC72_444A_AD83_942488A2948C_.wvu.PrintArea" localSheetId="0" hidden="1">ANALIZA!$A$1:$I$1291</definedName>
    <definedName name="Z_BF7D9503_FC72_444A_AD83_942488A2948C_.wvu.PrintTitles" localSheetId="1" hidden="1">'2026.-2028.'!$1:$1</definedName>
    <definedName name="Z_BF7D9503_FC72_444A_AD83_942488A2948C_.wvu.PrintTitles" localSheetId="0" hidden="1">ANALIZA!$1:$1</definedName>
    <definedName name="Z_E8EF3827_4217_4303_8A9B_BBF667C26949_.wvu.Cols" localSheetId="0" hidden="1">ANALIZA!$G:$N,ANALIZA!$Q:$Q</definedName>
    <definedName name="Z_E8EF3827_4217_4303_8A9B_BBF667C26949_.wvu.FilterData" localSheetId="1" hidden="1">'2026.-2028.'!$B$1:$G$1</definedName>
    <definedName name="Z_E8EF3827_4217_4303_8A9B_BBF667C26949_.wvu.FilterData" localSheetId="0" hidden="1">ANALIZA!$A$1:$U$1319</definedName>
    <definedName name="Z_E8EF3827_4217_4303_8A9B_BBF667C26949_.wvu.PrintArea" localSheetId="1" hidden="1">'2026.-2028.'!$B$1:$G$1</definedName>
    <definedName name="Z_E8EF3827_4217_4303_8A9B_BBF667C26949_.wvu.PrintArea" localSheetId="0" hidden="1">ANALIZA!$A$1:$U$1320</definedName>
    <definedName name="Z_E8EF3827_4217_4303_8A9B_BBF667C26949_.wvu.PrintTitles" localSheetId="1" hidden="1">'2026.-2028.'!$1:$1</definedName>
    <definedName name="Z_E8EF3827_4217_4303_8A9B_BBF667C26949_.wvu.PrintTitles" localSheetId="0" hidden="1">ANALIZA!$1:$2</definedName>
    <definedName name="Z_E8EF3827_4217_4303_8A9B_BBF667C26949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</definedNames>
  <calcPr calcId="191029"/>
  <customWorkbookViews>
    <customWorkbookView name="andreja.sladoljev - Personal View" guid="{BF7D9503-FC72-444A-AD83-942488A2948C}" mergeInterval="0" personalView="1" maximized="1" windowWidth="1676" windowHeight="904" tabRatio="601" activeSheetId="1"/>
    <customWorkbookView name="početna" guid="{690963E0-70D2-4DD9-8517-3DDCFA408CAC}" maximized="1" windowWidth="1676" windowHeight="777" tabRatio="601" activeSheetId="31"/>
    <customWorkbookView name="za Lučić" guid="{ADF3AB29-43ED-443C-A574-B6816DBD0304}" maximized="1" windowWidth="1676" windowHeight="777" tabRatio="601" activeSheetId="31"/>
    <customWorkbookView name="andreja - unos" guid="{E8EF3827-4217-4303-8A9B-BBF667C26949}" maximized="1" windowWidth="1676" windowHeight="777" tabRatio="601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59" l="1"/>
  <c r="AC3" i="59"/>
  <c r="S3" i="59"/>
  <c r="AK264" i="59"/>
  <c r="AJ264" i="59"/>
  <c r="AI264" i="59"/>
  <c r="AH264" i="59"/>
  <c r="AG264" i="59"/>
  <c r="AG263" i="59" s="1"/>
  <c r="AF264" i="59"/>
  <c r="AF263" i="59" s="1"/>
  <c r="AE264" i="59"/>
  <c r="AE263" i="59" s="1"/>
  <c r="AD264" i="59"/>
  <c r="AD263" i="59" s="1"/>
  <c r="AC264" i="59"/>
  <c r="AC263" i="59" s="1"/>
  <c r="AB264" i="59"/>
  <c r="AB263" i="59" s="1"/>
  <c r="AA264" i="59"/>
  <c r="AA263" i="59" s="1"/>
  <c r="Z264" i="59"/>
  <c r="Z263" i="59" s="1"/>
  <c r="Y264" i="59"/>
  <c r="X264" i="59"/>
  <c r="W264" i="59"/>
  <c r="W263" i="59" s="1"/>
  <c r="V264" i="59"/>
  <c r="V263" i="59" s="1"/>
  <c r="U264" i="59"/>
  <c r="U263" i="59" s="1"/>
  <c r="T264" i="59"/>
  <c r="T263" i="59" s="1"/>
  <c r="S264" i="59"/>
  <c r="S263" i="59" s="1"/>
  <c r="R264" i="59"/>
  <c r="R263" i="59" s="1"/>
  <c r="Q264" i="59"/>
  <c r="Q263" i="59" s="1"/>
  <c r="P264" i="59"/>
  <c r="P263" i="59" s="1"/>
  <c r="O264" i="59"/>
  <c r="O263" i="59" s="1"/>
  <c r="N264" i="59"/>
  <c r="N263" i="59" s="1"/>
  <c r="M264" i="59"/>
  <c r="L264" i="59"/>
  <c r="K264" i="59"/>
  <c r="J264" i="59"/>
  <c r="I264" i="59"/>
  <c r="AK263" i="59"/>
  <c r="AJ263" i="59"/>
  <c r="AI263" i="59"/>
  <c r="AH263" i="59"/>
  <c r="Y263" i="59"/>
  <c r="X263" i="59"/>
  <c r="M263" i="59"/>
  <c r="L263" i="59"/>
  <c r="K263" i="59"/>
  <c r="J263" i="59"/>
  <c r="I263" i="59"/>
  <c r="AK261" i="59"/>
  <c r="AJ261" i="59"/>
  <c r="AI261" i="59"/>
  <c r="AH261" i="59"/>
  <c r="AG261" i="59"/>
  <c r="AF261" i="59"/>
  <c r="AE261" i="59"/>
  <c r="AD261" i="59"/>
  <c r="AC261" i="59"/>
  <c r="AB261" i="59"/>
  <c r="AA261" i="59"/>
  <c r="Z261" i="59"/>
  <c r="Y261" i="59"/>
  <c r="X261" i="59"/>
  <c r="W261" i="59"/>
  <c r="V261" i="59"/>
  <c r="U261" i="59"/>
  <c r="T261" i="59"/>
  <c r="S261" i="59"/>
  <c r="R261" i="59"/>
  <c r="Q261" i="59"/>
  <c r="P261" i="59"/>
  <c r="O261" i="59"/>
  <c r="N261" i="59"/>
  <c r="M261" i="59"/>
  <c r="L261" i="59"/>
  <c r="K261" i="59"/>
  <c r="J261" i="59"/>
  <c r="I261" i="59"/>
  <c r="AK257" i="59"/>
  <c r="AJ257" i="59"/>
  <c r="AI257" i="59"/>
  <c r="AH257" i="59"/>
  <c r="AG257" i="59"/>
  <c r="AF257" i="59"/>
  <c r="AE257" i="59"/>
  <c r="AD257" i="59"/>
  <c r="AC257" i="59"/>
  <c r="AB257" i="59"/>
  <c r="AA257" i="59"/>
  <c r="Z257" i="59"/>
  <c r="Y257" i="59"/>
  <c r="X257" i="59"/>
  <c r="W257" i="59"/>
  <c r="V257" i="59"/>
  <c r="U257" i="59"/>
  <c r="T257" i="59"/>
  <c r="S257" i="59"/>
  <c r="R257" i="59"/>
  <c r="Q257" i="59"/>
  <c r="P257" i="59"/>
  <c r="O257" i="59"/>
  <c r="N257" i="59"/>
  <c r="M257" i="59"/>
  <c r="L257" i="59"/>
  <c r="K257" i="59"/>
  <c r="J257" i="59"/>
  <c r="I257" i="59"/>
  <c r="AK255" i="59"/>
  <c r="AJ255" i="59"/>
  <c r="AI255" i="59"/>
  <c r="AH255" i="59"/>
  <c r="AG255" i="59"/>
  <c r="AF255" i="59"/>
  <c r="AE255" i="59"/>
  <c r="AD255" i="59"/>
  <c r="AC255" i="59"/>
  <c r="AB255" i="59"/>
  <c r="AA255" i="59"/>
  <c r="Z255" i="59"/>
  <c r="Y255" i="59"/>
  <c r="X255" i="59"/>
  <c r="W255" i="59"/>
  <c r="V255" i="59"/>
  <c r="U255" i="59"/>
  <c r="T255" i="59"/>
  <c r="S255" i="59"/>
  <c r="R255" i="59"/>
  <c r="Q255" i="59"/>
  <c r="P255" i="59"/>
  <c r="O255" i="59"/>
  <c r="N255" i="59"/>
  <c r="M255" i="59"/>
  <c r="L255" i="59"/>
  <c r="K255" i="59"/>
  <c r="J255" i="59"/>
  <c r="I255" i="59"/>
  <c r="AK252" i="59"/>
  <c r="AJ252" i="59"/>
  <c r="AI252" i="59"/>
  <c r="AH252" i="59"/>
  <c r="AG252" i="59"/>
  <c r="AF252" i="59"/>
  <c r="AE252" i="59"/>
  <c r="AD252" i="59"/>
  <c r="AC252" i="59"/>
  <c r="AB252" i="59"/>
  <c r="AA252" i="59"/>
  <c r="Z252" i="59"/>
  <c r="Y252" i="59"/>
  <c r="X252" i="59"/>
  <c r="W252" i="59"/>
  <c r="V252" i="59"/>
  <c r="U252" i="59"/>
  <c r="T252" i="59"/>
  <c r="S252" i="59"/>
  <c r="R252" i="59"/>
  <c r="Q252" i="59"/>
  <c r="P252" i="59"/>
  <c r="O252" i="59"/>
  <c r="N252" i="59"/>
  <c r="M252" i="59"/>
  <c r="L252" i="59"/>
  <c r="K252" i="59"/>
  <c r="J252" i="59"/>
  <c r="I252" i="59"/>
  <c r="AK249" i="59"/>
  <c r="AJ249" i="59"/>
  <c r="AI249" i="59"/>
  <c r="AH249" i="59"/>
  <c r="AG249" i="59"/>
  <c r="AF249" i="59"/>
  <c r="AE249" i="59"/>
  <c r="AD249" i="59"/>
  <c r="AC249" i="59"/>
  <c r="AB249" i="59"/>
  <c r="AA249" i="59"/>
  <c r="Z249" i="59"/>
  <c r="Y249" i="59"/>
  <c r="X249" i="59"/>
  <c r="W249" i="59"/>
  <c r="V249" i="59"/>
  <c r="U249" i="59"/>
  <c r="T249" i="59"/>
  <c r="T244" i="59" s="1"/>
  <c r="S249" i="59"/>
  <c r="R249" i="59"/>
  <c r="Q249" i="59"/>
  <c r="P249" i="59"/>
  <c r="O249" i="59"/>
  <c r="N249" i="59"/>
  <c r="M249" i="59"/>
  <c r="L249" i="59"/>
  <c r="K249" i="59"/>
  <c r="J249" i="59"/>
  <c r="I249" i="59"/>
  <c r="AK247" i="59"/>
  <c r="AJ247" i="59"/>
  <c r="AI247" i="59"/>
  <c r="AH247" i="59"/>
  <c r="AG247" i="59"/>
  <c r="AF247" i="59"/>
  <c r="AE247" i="59"/>
  <c r="AD247" i="59"/>
  <c r="AC247" i="59"/>
  <c r="AB247" i="59"/>
  <c r="AA247" i="59"/>
  <c r="Z247" i="59"/>
  <c r="Y247" i="59"/>
  <c r="X247" i="59"/>
  <c r="W247" i="59"/>
  <c r="V247" i="59"/>
  <c r="U247" i="59"/>
  <c r="T247" i="59"/>
  <c r="S247" i="59"/>
  <c r="R247" i="59"/>
  <c r="Q247" i="59"/>
  <c r="P247" i="59"/>
  <c r="O247" i="59"/>
  <c r="N247" i="59"/>
  <c r="M247" i="59"/>
  <c r="L247" i="59"/>
  <c r="K247" i="59"/>
  <c r="J247" i="59"/>
  <c r="I247" i="59"/>
  <c r="AK245" i="59"/>
  <c r="AJ245" i="59"/>
  <c r="AI245" i="59"/>
  <c r="AH245" i="59"/>
  <c r="AG245" i="59"/>
  <c r="AF245" i="59"/>
  <c r="AE245" i="59"/>
  <c r="AD245" i="59"/>
  <c r="AC245" i="59"/>
  <c r="AB245" i="59"/>
  <c r="AA245" i="59"/>
  <c r="Z245" i="59"/>
  <c r="Y245" i="59"/>
  <c r="X245" i="59"/>
  <c r="W245" i="59"/>
  <c r="V245" i="59"/>
  <c r="U245" i="59"/>
  <c r="T245" i="59"/>
  <c r="S245" i="59"/>
  <c r="R245" i="59"/>
  <c r="Q245" i="59"/>
  <c r="P245" i="59"/>
  <c r="O245" i="59"/>
  <c r="N245" i="59"/>
  <c r="M245" i="59"/>
  <c r="L245" i="59"/>
  <c r="K245" i="59"/>
  <c r="J245" i="59"/>
  <c r="I245" i="59"/>
  <c r="AK242" i="59"/>
  <c r="AK241" i="59" s="1"/>
  <c r="AJ242" i="59"/>
  <c r="AJ241" i="59" s="1"/>
  <c r="AI242" i="59"/>
  <c r="AI241" i="59" s="1"/>
  <c r="AH242" i="59"/>
  <c r="AH241" i="59" s="1"/>
  <c r="AG242" i="59"/>
  <c r="AG241" i="59" s="1"/>
  <c r="AF242" i="59"/>
  <c r="AE242" i="59"/>
  <c r="AD242" i="59"/>
  <c r="AC242" i="59"/>
  <c r="AB242" i="59"/>
  <c r="AA242" i="59"/>
  <c r="Z242" i="59"/>
  <c r="Y242" i="59"/>
  <c r="Y241" i="59" s="1"/>
  <c r="X242" i="59"/>
  <c r="X241" i="59" s="1"/>
  <c r="W242" i="59"/>
  <c r="W241" i="59" s="1"/>
  <c r="V242" i="59"/>
  <c r="V241" i="59" s="1"/>
  <c r="U242" i="59"/>
  <c r="U241" i="59" s="1"/>
  <c r="T242" i="59"/>
  <c r="T241" i="59" s="1"/>
  <c r="S242" i="59"/>
  <c r="S241" i="59" s="1"/>
  <c r="R242" i="59"/>
  <c r="R241" i="59" s="1"/>
  <c r="Q242" i="59"/>
  <c r="Q241" i="59" s="1"/>
  <c r="P242" i="59"/>
  <c r="P241" i="59" s="1"/>
  <c r="O242" i="59"/>
  <c r="O241" i="59" s="1"/>
  <c r="N242" i="59"/>
  <c r="N241" i="59" s="1"/>
  <c r="M242" i="59"/>
  <c r="M241" i="59" s="1"/>
  <c r="L242" i="59"/>
  <c r="L241" i="59" s="1"/>
  <c r="K242" i="59"/>
  <c r="K241" i="59" s="1"/>
  <c r="J242" i="59"/>
  <c r="J241" i="59" s="1"/>
  <c r="I242" i="59"/>
  <c r="I241" i="59" s="1"/>
  <c r="AF241" i="59"/>
  <c r="AE241" i="59"/>
  <c r="AD241" i="59"/>
  <c r="AC241" i="59"/>
  <c r="AB241" i="59"/>
  <c r="AA241" i="59"/>
  <c r="Z241" i="59"/>
  <c r="AK239" i="59"/>
  <c r="AJ239" i="59"/>
  <c r="AI239" i="59"/>
  <c r="AH239" i="59"/>
  <c r="AG239" i="59"/>
  <c r="AF239" i="59"/>
  <c r="AE239" i="59"/>
  <c r="AD239" i="59"/>
  <c r="AC239" i="59"/>
  <c r="AB239" i="59"/>
  <c r="AA239" i="59"/>
  <c r="Z239" i="59"/>
  <c r="Y239" i="59"/>
  <c r="X239" i="59"/>
  <c r="W239" i="59"/>
  <c r="V239" i="59"/>
  <c r="U239" i="59"/>
  <c r="T239" i="59"/>
  <c r="S239" i="59"/>
  <c r="R239" i="59"/>
  <c r="Q239" i="59"/>
  <c r="P239" i="59"/>
  <c r="O239" i="59"/>
  <c r="N239" i="59"/>
  <c r="M239" i="59"/>
  <c r="L239" i="59"/>
  <c r="K239" i="59"/>
  <c r="J239" i="59"/>
  <c r="I239" i="59"/>
  <c r="AK235" i="59"/>
  <c r="AJ235" i="59"/>
  <c r="AI235" i="59"/>
  <c r="AH235" i="59"/>
  <c r="AG235" i="59"/>
  <c r="AF235" i="59"/>
  <c r="AE235" i="59"/>
  <c r="AD235" i="59"/>
  <c r="AC235" i="59"/>
  <c r="AB235" i="59"/>
  <c r="AA235" i="59"/>
  <c r="Z235" i="59"/>
  <c r="Y235" i="59"/>
  <c r="X235" i="59"/>
  <c r="W235" i="59"/>
  <c r="V235" i="59"/>
  <c r="U235" i="59"/>
  <c r="T235" i="59"/>
  <c r="S235" i="59"/>
  <c r="R235" i="59"/>
  <c r="Q235" i="59"/>
  <c r="P235" i="59"/>
  <c r="O235" i="59"/>
  <c r="N235" i="59"/>
  <c r="M235" i="59"/>
  <c r="L235" i="59"/>
  <c r="K235" i="59"/>
  <c r="J235" i="59"/>
  <c r="I235" i="59"/>
  <c r="AK233" i="59"/>
  <c r="AJ233" i="59"/>
  <c r="AI233" i="59"/>
  <c r="AH233" i="59"/>
  <c r="AG233" i="59"/>
  <c r="AF233" i="59"/>
  <c r="AE233" i="59"/>
  <c r="AD233" i="59"/>
  <c r="AC233" i="59"/>
  <c r="AB233" i="59"/>
  <c r="AA233" i="59"/>
  <c r="Z233" i="59"/>
  <c r="Y233" i="59"/>
  <c r="X233" i="59"/>
  <c r="W233" i="59"/>
  <c r="V233" i="59"/>
  <c r="U233" i="59"/>
  <c r="T233" i="59"/>
  <c r="S233" i="59"/>
  <c r="R233" i="59"/>
  <c r="Q233" i="59"/>
  <c r="P233" i="59"/>
  <c r="O233" i="59"/>
  <c r="N233" i="59"/>
  <c r="M233" i="59"/>
  <c r="L233" i="59"/>
  <c r="K233" i="59"/>
  <c r="J233" i="59"/>
  <c r="I233" i="59"/>
  <c r="AK230" i="59"/>
  <c r="AJ230" i="59"/>
  <c r="AI230" i="59"/>
  <c r="AH230" i="59"/>
  <c r="AG230" i="59"/>
  <c r="AF230" i="59"/>
  <c r="AE230" i="59"/>
  <c r="AD230" i="59"/>
  <c r="AC230" i="59"/>
  <c r="AB230" i="59"/>
  <c r="AA230" i="59"/>
  <c r="Z230" i="59"/>
  <c r="Y230" i="59"/>
  <c r="X230" i="59"/>
  <c r="W230" i="59"/>
  <c r="V230" i="59"/>
  <c r="U230" i="59"/>
  <c r="T230" i="59"/>
  <c r="S230" i="59"/>
  <c r="R230" i="59"/>
  <c r="Q230" i="59"/>
  <c r="P230" i="59"/>
  <c r="O230" i="59"/>
  <c r="N230" i="59"/>
  <c r="M230" i="59"/>
  <c r="L230" i="59"/>
  <c r="K230" i="59"/>
  <c r="J230" i="59"/>
  <c r="I230" i="59"/>
  <c r="AK227" i="59"/>
  <c r="AJ227" i="59"/>
  <c r="AI227" i="59"/>
  <c r="AH227" i="59"/>
  <c r="AG227" i="59"/>
  <c r="AF227" i="59"/>
  <c r="AE227" i="59"/>
  <c r="AD227" i="59"/>
  <c r="AC227" i="59"/>
  <c r="AB227" i="59"/>
  <c r="AA227" i="59"/>
  <c r="Z227" i="59"/>
  <c r="Y227" i="59"/>
  <c r="X227" i="59"/>
  <c r="W227" i="59"/>
  <c r="V227" i="59"/>
  <c r="U227" i="59"/>
  <c r="T227" i="59"/>
  <c r="S227" i="59"/>
  <c r="R227" i="59"/>
  <c r="Q227" i="59"/>
  <c r="P227" i="59"/>
  <c r="O227" i="59"/>
  <c r="N227" i="59"/>
  <c r="M227" i="59"/>
  <c r="L227" i="59"/>
  <c r="K227" i="59"/>
  <c r="J227" i="59"/>
  <c r="I227" i="59"/>
  <c r="AK225" i="59"/>
  <c r="AJ225" i="59"/>
  <c r="AI225" i="59"/>
  <c r="AH225" i="59"/>
  <c r="AG225" i="59"/>
  <c r="AF225" i="59"/>
  <c r="AE225" i="59"/>
  <c r="AD225" i="59"/>
  <c r="AC225" i="59"/>
  <c r="AB225" i="59"/>
  <c r="AA225" i="59"/>
  <c r="AA222" i="59" s="1"/>
  <c r="Z225" i="59"/>
  <c r="Y225" i="59"/>
  <c r="X225" i="59"/>
  <c r="W225" i="59"/>
  <c r="V225" i="59"/>
  <c r="U225" i="59"/>
  <c r="T225" i="59"/>
  <c r="S225" i="59"/>
  <c r="R225" i="59"/>
  <c r="Q225" i="59"/>
  <c r="P225" i="59"/>
  <c r="O225" i="59"/>
  <c r="N225" i="59"/>
  <c r="M225" i="59"/>
  <c r="L225" i="59"/>
  <c r="K225" i="59"/>
  <c r="J225" i="59"/>
  <c r="I225" i="59"/>
  <c r="AK223" i="59"/>
  <c r="AJ223" i="59"/>
  <c r="AI223" i="59"/>
  <c r="AH223" i="59"/>
  <c r="AG223" i="59"/>
  <c r="AF223" i="59"/>
  <c r="AE223" i="59"/>
  <c r="AD223" i="59"/>
  <c r="AC223" i="59"/>
  <c r="AB223" i="59"/>
  <c r="AA223" i="59"/>
  <c r="Z223" i="59"/>
  <c r="Y223" i="59"/>
  <c r="X223" i="59"/>
  <c r="W223" i="59"/>
  <c r="V223" i="59"/>
  <c r="U223" i="59"/>
  <c r="T223" i="59"/>
  <c r="S223" i="59"/>
  <c r="R223" i="59"/>
  <c r="Q223" i="59"/>
  <c r="Q222" i="59" s="1"/>
  <c r="P223" i="59"/>
  <c r="O223" i="59"/>
  <c r="N223" i="59"/>
  <c r="M223" i="59"/>
  <c r="L223" i="59"/>
  <c r="K223" i="59"/>
  <c r="J223" i="59"/>
  <c r="I223" i="59"/>
  <c r="O222" i="59"/>
  <c r="AK219" i="59"/>
  <c r="AK218" i="59" s="1"/>
  <c r="AJ219" i="59"/>
  <c r="AJ218" i="59" s="1"/>
  <c r="AI219" i="59"/>
  <c r="AI218" i="59" s="1"/>
  <c r="AH219" i="59"/>
  <c r="AH218" i="59" s="1"/>
  <c r="AG219" i="59"/>
  <c r="AF219" i="59"/>
  <c r="AF218" i="59" s="1"/>
  <c r="AE219" i="59"/>
  <c r="AD219" i="59"/>
  <c r="AD218" i="59" s="1"/>
  <c r="AC219" i="59"/>
  <c r="AB219" i="59"/>
  <c r="AA219" i="59"/>
  <c r="AA218" i="59" s="1"/>
  <c r="Z219" i="59"/>
  <c r="Z218" i="59" s="1"/>
  <c r="Y219" i="59"/>
  <c r="Y218" i="59" s="1"/>
  <c r="X219" i="59"/>
  <c r="X218" i="59" s="1"/>
  <c r="W219" i="59"/>
  <c r="W218" i="59" s="1"/>
  <c r="V219" i="59"/>
  <c r="V218" i="59" s="1"/>
  <c r="U219" i="59"/>
  <c r="U218" i="59" s="1"/>
  <c r="T219" i="59"/>
  <c r="T218" i="59" s="1"/>
  <c r="S219" i="59"/>
  <c r="S218" i="59" s="1"/>
  <c r="R219" i="59"/>
  <c r="R218" i="59" s="1"/>
  <c r="Q219" i="59"/>
  <c r="Q218" i="59" s="1"/>
  <c r="P219" i="59"/>
  <c r="P218" i="59" s="1"/>
  <c r="O219" i="59"/>
  <c r="O218" i="59" s="1"/>
  <c r="N219" i="59"/>
  <c r="N218" i="59" s="1"/>
  <c r="M219" i="59"/>
  <c r="M218" i="59" s="1"/>
  <c r="L219" i="59"/>
  <c r="L218" i="59" s="1"/>
  <c r="K219" i="59"/>
  <c r="K218" i="59" s="1"/>
  <c r="J219" i="59"/>
  <c r="J218" i="59" s="1"/>
  <c r="I219" i="59"/>
  <c r="I218" i="59" s="1"/>
  <c r="AG218" i="59"/>
  <c r="AE218" i="59"/>
  <c r="AC218" i="59"/>
  <c r="AB218" i="59"/>
  <c r="AK216" i="59"/>
  <c r="AK215" i="59" s="1"/>
  <c r="AJ216" i="59"/>
  <c r="AJ215" i="59" s="1"/>
  <c r="AI216" i="59"/>
  <c r="AI215" i="59" s="1"/>
  <c r="AI214" i="59" s="1"/>
  <c r="AH216" i="59"/>
  <c r="AH215" i="59" s="1"/>
  <c r="AH214" i="59" s="1"/>
  <c r="AG216" i="59"/>
  <c r="AG215" i="59" s="1"/>
  <c r="AF216" i="59"/>
  <c r="AF215" i="59" s="1"/>
  <c r="AE216" i="59"/>
  <c r="AE215" i="59" s="1"/>
  <c r="AD216" i="59"/>
  <c r="AD215" i="59" s="1"/>
  <c r="AD214" i="59" s="1"/>
  <c r="AC216" i="59"/>
  <c r="AC215" i="59" s="1"/>
  <c r="AC214" i="59" s="1"/>
  <c r="AB216" i="59"/>
  <c r="AB215" i="59" s="1"/>
  <c r="AA216" i="59"/>
  <c r="Z216" i="59"/>
  <c r="Z215" i="59" s="1"/>
  <c r="Y216" i="59"/>
  <c r="Y215" i="59" s="1"/>
  <c r="X216" i="59"/>
  <c r="X215" i="59" s="1"/>
  <c r="W216" i="59"/>
  <c r="W215" i="59" s="1"/>
  <c r="W214" i="59" s="1"/>
  <c r="V216" i="59"/>
  <c r="V215" i="59" s="1"/>
  <c r="V214" i="59" s="1"/>
  <c r="U216" i="59"/>
  <c r="U215" i="59" s="1"/>
  <c r="T216" i="59"/>
  <c r="T215" i="59" s="1"/>
  <c r="S216" i="59"/>
  <c r="S215" i="59" s="1"/>
  <c r="R216" i="59"/>
  <c r="Q216" i="59"/>
  <c r="Q215" i="59" s="1"/>
  <c r="Q214" i="59" s="1"/>
  <c r="P216" i="59"/>
  <c r="P215" i="59" s="1"/>
  <c r="O216" i="59"/>
  <c r="O215" i="59" s="1"/>
  <c r="N216" i="59"/>
  <c r="N215" i="59" s="1"/>
  <c r="M216" i="59"/>
  <c r="M215" i="59" s="1"/>
  <c r="L216" i="59"/>
  <c r="L215" i="59" s="1"/>
  <c r="K216" i="59"/>
  <c r="K215" i="59" s="1"/>
  <c r="K214" i="59" s="1"/>
  <c r="J216" i="59"/>
  <c r="J215" i="59" s="1"/>
  <c r="J214" i="59" s="1"/>
  <c r="I216" i="59"/>
  <c r="I215" i="59" s="1"/>
  <c r="I214" i="59" s="1"/>
  <c r="AA215" i="59"/>
  <c r="R215" i="59"/>
  <c r="AK212" i="59"/>
  <c r="AJ212" i="59"/>
  <c r="AI212" i="59"/>
  <c r="AH212" i="59"/>
  <c r="AG212" i="59"/>
  <c r="AF212" i="59"/>
  <c r="AE212" i="59"/>
  <c r="AD212" i="59"/>
  <c r="AC212" i="59"/>
  <c r="AB212" i="59"/>
  <c r="AA212" i="59"/>
  <c r="Z212" i="59"/>
  <c r="Y212" i="59"/>
  <c r="X212" i="59"/>
  <c r="W212" i="59"/>
  <c r="V212" i="59"/>
  <c r="U212" i="59"/>
  <c r="T212" i="59"/>
  <c r="S212" i="59"/>
  <c r="R212" i="59"/>
  <c r="Q212" i="59"/>
  <c r="P212" i="59"/>
  <c r="O212" i="59"/>
  <c r="N212" i="59"/>
  <c r="M212" i="59"/>
  <c r="L212" i="59"/>
  <c r="K212" i="59"/>
  <c r="J212" i="59"/>
  <c r="I212" i="59"/>
  <c r="AK210" i="59"/>
  <c r="AK209" i="59" s="1"/>
  <c r="AJ210" i="59"/>
  <c r="AI210" i="59"/>
  <c r="AH210" i="59"/>
  <c r="AG210" i="59"/>
  <c r="AF210" i="59"/>
  <c r="AE210" i="59"/>
  <c r="AD210" i="59"/>
  <c r="AC210" i="59"/>
  <c r="AB210" i="59"/>
  <c r="AA210" i="59"/>
  <c r="Z210" i="59"/>
  <c r="Y210" i="59"/>
  <c r="X210" i="59"/>
  <c r="W210" i="59"/>
  <c r="V210" i="59"/>
  <c r="U210" i="59"/>
  <c r="T210" i="59"/>
  <c r="S210" i="59"/>
  <c r="R210" i="59"/>
  <c r="Q210" i="59"/>
  <c r="P210" i="59"/>
  <c r="O210" i="59"/>
  <c r="N210" i="59"/>
  <c r="M210" i="59"/>
  <c r="M209" i="59" s="1"/>
  <c r="L210" i="59"/>
  <c r="K210" i="59"/>
  <c r="J210" i="59"/>
  <c r="I210" i="59"/>
  <c r="AK207" i="59"/>
  <c r="AJ207" i="59"/>
  <c r="AI207" i="59"/>
  <c r="AH207" i="59"/>
  <c r="AG207" i="59"/>
  <c r="AF207" i="59"/>
  <c r="AE207" i="59"/>
  <c r="AD207" i="59"/>
  <c r="AC207" i="59"/>
  <c r="AB207" i="59"/>
  <c r="AA207" i="59"/>
  <c r="Z207" i="59"/>
  <c r="Y207" i="59"/>
  <c r="X207" i="59"/>
  <c r="W207" i="59"/>
  <c r="V207" i="59"/>
  <c r="U207" i="59"/>
  <c r="T207" i="59"/>
  <c r="S207" i="59"/>
  <c r="R207" i="59"/>
  <c r="Q207" i="59"/>
  <c r="P207" i="59"/>
  <c r="O207" i="59"/>
  <c r="N207" i="59"/>
  <c r="M207" i="59"/>
  <c r="L207" i="59"/>
  <c r="K207" i="59"/>
  <c r="J207" i="59"/>
  <c r="J203" i="59" s="1"/>
  <c r="I207" i="59"/>
  <c r="AK204" i="59"/>
  <c r="AJ204" i="59"/>
  <c r="AI204" i="59"/>
  <c r="AH204" i="59"/>
  <c r="AG204" i="59"/>
  <c r="AF204" i="59"/>
  <c r="AE204" i="59"/>
  <c r="AD204" i="59"/>
  <c r="AC204" i="59"/>
  <c r="AB204" i="59"/>
  <c r="AA204" i="59"/>
  <c r="Z204" i="59"/>
  <c r="Z203" i="59" s="1"/>
  <c r="Y204" i="59"/>
  <c r="X204" i="59"/>
  <c r="W204" i="59"/>
  <c r="V204" i="59"/>
  <c r="U204" i="59"/>
  <c r="T204" i="59"/>
  <c r="S204" i="59"/>
  <c r="R204" i="59"/>
  <c r="Q204" i="59"/>
  <c r="P204" i="59"/>
  <c r="O204" i="59"/>
  <c r="N204" i="59"/>
  <c r="N203" i="59" s="1"/>
  <c r="M204" i="59"/>
  <c r="L204" i="59"/>
  <c r="K204" i="59"/>
  <c r="J204" i="59"/>
  <c r="I204" i="59"/>
  <c r="AK201" i="59"/>
  <c r="AJ201" i="59"/>
  <c r="AI201" i="59"/>
  <c r="AH201" i="59"/>
  <c r="AG201" i="59"/>
  <c r="AF201" i="59"/>
  <c r="AE201" i="59"/>
  <c r="AD201" i="59"/>
  <c r="AC201" i="59"/>
  <c r="AB201" i="59"/>
  <c r="AA201" i="59"/>
  <c r="Z201" i="59"/>
  <c r="Y201" i="59"/>
  <c r="Y198" i="59" s="1"/>
  <c r="X201" i="59"/>
  <c r="W201" i="59"/>
  <c r="V201" i="59"/>
  <c r="U201" i="59"/>
  <c r="T201" i="59"/>
  <c r="T198" i="59" s="1"/>
  <c r="S201" i="59"/>
  <c r="R201" i="59"/>
  <c r="Q201" i="59"/>
  <c r="Q198" i="59" s="1"/>
  <c r="P201" i="59"/>
  <c r="O201" i="59"/>
  <c r="N201" i="59"/>
  <c r="M201" i="59"/>
  <c r="L201" i="59"/>
  <c r="K201" i="59"/>
  <c r="J201" i="59"/>
  <c r="I201" i="59"/>
  <c r="AK199" i="59"/>
  <c r="AJ199" i="59"/>
  <c r="AI199" i="59"/>
  <c r="AH199" i="59"/>
  <c r="AG199" i="59"/>
  <c r="AF199" i="59"/>
  <c r="AE199" i="59"/>
  <c r="AD199" i="59"/>
  <c r="AC199" i="59"/>
  <c r="AB199" i="59"/>
  <c r="AA199" i="59"/>
  <c r="Z199" i="59"/>
  <c r="Y199" i="59"/>
  <c r="X199" i="59"/>
  <c r="W199" i="59"/>
  <c r="V199" i="59"/>
  <c r="U199" i="59"/>
  <c r="T199" i="59"/>
  <c r="S199" i="59"/>
  <c r="R199" i="59"/>
  <c r="Q199" i="59"/>
  <c r="P199" i="59"/>
  <c r="O199" i="59"/>
  <c r="N199" i="59"/>
  <c r="M199" i="59"/>
  <c r="L199" i="59"/>
  <c r="K199" i="59"/>
  <c r="J199" i="59"/>
  <c r="I199" i="59"/>
  <c r="AK196" i="59"/>
  <c r="AJ196" i="59"/>
  <c r="AI196" i="59"/>
  <c r="AH196" i="59"/>
  <c r="AG196" i="59"/>
  <c r="AF196" i="59"/>
  <c r="AE196" i="59"/>
  <c r="AD196" i="59"/>
  <c r="AC196" i="59"/>
  <c r="AB196" i="59"/>
  <c r="AB193" i="59" s="1"/>
  <c r="AA196" i="59"/>
  <c r="Z196" i="59"/>
  <c r="Y196" i="59"/>
  <c r="X196" i="59"/>
  <c r="W196" i="59"/>
  <c r="V196" i="59"/>
  <c r="U196" i="59"/>
  <c r="T196" i="59"/>
  <c r="S196" i="59"/>
  <c r="R196" i="59"/>
  <c r="Q196" i="59"/>
  <c r="P196" i="59"/>
  <c r="P193" i="59" s="1"/>
  <c r="O196" i="59"/>
  <c r="N196" i="59"/>
  <c r="M196" i="59"/>
  <c r="L196" i="59"/>
  <c r="K196" i="59"/>
  <c r="J196" i="59"/>
  <c r="I196" i="59"/>
  <c r="AK194" i="59"/>
  <c r="AJ194" i="59"/>
  <c r="AI194" i="59"/>
  <c r="AI193" i="59" s="1"/>
  <c r="AH194" i="59"/>
  <c r="AG194" i="59"/>
  <c r="AF194" i="59"/>
  <c r="AE194" i="59"/>
  <c r="AD194" i="59"/>
  <c r="AC194" i="59"/>
  <c r="AB194" i="59"/>
  <c r="AA194" i="59"/>
  <c r="Z194" i="59"/>
  <c r="Y194" i="59"/>
  <c r="X194" i="59"/>
  <c r="W194" i="59"/>
  <c r="V194" i="59"/>
  <c r="U194" i="59"/>
  <c r="T194" i="59"/>
  <c r="S194" i="59"/>
  <c r="R194" i="59"/>
  <c r="Q194" i="59"/>
  <c r="P194" i="59"/>
  <c r="O194" i="59"/>
  <c r="N194" i="59"/>
  <c r="M194" i="59"/>
  <c r="L194" i="59"/>
  <c r="K194" i="59"/>
  <c r="K193" i="59" s="1"/>
  <c r="J194" i="59"/>
  <c r="I194" i="59"/>
  <c r="I193" i="59" s="1"/>
  <c r="AK191" i="59"/>
  <c r="AJ191" i="59"/>
  <c r="AI191" i="59"/>
  <c r="AH191" i="59"/>
  <c r="AG191" i="59"/>
  <c r="AF191" i="59"/>
  <c r="AE191" i="59"/>
  <c r="AD191" i="59"/>
  <c r="AC191" i="59"/>
  <c r="AB191" i="59"/>
  <c r="AA191" i="59"/>
  <c r="AA187" i="59" s="1"/>
  <c r="Z191" i="59"/>
  <c r="Z187" i="59" s="1"/>
  <c r="Y191" i="59"/>
  <c r="Y187" i="59" s="1"/>
  <c r="X191" i="59"/>
  <c r="W191" i="59"/>
  <c r="V191" i="59"/>
  <c r="U191" i="59"/>
  <c r="T191" i="59"/>
  <c r="S191" i="59"/>
  <c r="R191" i="59"/>
  <c r="Q191" i="59"/>
  <c r="P191" i="59"/>
  <c r="O191" i="59"/>
  <c r="N191" i="59"/>
  <c r="N187" i="59" s="1"/>
  <c r="M191" i="59"/>
  <c r="M187" i="59" s="1"/>
  <c r="L191" i="59"/>
  <c r="K191" i="59"/>
  <c r="J191" i="59"/>
  <c r="I191" i="59"/>
  <c r="AK188" i="59"/>
  <c r="AJ188" i="59"/>
  <c r="AI188" i="59"/>
  <c r="AH188" i="59"/>
  <c r="AG188" i="59"/>
  <c r="AF188" i="59"/>
  <c r="AE188" i="59"/>
  <c r="AD188" i="59"/>
  <c r="AC188" i="59"/>
  <c r="AB188" i="59"/>
  <c r="AA188" i="59"/>
  <c r="Z188" i="59"/>
  <c r="Y188" i="59"/>
  <c r="X188" i="59"/>
  <c r="W188" i="59"/>
  <c r="V188" i="59"/>
  <c r="U188" i="59"/>
  <c r="T188" i="59"/>
  <c r="S188" i="59"/>
  <c r="R188" i="59"/>
  <c r="Q188" i="59"/>
  <c r="P188" i="59"/>
  <c r="O188" i="59"/>
  <c r="N188" i="59"/>
  <c r="M188" i="59"/>
  <c r="L188" i="59"/>
  <c r="K188" i="59"/>
  <c r="J188" i="59"/>
  <c r="I188" i="59"/>
  <c r="AF187" i="59"/>
  <c r="AK185" i="59"/>
  <c r="AK182" i="59" s="1"/>
  <c r="AJ185" i="59"/>
  <c r="AI185" i="59"/>
  <c r="AH185" i="59"/>
  <c r="AG185" i="59"/>
  <c r="AF185" i="59"/>
  <c r="AE185" i="59"/>
  <c r="AD185" i="59"/>
  <c r="AC185" i="59"/>
  <c r="AB185" i="59"/>
  <c r="AA185" i="59"/>
  <c r="Z185" i="59"/>
  <c r="Y185" i="59"/>
  <c r="Y182" i="59" s="1"/>
  <c r="X185" i="59"/>
  <c r="W185" i="59"/>
  <c r="V185" i="59"/>
  <c r="U185" i="59"/>
  <c r="T185" i="59"/>
  <c r="S185" i="59"/>
  <c r="R185" i="59"/>
  <c r="Q185" i="59"/>
  <c r="P185" i="59"/>
  <c r="O185" i="59"/>
  <c r="N185" i="59"/>
  <c r="M185" i="59"/>
  <c r="M182" i="59" s="1"/>
  <c r="L185" i="59"/>
  <c r="K185" i="59"/>
  <c r="J185" i="59"/>
  <c r="I185" i="59"/>
  <c r="AK183" i="59"/>
  <c r="AJ183" i="59"/>
  <c r="AI183" i="59"/>
  <c r="AH183" i="59"/>
  <c r="AG183" i="59"/>
  <c r="AF183" i="59"/>
  <c r="AE183" i="59"/>
  <c r="AD183" i="59"/>
  <c r="AC183" i="59"/>
  <c r="AB183" i="59"/>
  <c r="AA183" i="59"/>
  <c r="Z183" i="59"/>
  <c r="Y183" i="59"/>
  <c r="X183" i="59"/>
  <c r="W183" i="59"/>
  <c r="V183" i="59"/>
  <c r="U183" i="59"/>
  <c r="T183" i="59"/>
  <c r="T182" i="59" s="1"/>
  <c r="S183" i="59"/>
  <c r="R183" i="59"/>
  <c r="Q183" i="59"/>
  <c r="P183" i="59"/>
  <c r="O183" i="59"/>
  <c r="N183" i="59"/>
  <c r="M183" i="59"/>
  <c r="L183" i="59"/>
  <c r="K183" i="59"/>
  <c r="J183" i="59"/>
  <c r="I183" i="59"/>
  <c r="AK180" i="59"/>
  <c r="AJ180" i="59"/>
  <c r="AI180" i="59"/>
  <c r="AI177" i="59" s="1"/>
  <c r="AH180" i="59"/>
  <c r="AG180" i="59"/>
  <c r="AF180" i="59"/>
  <c r="AE180" i="59"/>
  <c r="AD180" i="59"/>
  <c r="AC180" i="59"/>
  <c r="AB180" i="59"/>
  <c r="AA180" i="59"/>
  <c r="AA177" i="59" s="1"/>
  <c r="Z180" i="59"/>
  <c r="Y180" i="59"/>
  <c r="X180" i="59"/>
  <c r="W180" i="59"/>
  <c r="V180" i="59"/>
  <c r="U180" i="59"/>
  <c r="T180" i="59"/>
  <c r="S180" i="59"/>
  <c r="R180" i="59"/>
  <c r="Q180" i="59"/>
  <c r="P180" i="59"/>
  <c r="O180" i="59"/>
  <c r="O177" i="59" s="1"/>
  <c r="N180" i="59"/>
  <c r="N177" i="59" s="1"/>
  <c r="M180" i="59"/>
  <c r="L180" i="59"/>
  <c r="K180" i="59"/>
  <c r="J180" i="59"/>
  <c r="I180" i="59"/>
  <c r="AK178" i="59"/>
  <c r="AJ178" i="59"/>
  <c r="AI178" i="59"/>
  <c r="AH178" i="59"/>
  <c r="AH177" i="59" s="1"/>
  <c r="AG178" i="59"/>
  <c r="AG177" i="59" s="1"/>
  <c r="AF178" i="59"/>
  <c r="AF177" i="59" s="1"/>
  <c r="AE178" i="59"/>
  <c r="AD178" i="59"/>
  <c r="AC178" i="59"/>
  <c r="AB178" i="59"/>
  <c r="AA178" i="59"/>
  <c r="Z178" i="59"/>
  <c r="Y178" i="59"/>
  <c r="X178" i="59"/>
  <c r="W178" i="59"/>
  <c r="V178" i="59"/>
  <c r="V177" i="59" s="1"/>
  <c r="U178" i="59"/>
  <c r="U177" i="59" s="1"/>
  <c r="T178" i="59"/>
  <c r="T177" i="59" s="1"/>
  <c r="S178" i="59"/>
  <c r="S177" i="59" s="1"/>
  <c r="R178" i="59"/>
  <c r="Q178" i="59"/>
  <c r="P178" i="59"/>
  <c r="O178" i="59"/>
  <c r="N178" i="59"/>
  <c r="M178" i="59"/>
  <c r="L178" i="59"/>
  <c r="K178" i="59"/>
  <c r="J178" i="59"/>
  <c r="J177" i="59" s="1"/>
  <c r="I178" i="59"/>
  <c r="I177" i="59" s="1"/>
  <c r="M177" i="59"/>
  <c r="AK175" i="59"/>
  <c r="AJ175" i="59"/>
  <c r="AJ171" i="59" s="1"/>
  <c r="AI175" i="59"/>
  <c r="AH175" i="59"/>
  <c r="AG175" i="59"/>
  <c r="AF175" i="59"/>
  <c r="AE175" i="59"/>
  <c r="AD175" i="59"/>
  <c r="AC175" i="59"/>
  <c r="AB175" i="59"/>
  <c r="AA175" i="59"/>
  <c r="AA171" i="59" s="1"/>
  <c r="Z175" i="59"/>
  <c r="Y175" i="59"/>
  <c r="X175" i="59"/>
  <c r="X171" i="59" s="1"/>
  <c r="W175" i="59"/>
  <c r="V175" i="59"/>
  <c r="U175" i="59"/>
  <c r="T175" i="59"/>
  <c r="S175" i="59"/>
  <c r="R175" i="59"/>
  <c r="Q175" i="59"/>
  <c r="P175" i="59"/>
  <c r="O175" i="59"/>
  <c r="O171" i="59" s="1"/>
  <c r="N175" i="59"/>
  <c r="M175" i="59"/>
  <c r="L175" i="59"/>
  <c r="K175" i="59"/>
  <c r="J175" i="59"/>
  <c r="I175" i="59"/>
  <c r="AK172" i="59"/>
  <c r="AJ172" i="59"/>
  <c r="AI172" i="59"/>
  <c r="AH172" i="59"/>
  <c r="AG172" i="59"/>
  <c r="AG171" i="59" s="1"/>
  <c r="AF172" i="59"/>
  <c r="AE172" i="59"/>
  <c r="AE171" i="59" s="1"/>
  <c r="AD172" i="59"/>
  <c r="AC172" i="59"/>
  <c r="AB172" i="59"/>
  <c r="AA172" i="59"/>
  <c r="Z172" i="59"/>
  <c r="Y172" i="59"/>
  <c r="X172" i="59"/>
  <c r="W172" i="59"/>
  <c r="V172" i="59"/>
  <c r="U172" i="59"/>
  <c r="U171" i="59" s="1"/>
  <c r="T172" i="59"/>
  <c r="S172" i="59"/>
  <c r="S171" i="59" s="1"/>
  <c r="R172" i="59"/>
  <c r="Q172" i="59"/>
  <c r="P172" i="59"/>
  <c r="O172" i="59"/>
  <c r="N172" i="59"/>
  <c r="M172" i="59"/>
  <c r="L172" i="59"/>
  <c r="K172" i="59"/>
  <c r="J172" i="59"/>
  <c r="I172" i="59"/>
  <c r="I171" i="59" s="1"/>
  <c r="AI171" i="59"/>
  <c r="J171" i="59"/>
  <c r="AK169" i="59"/>
  <c r="AK166" i="59" s="1"/>
  <c r="AJ169" i="59"/>
  <c r="AI169" i="59"/>
  <c r="AH169" i="59"/>
  <c r="AG169" i="59"/>
  <c r="AF169" i="59"/>
  <c r="AE169" i="59"/>
  <c r="AD169" i="59"/>
  <c r="AC169" i="59"/>
  <c r="AB169" i="59"/>
  <c r="AA169" i="59"/>
  <c r="Z169" i="59"/>
  <c r="Y169" i="59"/>
  <c r="X169" i="59"/>
  <c r="W169" i="59"/>
  <c r="V169" i="59"/>
  <c r="U169" i="59"/>
  <c r="T169" i="59"/>
  <c r="S169" i="59"/>
  <c r="R169" i="59"/>
  <c r="Q169" i="59"/>
  <c r="P169" i="59"/>
  <c r="O169" i="59"/>
  <c r="O166" i="59" s="1"/>
  <c r="N169" i="59"/>
  <c r="N166" i="59" s="1"/>
  <c r="M169" i="59"/>
  <c r="L169" i="59"/>
  <c r="K169" i="59"/>
  <c r="J169" i="59"/>
  <c r="I169" i="59"/>
  <c r="AK167" i="59"/>
  <c r="AJ167" i="59"/>
  <c r="AI167" i="59"/>
  <c r="AH167" i="59"/>
  <c r="AG167" i="59"/>
  <c r="AF167" i="59"/>
  <c r="AE167" i="59"/>
  <c r="AD167" i="59"/>
  <c r="AC167" i="59"/>
  <c r="AB167" i="59"/>
  <c r="AA167" i="59"/>
  <c r="Z167" i="59"/>
  <c r="Y167" i="59"/>
  <c r="X167" i="59"/>
  <c r="W167" i="59"/>
  <c r="V167" i="59"/>
  <c r="U167" i="59"/>
  <c r="T167" i="59"/>
  <c r="T166" i="59" s="1"/>
  <c r="S167" i="59"/>
  <c r="R167" i="59"/>
  <c r="Q167" i="59"/>
  <c r="P167" i="59"/>
  <c r="O167" i="59"/>
  <c r="N167" i="59"/>
  <c r="M167" i="59"/>
  <c r="L167" i="59"/>
  <c r="K167" i="59"/>
  <c r="J167" i="59"/>
  <c r="I167" i="59"/>
  <c r="AF166" i="59"/>
  <c r="Z166" i="59"/>
  <c r="AK163" i="59"/>
  <c r="AK160" i="59" s="1"/>
  <c r="AJ163" i="59"/>
  <c r="AI163" i="59"/>
  <c r="AH163" i="59"/>
  <c r="AG163" i="59"/>
  <c r="AF163" i="59"/>
  <c r="AE163" i="59"/>
  <c r="AD163" i="59"/>
  <c r="AC163" i="59"/>
  <c r="AB163" i="59"/>
  <c r="AB160" i="59" s="1"/>
  <c r="AA163" i="59"/>
  <c r="Z163" i="59"/>
  <c r="Z160" i="59" s="1"/>
  <c r="Y163" i="59"/>
  <c r="Y160" i="59" s="1"/>
  <c r="X163" i="59"/>
  <c r="W163" i="59"/>
  <c r="V163" i="59"/>
  <c r="U163" i="59"/>
  <c r="T163" i="59"/>
  <c r="S163" i="59"/>
  <c r="R163" i="59"/>
  <c r="Q163" i="59"/>
  <c r="P163" i="59"/>
  <c r="P160" i="59" s="1"/>
  <c r="O163" i="59"/>
  <c r="N163" i="59"/>
  <c r="N160" i="59" s="1"/>
  <c r="M163" i="59"/>
  <c r="M160" i="59" s="1"/>
  <c r="L163" i="59"/>
  <c r="K163" i="59"/>
  <c r="J163" i="59"/>
  <c r="I163" i="59"/>
  <c r="AK161" i="59"/>
  <c r="AJ161" i="59"/>
  <c r="AI161" i="59"/>
  <c r="AI160" i="59" s="1"/>
  <c r="AH161" i="59"/>
  <c r="AH160" i="59" s="1"/>
  <c r="AG161" i="59"/>
  <c r="AG160" i="59" s="1"/>
  <c r="AF161" i="59"/>
  <c r="AF160" i="59" s="1"/>
  <c r="AE161" i="59"/>
  <c r="AD161" i="59"/>
  <c r="AC161" i="59"/>
  <c r="AB161" i="59"/>
  <c r="AA161" i="59"/>
  <c r="Z161" i="59"/>
  <c r="Y161" i="59"/>
  <c r="X161" i="59"/>
  <c r="W161" i="59"/>
  <c r="W160" i="59" s="1"/>
  <c r="V161" i="59"/>
  <c r="V160" i="59" s="1"/>
  <c r="U161" i="59"/>
  <c r="U160" i="59" s="1"/>
  <c r="T161" i="59"/>
  <c r="T160" i="59" s="1"/>
  <c r="S161" i="59"/>
  <c r="R161" i="59"/>
  <c r="Q161" i="59"/>
  <c r="P161" i="59"/>
  <c r="O161" i="59"/>
  <c r="N161" i="59"/>
  <c r="M161" i="59"/>
  <c r="L161" i="59"/>
  <c r="K161" i="59"/>
  <c r="K160" i="59" s="1"/>
  <c r="J161" i="59"/>
  <c r="J160" i="59" s="1"/>
  <c r="I161" i="59"/>
  <c r="I160" i="59" s="1"/>
  <c r="X160" i="59"/>
  <c r="AK158" i="59"/>
  <c r="AJ158" i="59"/>
  <c r="AI158" i="59"/>
  <c r="AH158" i="59"/>
  <c r="AG158" i="59"/>
  <c r="AF158" i="59"/>
  <c r="AE158" i="59"/>
  <c r="AD158" i="59"/>
  <c r="AC158" i="59"/>
  <c r="AB158" i="59"/>
  <c r="AA158" i="59"/>
  <c r="Z158" i="59"/>
  <c r="Y158" i="59"/>
  <c r="Y155" i="59" s="1"/>
  <c r="X158" i="59"/>
  <c r="W158" i="59"/>
  <c r="W155" i="59" s="1"/>
  <c r="V158" i="59"/>
  <c r="U158" i="59"/>
  <c r="T158" i="59"/>
  <c r="S158" i="59"/>
  <c r="R158" i="59"/>
  <c r="Q158" i="59"/>
  <c r="Q155" i="59" s="1"/>
  <c r="P158" i="59"/>
  <c r="P155" i="59" s="1"/>
  <c r="O158" i="59"/>
  <c r="N158" i="59"/>
  <c r="M158" i="59"/>
  <c r="L158" i="59"/>
  <c r="K158" i="59"/>
  <c r="J158" i="59"/>
  <c r="I158" i="59"/>
  <c r="AK156" i="59"/>
  <c r="AJ156" i="59"/>
  <c r="AI156" i="59"/>
  <c r="AH156" i="59"/>
  <c r="AG156" i="59"/>
  <c r="AF156" i="59"/>
  <c r="AE156" i="59"/>
  <c r="AD156" i="59"/>
  <c r="AC156" i="59"/>
  <c r="AB156" i="59"/>
  <c r="AA156" i="59"/>
  <c r="Z156" i="59"/>
  <c r="Y156" i="59"/>
  <c r="X156" i="59"/>
  <c r="W156" i="59"/>
  <c r="V156" i="59"/>
  <c r="U156" i="59"/>
  <c r="T156" i="59"/>
  <c r="S156" i="59"/>
  <c r="R156" i="59"/>
  <c r="Q156" i="59"/>
  <c r="P156" i="59"/>
  <c r="O156" i="59"/>
  <c r="N156" i="59"/>
  <c r="M156" i="59"/>
  <c r="L156" i="59"/>
  <c r="K156" i="59"/>
  <c r="J156" i="59"/>
  <c r="I156" i="59"/>
  <c r="AI155" i="59"/>
  <c r="AB155" i="59"/>
  <c r="AK153" i="59"/>
  <c r="AK152" i="59" s="1"/>
  <c r="AJ153" i="59"/>
  <c r="AJ152" i="59" s="1"/>
  <c r="AI153" i="59"/>
  <c r="AH153" i="59"/>
  <c r="AH152" i="59" s="1"/>
  <c r="AG153" i="59"/>
  <c r="AG152" i="59" s="1"/>
  <c r="AF153" i="59"/>
  <c r="AF152" i="59" s="1"/>
  <c r="AE153" i="59"/>
  <c r="AE152" i="59" s="1"/>
  <c r="AD153" i="59"/>
  <c r="AD152" i="59" s="1"/>
  <c r="AC153" i="59"/>
  <c r="AC152" i="59" s="1"/>
  <c r="AB153" i="59"/>
  <c r="AB152" i="59" s="1"/>
  <c r="AA153" i="59"/>
  <c r="AA152" i="59" s="1"/>
  <c r="Z153" i="59"/>
  <c r="Y153" i="59"/>
  <c r="Y152" i="59" s="1"/>
  <c r="X153" i="59"/>
  <c r="X152" i="59" s="1"/>
  <c r="W153" i="59"/>
  <c r="V153" i="59"/>
  <c r="V152" i="59" s="1"/>
  <c r="U153" i="59"/>
  <c r="U152" i="59" s="1"/>
  <c r="T153" i="59"/>
  <c r="T152" i="59" s="1"/>
  <c r="S153" i="59"/>
  <c r="S152" i="59" s="1"/>
  <c r="R153" i="59"/>
  <c r="R152" i="59" s="1"/>
  <c r="Q153" i="59"/>
  <c r="Q152" i="59" s="1"/>
  <c r="P153" i="59"/>
  <c r="P152" i="59" s="1"/>
  <c r="O153" i="59"/>
  <c r="O152" i="59" s="1"/>
  <c r="N153" i="59"/>
  <c r="M153" i="59"/>
  <c r="M152" i="59" s="1"/>
  <c r="L153" i="59"/>
  <c r="L152" i="59" s="1"/>
  <c r="K153" i="59"/>
  <c r="K152" i="59" s="1"/>
  <c r="J153" i="59"/>
  <c r="J152" i="59" s="1"/>
  <c r="I153" i="59"/>
  <c r="I152" i="59" s="1"/>
  <c r="AI152" i="59"/>
  <c r="Z152" i="59"/>
  <c r="W152" i="59"/>
  <c r="N152" i="59"/>
  <c r="AK150" i="59"/>
  <c r="AJ150" i="59"/>
  <c r="AI150" i="59"/>
  <c r="AH150" i="59"/>
  <c r="AG150" i="59"/>
  <c r="AF150" i="59"/>
  <c r="AE150" i="59"/>
  <c r="AD150" i="59"/>
  <c r="AD147" i="59" s="1"/>
  <c r="AC150" i="59"/>
  <c r="AB150" i="59"/>
  <c r="AA150" i="59"/>
  <c r="Z150" i="59"/>
  <c r="Y150" i="59"/>
  <c r="X150" i="59"/>
  <c r="W150" i="59"/>
  <c r="V150" i="59"/>
  <c r="U150" i="59"/>
  <c r="T150" i="59"/>
  <c r="S150" i="59"/>
  <c r="R150" i="59"/>
  <c r="R147" i="59" s="1"/>
  <c r="Q150" i="59"/>
  <c r="P150" i="59"/>
  <c r="O150" i="59"/>
  <c r="N150" i="59"/>
  <c r="M150" i="59"/>
  <c r="L150" i="59"/>
  <c r="K150" i="59"/>
  <c r="J150" i="59"/>
  <c r="I150" i="59"/>
  <c r="AK148" i="59"/>
  <c r="AJ148" i="59"/>
  <c r="AI148" i="59"/>
  <c r="AH148" i="59"/>
  <c r="AG148" i="59"/>
  <c r="AF148" i="59"/>
  <c r="AE148" i="59"/>
  <c r="AD148" i="59"/>
  <c r="AC148" i="59"/>
  <c r="AB148" i="59"/>
  <c r="AA148" i="59"/>
  <c r="Z148" i="59"/>
  <c r="Y148" i="59"/>
  <c r="X148" i="59"/>
  <c r="W148" i="59"/>
  <c r="V148" i="59"/>
  <c r="U148" i="59"/>
  <c r="T148" i="59"/>
  <c r="S148" i="59"/>
  <c r="R148" i="59"/>
  <c r="Q148" i="59"/>
  <c r="P148" i="59"/>
  <c r="O148" i="59"/>
  <c r="N148" i="59"/>
  <c r="M148" i="59"/>
  <c r="L148" i="59"/>
  <c r="K148" i="59"/>
  <c r="J148" i="59"/>
  <c r="I148" i="59"/>
  <c r="AK145" i="59"/>
  <c r="AK144" i="59" s="1"/>
  <c r="AJ145" i="59"/>
  <c r="AJ144" i="59" s="1"/>
  <c r="AI145" i="59"/>
  <c r="AI144" i="59" s="1"/>
  <c r="AH145" i="59"/>
  <c r="AH144" i="59" s="1"/>
  <c r="AG145" i="59"/>
  <c r="AG144" i="59" s="1"/>
  <c r="AF145" i="59"/>
  <c r="AF144" i="59" s="1"/>
  <c r="AE145" i="59"/>
  <c r="AE144" i="59" s="1"/>
  <c r="AD145" i="59"/>
  <c r="AD144" i="59" s="1"/>
  <c r="AC145" i="59"/>
  <c r="AC144" i="59" s="1"/>
  <c r="AB145" i="59"/>
  <c r="AB144" i="59" s="1"/>
  <c r="AA145" i="59"/>
  <c r="AA144" i="59" s="1"/>
  <c r="Z145" i="59"/>
  <c r="Z144" i="59" s="1"/>
  <c r="Y145" i="59"/>
  <c r="Y144" i="59" s="1"/>
  <c r="X145" i="59"/>
  <c r="X144" i="59" s="1"/>
  <c r="W145" i="59"/>
  <c r="W144" i="59" s="1"/>
  <c r="V145" i="59"/>
  <c r="V144" i="59" s="1"/>
  <c r="U145" i="59"/>
  <c r="U144" i="59" s="1"/>
  <c r="T145" i="59"/>
  <c r="T144" i="59" s="1"/>
  <c r="S145" i="59"/>
  <c r="S144" i="59" s="1"/>
  <c r="R145" i="59"/>
  <c r="R144" i="59" s="1"/>
  <c r="Q145" i="59"/>
  <c r="Q144" i="59" s="1"/>
  <c r="P145" i="59"/>
  <c r="P144" i="59" s="1"/>
  <c r="O145" i="59"/>
  <c r="O144" i="59" s="1"/>
  <c r="N145" i="59"/>
  <c r="N144" i="59" s="1"/>
  <c r="M145" i="59"/>
  <c r="M144" i="59" s="1"/>
  <c r="L145" i="59"/>
  <c r="L144" i="59" s="1"/>
  <c r="K145" i="59"/>
  <c r="K144" i="59" s="1"/>
  <c r="J145" i="59"/>
  <c r="J144" i="59" s="1"/>
  <c r="I145" i="59"/>
  <c r="I144" i="59" s="1"/>
  <c r="AJ143" i="59"/>
  <c r="AJ142" i="59" s="1"/>
  <c r="AH143" i="59"/>
  <c r="AH142" i="59" s="1"/>
  <c r="AF143" i="59"/>
  <c r="AF142" i="59" s="1"/>
  <c r="AD143" i="59"/>
  <c r="AD142" i="59" s="1"/>
  <c r="AB143" i="59"/>
  <c r="AB142" i="59" s="1"/>
  <c r="Z143" i="59"/>
  <c r="Z142" i="59" s="1"/>
  <c r="X143" i="59"/>
  <c r="X142" i="59" s="1"/>
  <c r="V143" i="59"/>
  <c r="V142" i="59" s="1"/>
  <c r="T143" i="59"/>
  <c r="T142" i="59" s="1"/>
  <c r="R143" i="59"/>
  <c r="R142" i="59" s="1"/>
  <c r="P143" i="59"/>
  <c r="P142" i="59" s="1"/>
  <c r="N143" i="59"/>
  <c r="N142" i="59" s="1"/>
  <c r="L143" i="59"/>
  <c r="L142" i="59" s="1"/>
  <c r="J143" i="59"/>
  <c r="J142" i="59" s="1"/>
  <c r="AK142" i="59"/>
  <c r="AK139" i="59" s="1"/>
  <c r="AI142" i="59"/>
  <c r="AG142" i="59"/>
  <c r="AE142" i="59"/>
  <c r="AC142" i="59"/>
  <c r="AA142" i="59"/>
  <c r="Y142" i="59"/>
  <c r="W142" i="59"/>
  <c r="U142" i="59"/>
  <c r="U139" i="59" s="1"/>
  <c r="S142" i="59"/>
  <c r="Q142" i="59"/>
  <c r="O142" i="59"/>
  <c r="M142" i="59"/>
  <c r="K142" i="59"/>
  <c r="I142" i="59"/>
  <c r="AJ141" i="59"/>
  <c r="AJ140" i="59" s="1"/>
  <c r="AH141" i="59"/>
  <c r="AH140" i="59" s="1"/>
  <c r="AF141" i="59"/>
  <c r="AD141" i="59"/>
  <c r="AD140" i="59" s="1"/>
  <c r="AB141" i="59"/>
  <c r="AB140" i="59" s="1"/>
  <c r="Z141" i="59"/>
  <c r="Z140" i="59" s="1"/>
  <c r="Z139" i="59" s="1"/>
  <c r="X141" i="59"/>
  <c r="X140" i="59" s="1"/>
  <c r="V141" i="59"/>
  <c r="V140" i="59" s="1"/>
  <c r="T141" i="59"/>
  <c r="T140" i="59" s="1"/>
  <c r="T139" i="59" s="1"/>
  <c r="R141" i="59"/>
  <c r="R140" i="59" s="1"/>
  <c r="R139" i="59" s="1"/>
  <c r="P141" i="59"/>
  <c r="P140" i="59" s="1"/>
  <c r="N141" i="59"/>
  <c r="L141" i="59"/>
  <c r="L140" i="59" s="1"/>
  <c r="J141" i="59"/>
  <c r="J140" i="59" s="1"/>
  <c r="AK140" i="59"/>
  <c r="AI140" i="59"/>
  <c r="AG140" i="59"/>
  <c r="AG139" i="59" s="1"/>
  <c r="AF140" i="59"/>
  <c r="AE140" i="59"/>
  <c r="AC140" i="59"/>
  <c r="AC139" i="59" s="1"/>
  <c r="AA140" i="59"/>
  <c r="Y140" i="59"/>
  <c r="W140" i="59"/>
  <c r="U140" i="59"/>
  <c r="S140" i="59"/>
  <c r="Q140" i="59"/>
  <c r="O140" i="59"/>
  <c r="N140" i="59"/>
  <c r="M140" i="59"/>
  <c r="K140" i="59"/>
  <c r="I140" i="59"/>
  <c r="AJ138" i="59"/>
  <c r="AJ137" i="59" s="1"/>
  <c r="AJ136" i="59" s="1"/>
  <c r="AH138" i="59"/>
  <c r="AH137" i="59" s="1"/>
  <c r="AH136" i="59" s="1"/>
  <c r="AF138" i="59"/>
  <c r="AF137" i="59" s="1"/>
  <c r="AF136" i="59" s="1"/>
  <c r="AD138" i="59"/>
  <c r="AD137" i="59" s="1"/>
  <c r="AD136" i="59" s="1"/>
  <c r="AB138" i="59"/>
  <c r="AB137" i="59" s="1"/>
  <c r="AB136" i="59" s="1"/>
  <c r="Z138" i="59"/>
  <c r="Z137" i="59" s="1"/>
  <c r="Z136" i="59" s="1"/>
  <c r="X138" i="59"/>
  <c r="X137" i="59" s="1"/>
  <c r="X136" i="59" s="1"/>
  <c r="V138" i="59"/>
  <c r="V137" i="59" s="1"/>
  <c r="V136" i="59" s="1"/>
  <c r="T138" i="59"/>
  <c r="T137" i="59" s="1"/>
  <c r="T136" i="59" s="1"/>
  <c r="R138" i="59"/>
  <c r="R137" i="59" s="1"/>
  <c r="R136" i="59" s="1"/>
  <c r="P138" i="59"/>
  <c r="P137" i="59" s="1"/>
  <c r="P136" i="59" s="1"/>
  <c r="N138" i="59"/>
  <c r="N137" i="59" s="1"/>
  <c r="N136" i="59" s="1"/>
  <c r="L138" i="59"/>
  <c r="L137" i="59" s="1"/>
  <c r="L136" i="59" s="1"/>
  <c r="J138" i="59"/>
  <c r="J137" i="59" s="1"/>
  <c r="J136" i="59" s="1"/>
  <c r="AK137" i="59"/>
  <c r="AK136" i="59" s="1"/>
  <c r="AI137" i="59"/>
  <c r="AI136" i="59" s="1"/>
  <c r="AG137" i="59"/>
  <c r="AE137" i="59"/>
  <c r="AE136" i="59" s="1"/>
  <c r="AC137" i="59"/>
  <c r="AC136" i="59" s="1"/>
  <c r="AA137" i="59"/>
  <c r="AA136" i="59" s="1"/>
  <c r="Y137" i="59"/>
  <c r="Y136" i="59" s="1"/>
  <c r="W137" i="59"/>
  <c r="W136" i="59" s="1"/>
  <c r="U137" i="59"/>
  <c r="U136" i="59" s="1"/>
  <c r="S137" i="59"/>
  <c r="S136" i="59" s="1"/>
  <c r="Q137" i="59"/>
  <c r="Q136" i="59" s="1"/>
  <c r="O137" i="59"/>
  <c r="O136" i="59" s="1"/>
  <c r="M137" i="59"/>
  <c r="M136" i="59" s="1"/>
  <c r="K137" i="59"/>
  <c r="K136" i="59" s="1"/>
  <c r="I137" i="59"/>
  <c r="I136" i="59" s="1"/>
  <c r="AG136" i="59"/>
  <c r="AJ135" i="59"/>
  <c r="AJ134" i="59" s="1"/>
  <c r="AH135" i="59"/>
  <c r="AH134" i="59" s="1"/>
  <c r="AF135" i="59"/>
  <c r="AF134" i="59" s="1"/>
  <c r="AD135" i="59"/>
  <c r="AD134" i="59" s="1"/>
  <c r="AB135" i="59"/>
  <c r="AB134" i="59" s="1"/>
  <c r="Z135" i="59"/>
  <c r="Z134" i="59" s="1"/>
  <c r="X135" i="59"/>
  <c r="X134" i="59" s="1"/>
  <c r="V135" i="59"/>
  <c r="V134" i="59" s="1"/>
  <c r="T135" i="59"/>
  <c r="T134" i="59" s="1"/>
  <c r="R135" i="59"/>
  <c r="R134" i="59" s="1"/>
  <c r="P135" i="59"/>
  <c r="P134" i="59" s="1"/>
  <c r="N135" i="59"/>
  <c r="N134" i="59" s="1"/>
  <c r="L135" i="59"/>
  <c r="L134" i="59" s="1"/>
  <c r="J135" i="59"/>
  <c r="J134" i="59" s="1"/>
  <c r="AK134" i="59"/>
  <c r="AI134" i="59"/>
  <c r="AG134" i="59"/>
  <c r="AG131" i="59" s="1"/>
  <c r="AE134" i="59"/>
  <c r="AC134" i="59"/>
  <c r="AA134" i="59"/>
  <c r="Y134" i="59"/>
  <c r="W134" i="59"/>
  <c r="U134" i="59"/>
  <c r="S134" i="59"/>
  <c r="Q134" i="59"/>
  <c r="O134" i="59"/>
  <c r="M134" i="59"/>
  <c r="K134" i="59"/>
  <c r="I134" i="59"/>
  <c r="AJ133" i="59"/>
  <c r="AJ132" i="59" s="1"/>
  <c r="AJ131" i="59" s="1"/>
  <c r="AH133" i="59"/>
  <c r="AH132" i="59" s="1"/>
  <c r="AF133" i="59"/>
  <c r="AD133" i="59"/>
  <c r="AD132" i="59" s="1"/>
  <c r="AB133" i="59"/>
  <c r="AB132" i="59" s="1"/>
  <c r="Z133" i="59"/>
  <c r="X133" i="59"/>
  <c r="X132" i="59" s="1"/>
  <c r="V133" i="59"/>
  <c r="V132" i="59" s="1"/>
  <c r="T133" i="59"/>
  <c r="T132" i="59" s="1"/>
  <c r="R133" i="59"/>
  <c r="R132" i="59" s="1"/>
  <c r="P133" i="59"/>
  <c r="P132" i="59" s="1"/>
  <c r="P131" i="59" s="1"/>
  <c r="N133" i="59"/>
  <c r="N132" i="59" s="1"/>
  <c r="N131" i="59" s="1"/>
  <c r="L133" i="59"/>
  <c r="L132" i="59" s="1"/>
  <c r="J133" i="59"/>
  <c r="J132" i="59" s="1"/>
  <c r="AK132" i="59"/>
  <c r="AI132" i="59"/>
  <c r="AG132" i="59"/>
  <c r="AF132" i="59"/>
  <c r="AE132" i="59"/>
  <c r="AC132" i="59"/>
  <c r="AA132" i="59"/>
  <c r="Z132" i="59"/>
  <c r="Y132" i="59"/>
  <c r="W132" i="59"/>
  <c r="W131" i="59" s="1"/>
  <c r="U132" i="59"/>
  <c r="S132" i="59"/>
  <c r="Q132" i="59"/>
  <c r="O132" i="59"/>
  <c r="M132" i="59"/>
  <c r="K132" i="59"/>
  <c r="I132" i="59"/>
  <c r="AK131" i="59"/>
  <c r="Q131" i="59"/>
  <c r="AK128" i="59"/>
  <c r="AK127" i="59" s="1"/>
  <c r="AJ128" i="59"/>
  <c r="AJ127" i="59" s="1"/>
  <c r="AI128" i="59"/>
  <c r="AI127" i="59" s="1"/>
  <c r="AH128" i="59"/>
  <c r="AH127" i="59" s="1"/>
  <c r="AG128" i="59"/>
  <c r="AG127" i="59" s="1"/>
  <c r="AF128" i="59"/>
  <c r="AE128" i="59"/>
  <c r="AD128" i="59"/>
  <c r="AD127" i="59" s="1"/>
  <c r="AC128" i="59"/>
  <c r="AC127" i="59" s="1"/>
  <c r="AB128" i="59"/>
  <c r="AB127" i="59" s="1"/>
  <c r="AA128" i="59"/>
  <c r="AA127" i="59" s="1"/>
  <c r="Z128" i="59"/>
  <c r="Z127" i="59" s="1"/>
  <c r="Y128" i="59"/>
  <c r="Y127" i="59" s="1"/>
  <c r="X128" i="59"/>
  <c r="X127" i="59" s="1"/>
  <c r="W128" i="59"/>
  <c r="W127" i="59" s="1"/>
  <c r="V128" i="59"/>
  <c r="U128" i="59"/>
  <c r="U127" i="59" s="1"/>
  <c r="T128" i="59"/>
  <c r="T127" i="59" s="1"/>
  <c r="S128" i="59"/>
  <c r="R128" i="59"/>
  <c r="R127" i="59" s="1"/>
  <c r="Q128" i="59"/>
  <c r="Q127" i="59" s="1"/>
  <c r="P128" i="59"/>
  <c r="P127" i="59" s="1"/>
  <c r="O128" i="59"/>
  <c r="O127" i="59" s="1"/>
  <c r="N128" i="59"/>
  <c r="N127" i="59" s="1"/>
  <c r="M128" i="59"/>
  <c r="M127" i="59" s="1"/>
  <c r="L128" i="59"/>
  <c r="L127" i="59" s="1"/>
  <c r="K128" i="59"/>
  <c r="J128" i="59"/>
  <c r="J127" i="59" s="1"/>
  <c r="I128" i="59"/>
  <c r="I127" i="59" s="1"/>
  <c r="AF127" i="59"/>
  <c r="AE127" i="59"/>
  <c r="V127" i="59"/>
  <c r="S127" i="59"/>
  <c r="K127" i="59"/>
  <c r="AJ126" i="59"/>
  <c r="AJ124" i="59" s="1"/>
  <c r="AH126" i="59"/>
  <c r="AF126" i="59"/>
  <c r="AD126" i="59"/>
  <c r="AB126" i="59"/>
  <c r="AB124" i="59" s="1"/>
  <c r="Z126" i="59"/>
  <c r="X126" i="59"/>
  <c r="V126" i="59"/>
  <c r="T126" i="59"/>
  <c r="R126" i="59"/>
  <c r="P126" i="59"/>
  <c r="N126" i="59"/>
  <c r="L126" i="59"/>
  <c r="L124" i="59" s="1"/>
  <c r="J126" i="59"/>
  <c r="AJ125" i="59"/>
  <c r="AH125" i="59"/>
  <c r="AF125" i="59"/>
  <c r="AD125" i="59"/>
  <c r="AB125" i="59"/>
  <c r="Z125" i="59"/>
  <c r="X125" i="59"/>
  <c r="V125" i="59"/>
  <c r="V124" i="59" s="1"/>
  <c r="T125" i="59"/>
  <c r="T124" i="59" s="1"/>
  <c r="R125" i="59"/>
  <c r="P125" i="59"/>
  <c r="P124" i="59" s="1"/>
  <c r="N125" i="59"/>
  <c r="N124" i="59" s="1"/>
  <c r="L125" i="59"/>
  <c r="J125" i="59"/>
  <c r="AK124" i="59"/>
  <c r="AI124" i="59"/>
  <c r="AG124" i="59"/>
  <c r="AE124" i="59"/>
  <c r="AC124" i="59"/>
  <c r="AA124" i="59"/>
  <c r="AA121" i="59" s="1"/>
  <c r="Y124" i="59"/>
  <c r="X124" i="59"/>
  <c r="W124" i="59"/>
  <c r="U124" i="59"/>
  <c r="S124" i="59"/>
  <c r="Q124" i="59"/>
  <c r="O124" i="59"/>
  <c r="M124" i="59"/>
  <c r="K124" i="59"/>
  <c r="I124" i="59"/>
  <c r="I121" i="59" s="1"/>
  <c r="AJ123" i="59"/>
  <c r="AJ122" i="59" s="1"/>
  <c r="AH123" i="59"/>
  <c r="AF123" i="59"/>
  <c r="AF122" i="59" s="1"/>
  <c r="AD123" i="59"/>
  <c r="AD122" i="59" s="1"/>
  <c r="AB123" i="59"/>
  <c r="AB122" i="59" s="1"/>
  <c r="Z123" i="59"/>
  <c r="Z122" i="59" s="1"/>
  <c r="X123" i="59"/>
  <c r="X122" i="59" s="1"/>
  <c r="V123" i="59"/>
  <c r="V122" i="59" s="1"/>
  <c r="T123" i="59"/>
  <c r="T122" i="59" s="1"/>
  <c r="R123" i="59"/>
  <c r="P123" i="59"/>
  <c r="N123" i="59"/>
  <c r="N122" i="59" s="1"/>
  <c r="L123" i="59"/>
  <c r="L122" i="59" s="1"/>
  <c r="J123" i="59"/>
  <c r="J122" i="59" s="1"/>
  <c r="AK122" i="59"/>
  <c r="AI122" i="59"/>
  <c r="AH122" i="59"/>
  <c r="AG122" i="59"/>
  <c r="AE122" i="59"/>
  <c r="AC122" i="59"/>
  <c r="AA122" i="59"/>
  <c r="Y122" i="59"/>
  <c r="W122" i="59"/>
  <c r="U122" i="59"/>
  <c r="U121" i="59" s="1"/>
  <c r="S122" i="59"/>
  <c r="S121" i="59" s="1"/>
  <c r="R122" i="59"/>
  <c r="Q122" i="59"/>
  <c r="Q121" i="59" s="1"/>
  <c r="P122" i="59"/>
  <c r="O122" i="59"/>
  <c r="M122" i="59"/>
  <c r="K122" i="59"/>
  <c r="I122" i="59"/>
  <c r="AK118" i="59"/>
  <c r="AK117" i="59" s="1"/>
  <c r="AJ118" i="59"/>
  <c r="AJ117" i="59" s="1"/>
  <c r="AI118" i="59"/>
  <c r="AI117" i="59" s="1"/>
  <c r="AH118" i="59"/>
  <c r="AH117" i="59" s="1"/>
  <c r="AG118" i="59"/>
  <c r="AG117" i="59" s="1"/>
  <c r="AF118" i="59"/>
  <c r="AF117" i="59" s="1"/>
  <c r="AE118" i="59"/>
  <c r="AE117" i="59" s="1"/>
  <c r="AE110" i="59" s="1"/>
  <c r="AD118" i="59"/>
  <c r="AD117" i="59" s="1"/>
  <c r="AC118" i="59"/>
  <c r="AC117" i="59" s="1"/>
  <c r="AB118" i="59"/>
  <c r="AB117" i="59" s="1"/>
  <c r="AA118" i="59"/>
  <c r="AA117" i="59" s="1"/>
  <c r="Z118" i="59"/>
  <c r="Z117" i="59" s="1"/>
  <c r="Y118" i="59"/>
  <c r="Y117" i="59" s="1"/>
  <c r="X118" i="59"/>
  <c r="X117" i="59" s="1"/>
  <c r="W118" i="59"/>
  <c r="W117" i="59" s="1"/>
  <c r="V118" i="59"/>
  <c r="V117" i="59" s="1"/>
  <c r="U118" i="59"/>
  <c r="T118" i="59"/>
  <c r="S118" i="59"/>
  <c r="S117" i="59" s="1"/>
  <c r="R118" i="59"/>
  <c r="Q118" i="59"/>
  <c r="Q117" i="59" s="1"/>
  <c r="P118" i="59"/>
  <c r="P117" i="59" s="1"/>
  <c r="O118" i="59"/>
  <c r="O117" i="59" s="1"/>
  <c r="N118" i="59"/>
  <c r="N117" i="59" s="1"/>
  <c r="M118" i="59"/>
  <c r="M117" i="59" s="1"/>
  <c r="L118" i="59"/>
  <c r="L117" i="59" s="1"/>
  <c r="K118" i="59"/>
  <c r="J118" i="59"/>
  <c r="J117" i="59" s="1"/>
  <c r="I118" i="59"/>
  <c r="I117" i="59" s="1"/>
  <c r="U117" i="59"/>
  <c r="T117" i="59"/>
  <c r="R117" i="59"/>
  <c r="K117" i="59"/>
  <c r="AK115" i="59"/>
  <c r="AK114" i="59" s="1"/>
  <c r="AJ115" i="59"/>
  <c r="AJ114" i="59" s="1"/>
  <c r="AI115" i="59"/>
  <c r="AI114" i="59" s="1"/>
  <c r="AH115" i="59"/>
  <c r="AH114" i="59" s="1"/>
  <c r="AG115" i="59"/>
  <c r="AG114" i="59" s="1"/>
  <c r="AF115" i="59"/>
  <c r="AF114" i="59" s="1"/>
  <c r="AE115" i="59"/>
  <c r="AE114" i="59" s="1"/>
  <c r="AD115" i="59"/>
  <c r="AD114" i="59" s="1"/>
  <c r="AC115" i="59"/>
  <c r="AC114" i="59" s="1"/>
  <c r="AB115" i="59"/>
  <c r="AB114" i="59" s="1"/>
  <c r="AA115" i="59"/>
  <c r="AA114" i="59" s="1"/>
  <c r="Z115" i="59"/>
  <c r="Z114" i="59" s="1"/>
  <c r="Y115" i="59"/>
  <c r="Y114" i="59" s="1"/>
  <c r="X115" i="59"/>
  <c r="X114" i="59" s="1"/>
  <c r="W115" i="59"/>
  <c r="V115" i="59"/>
  <c r="V114" i="59" s="1"/>
  <c r="U115" i="59"/>
  <c r="T115" i="59"/>
  <c r="S115" i="59"/>
  <c r="R115" i="59"/>
  <c r="R114" i="59" s="1"/>
  <c r="Q115" i="59"/>
  <c r="Q114" i="59" s="1"/>
  <c r="P115" i="59"/>
  <c r="P114" i="59" s="1"/>
  <c r="O115" i="59"/>
  <c r="O114" i="59" s="1"/>
  <c r="N115" i="59"/>
  <c r="N114" i="59" s="1"/>
  <c r="M115" i="59"/>
  <c r="M114" i="59" s="1"/>
  <c r="L115" i="59"/>
  <c r="L114" i="59" s="1"/>
  <c r="K115" i="59"/>
  <c r="J115" i="59"/>
  <c r="J114" i="59" s="1"/>
  <c r="I115" i="59"/>
  <c r="I114" i="59" s="1"/>
  <c r="W114" i="59"/>
  <c r="U114" i="59"/>
  <c r="T114" i="59"/>
  <c r="S114" i="59"/>
  <c r="K114" i="59"/>
  <c r="AJ113" i="59"/>
  <c r="AJ112" i="59" s="1"/>
  <c r="AJ111" i="59" s="1"/>
  <c r="AH113" i="59"/>
  <c r="AH112" i="59" s="1"/>
  <c r="AH111" i="59" s="1"/>
  <c r="AF113" i="59"/>
  <c r="AF112" i="59" s="1"/>
  <c r="AF111" i="59" s="1"/>
  <c r="AD113" i="59"/>
  <c r="AD112" i="59" s="1"/>
  <c r="AB113" i="59"/>
  <c r="AB112" i="59" s="1"/>
  <c r="AB111" i="59" s="1"/>
  <c r="Z113" i="59"/>
  <c r="X113" i="59"/>
  <c r="V113" i="59"/>
  <c r="V112" i="59" s="1"/>
  <c r="V111" i="59" s="1"/>
  <c r="T113" i="59"/>
  <c r="T112" i="59" s="1"/>
  <c r="T111" i="59" s="1"/>
  <c r="R113" i="59"/>
  <c r="R112" i="59" s="1"/>
  <c r="R111" i="59" s="1"/>
  <c r="P113" i="59"/>
  <c r="P112" i="59" s="1"/>
  <c r="P111" i="59" s="1"/>
  <c r="N113" i="59"/>
  <c r="N112" i="59" s="1"/>
  <c r="N111" i="59" s="1"/>
  <c r="L113" i="59"/>
  <c r="L112" i="59" s="1"/>
  <c r="L111" i="59" s="1"/>
  <c r="J113" i="59"/>
  <c r="J112" i="59" s="1"/>
  <c r="J111" i="59" s="1"/>
  <c r="AK112" i="59"/>
  <c r="AK111" i="59" s="1"/>
  <c r="AI112" i="59"/>
  <c r="AI111" i="59" s="1"/>
  <c r="AG112" i="59"/>
  <c r="AG111" i="59" s="1"/>
  <c r="AE112" i="59"/>
  <c r="AC112" i="59"/>
  <c r="AC111" i="59" s="1"/>
  <c r="AA112" i="59"/>
  <c r="AA111" i="59" s="1"/>
  <c r="Z112" i="59"/>
  <c r="Z111" i="59" s="1"/>
  <c r="Y112" i="59"/>
  <c r="Y111" i="59" s="1"/>
  <c r="X112" i="59"/>
  <c r="X111" i="59" s="1"/>
  <c r="W112" i="59"/>
  <c r="W111" i="59" s="1"/>
  <c r="U112" i="59"/>
  <c r="U111" i="59" s="1"/>
  <c r="S112" i="59"/>
  <c r="S111" i="59" s="1"/>
  <c r="Q112" i="59"/>
  <c r="O112" i="59"/>
  <c r="O111" i="59" s="1"/>
  <c r="M112" i="59"/>
  <c r="M111" i="59" s="1"/>
  <c r="K112" i="59"/>
  <c r="K111" i="59" s="1"/>
  <c r="I112" i="59"/>
  <c r="I111" i="59" s="1"/>
  <c r="AE111" i="59"/>
  <c r="AD111" i="59"/>
  <c r="Q111" i="59"/>
  <c r="AK108" i="59"/>
  <c r="AK107" i="59" s="1"/>
  <c r="AJ108" i="59"/>
  <c r="AJ107" i="59" s="1"/>
  <c r="AI108" i="59"/>
  <c r="AI107" i="59" s="1"/>
  <c r="AH108" i="59"/>
  <c r="AH107" i="59" s="1"/>
  <c r="AG108" i="59"/>
  <c r="AF108" i="59"/>
  <c r="AF107" i="59" s="1"/>
  <c r="AE108" i="59"/>
  <c r="AE107" i="59" s="1"/>
  <c r="AD108" i="59"/>
  <c r="AD107" i="59" s="1"/>
  <c r="AC108" i="59"/>
  <c r="AC107" i="59" s="1"/>
  <c r="AB108" i="59"/>
  <c r="AB107" i="59" s="1"/>
  <c r="AA108" i="59"/>
  <c r="AA107" i="59" s="1"/>
  <c r="Z108" i="59"/>
  <c r="Z107" i="59" s="1"/>
  <c r="Y108" i="59"/>
  <c r="Y107" i="59" s="1"/>
  <c r="X108" i="59"/>
  <c r="X107" i="59" s="1"/>
  <c r="W108" i="59"/>
  <c r="W107" i="59" s="1"/>
  <c r="V108" i="59"/>
  <c r="V107" i="59" s="1"/>
  <c r="U108" i="59"/>
  <c r="T108" i="59"/>
  <c r="T107" i="59" s="1"/>
  <c r="S108" i="59"/>
  <c r="R108" i="59"/>
  <c r="Q108" i="59"/>
  <c r="Q107" i="59" s="1"/>
  <c r="P108" i="59"/>
  <c r="P107" i="59" s="1"/>
  <c r="O108" i="59"/>
  <c r="O107" i="59" s="1"/>
  <c r="N108" i="59"/>
  <c r="N107" i="59" s="1"/>
  <c r="M108" i="59"/>
  <c r="M107" i="59" s="1"/>
  <c r="L108" i="59"/>
  <c r="L107" i="59" s="1"/>
  <c r="K108" i="59"/>
  <c r="K107" i="59" s="1"/>
  <c r="J108" i="59"/>
  <c r="J107" i="59" s="1"/>
  <c r="I108" i="59"/>
  <c r="I107" i="59" s="1"/>
  <c r="AG107" i="59"/>
  <c r="U107" i="59"/>
  <c r="S107" i="59"/>
  <c r="R107" i="59"/>
  <c r="AK105" i="59"/>
  <c r="AK104" i="59" s="1"/>
  <c r="AJ105" i="59"/>
  <c r="AJ104" i="59" s="1"/>
  <c r="AI105" i="59"/>
  <c r="AI104" i="59" s="1"/>
  <c r="AH105" i="59"/>
  <c r="AH104" i="59" s="1"/>
  <c r="AG105" i="59"/>
  <c r="AG104" i="59" s="1"/>
  <c r="AF105" i="59"/>
  <c r="AF104" i="59" s="1"/>
  <c r="AE105" i="59"/>
  <c r="AE104" i="59" s="1"/>
  <c r="AD105" i="59"/>
  <c r="AD104" i="59" s="1"/>
  <c r="AC105" i="59"/>
  <c r="AC104" i="59" s="1"/>
  <c r="AB105" i="59"/>
  <c r="AB104" i="59" s="1"/>
  <c r="AA105" i="59"/>
  <c r="AA104" i="59" s="1"/>
  <c r="Z105" i="59"/>
  <c r="Z104" i="59" s="1"/>
  <c r="Y105" i="59"/>
  <c r="Y104" i="59" s="1"/>
  <c r="X105" i="59"/>
  <c r="X104" i="59" s="1"/>
  <c r="W105" i="59"/>
  <c r="W104" i="59" s="1"/>
  <c r="V105" i="59"/>
  <c r="V104" i="59" s="1"/>
  <c r="U105" i="59"/>
  <c r="U104" i="59" s="1"/>
  <c r="T105" i="59"/>
  <c r="T104" i="59" s="1"/>
  <c r="S105" i="59"/>
  <c r="R105" i="59"/>
  <c r="R104" i="59" s="1"/>
  <c r="Q105" i="59"/>
  <c r="Q104" i="59" s="1"/>
  <c r="P105" i="59"/>
  <c r="P104" i="59" s="1"/>
  <c r="O105" i="59"/>
  <c r="O104" i="59" s="1"/>
  <c r="N105" i="59"/>
  <c r="N104" i="59" s="1"/>
  <c r="M105" i="59"/>
  <c r="M104" i="59" s="1"/>
  <c r="L105" i="59"/>
  <c r="L104" i="59" s="1"/>
  <c r="K105" i="59"/>
  <c r="K104" i="59" s="1"/>
  <c r="J105" i="59"/>
  <c r="J104" i="59" s="1"/>
  <c r="I105" i="59"/>
  <c r="I104" i="59" s="1"/>
  <c r="S104" i="59"/>
  <c r="AK102" i="59"/>
  <c r="AK101" i="59" s="1"/>
  <c r="AJ102" i="59"/>
  <c r="AJ101" i="59" s="1"/>
  <c r="AI102" i="59"/>
  <c r="AI101" i="59" s="1"/>
  <c r="AH102" i="59"/>
  <c r="AH101" i="59" s="1"/>
  <c r="AG102" i="59"/>
  <c r="AG101" i="59" s="1"/>
  <c r="AG100" i="59" s="1"/>
  <c r="AF102" i="59"/>
  <c r="AF101" i="59" s="1"/>
  <c r="AE102" i="59"/>
  <c r="AE101" i="59" s="1"/>
  <c r="AD102" i="59"/>
  <c r="AD101" i="59" s="1"/>
  <c r="AD100" i="59" s="1"/>
  <c r="AC102" i="59"/>
  <c r="AC101" i="59" s="1"/>
  <c r="AB102" i="59"/>
  <c r="AB101" i="59" s="1"/>
  <c r="AA102" i="59"/>
  <c r="AA101" i="59" s="1"/>
  <c r="Z102" i="59"/>
  <c r="Z101" i="59" s="1"/>
  <c r="Y102" i="59"/>
  <c r="Y101" i="59" s="1"/>
  <c r="X102" i="59"/>
  <c r="X101" i="59" s="1"/>
  <c r="W102" i="59"/>
  <c r="W101" i="59" s="1"/>
  <c r="V102" i="59"/>
  <c r="V101" i="59" s="1"/>
  <c r="U102" i="59"/>
  <c r="U101" i="59" s="1"/>
  <c r="T102" i="59"/>
  <c r="T101" i="59" s="1"/>
  <c r="S102" i="59"/>
  <c r="S101" i="59" s="1"/>
  <c r="R102" i="59"/>
  <c r="R101" i="59" s="1"/>
  <c r="R100" i="59" s="1"/>
  <c r="Q102" i="59"/>
  <c r="Q101" i="59" s="1"/>
  <c r="P102" i="59"/>
  <c r="P101" i="59" s="1"/>
  <c r="O102" i="59"/>
  <c r="O101" i="59" s="1"/>
  <c r="N102" i="59"/>
  <c r="N101" i="59" s="1"/>
  <c r="M102" i="59"/>
  <c r="M101" i="59" s="1"/>
  <c r="L102" i="59"/>
  <c r="L101" i="59" s="1"/>
  <c r="K102" i="59"/>
  <c r="K101" i="59" s="1"/>
  <c r="J102" i="59"/>
  <c r="J101" i="59" s="1"/>
  <c r="I102" i="59"/>
  <c r="I101" i="59" s="1"/>
  <c r="AK98" i="59"/>
  <c r="AJ98" i="59"/>
  <c r="AI98" i="59"/>
  <c r="AH98" i="59"/>
  <c r="AG98" i="59"/>
  <c r="AF98" i="59"/>
  <c r="AE98" i="59"/>
  <c r="AD98" i="59"/>
  <c r="AC98" i="59"/>
  <c r="AB98" i="59"/>
  <c r="AA98" i="59"/>
  <c r="Z98" i="59"/>
  <c r="Y98" i="59"/>
  <c r="X98" i="59"/>
  <c r="W98" i="59"/>
  <c r="V98" i="59"/>
  <c r="U98" i="59"/>
  <c r="T98" i="59"/>
  <c r="S98" i="59"/>
  <c r="R98" i="59"/>
  <c r="Q98" i="59"/>
  <c r="P98" i="59"/>
  <c r="O98" i="59"/>
  <c r="N98" i="59"/>
  <c r="M98" i="59"/>
  <c r="L98" i="59"/>
  <c r="K98" i="59"/>
  <c r="J98" i="59"/>
  <c r="I98" i="59"/>
  <c r="AK91" i="59"/>
  <c r="AJ91" i="59"/>
  <c r="AI91" i="59"/>
  <c r="AH91" i="59"/>
  <c r="AG91" i="59"/>
  <c r="AF91" i="59"/>
  <c r="AE91" i="59"/>
  <c r="AD91" i="59"/>
  <c r="AC91" i="59"/>
  <c r="AB91" i="59"/>
  <c r="AA91" i="59"/>
  <c r="Z91" i="59"/>
  <c r="Y91" i="59"/>
  <c r="X91" i="59"/>
  <c r="W91" i="59"/>
  <c r="V91" i="59"/>
  <c r="U91" i="59"/>
  <c r="T91" i="59"/>
  <c r="S91" i="59"/>
  <c r="R91" i="59"/>
  <c r="Q91" i="59"/>
  <c r="P91" i="59"/>
  <c r="O91" i="59"/>
  <c r="N91" i="59"/>
  <c r="M91" i="59"/>
  <c r="L91" i="59"/>
  <c r="K91" i="59"/>
  <c r="J91" i="59"/>
  <c r="I91" i="59"/>
  <c r="AK87" i="59"/>
  <c r="AJ87" i="59"/>
  <c r="AI87" i="59"/>
  <c r="AH87" i="59"/>
  <c r="AG87" i="59"/>
  <c r="AF87" i="59"/>
  <c r="AE87" i="59"/>
  <c r="AD87" i="59"/>
  <c r="AC87" i="59"/>
  <c r="AB87" i="59"/>
  <c r="AA87" i="59"/>
  <c r="Z87" i="59"/>
  <c r="Y87" i="59"/>
  <c r="X87" i="59"/>
  <c r="W87" i="59"/>
  <c r="V87" i="59"/>
  <c r="U87" i="59"/>
  <c r="T87" i="59"/>
  <c r="S87" i="59"/>
  <c r="R87" i="59"/>
  <c r="Q87" i="59"/>
  <c r="P87" i="59"/>
  <c r="O87" i="59"/>
  <c r="N87" i="59"/>
  <c r="M87" i="59"/>
  <c r="L87" i="59"/>
  <c r="K87" i="59"/>
  <c r="J87" i="59"/>
  <c r="I87" i="59"/>
  <c r="AH86" i="59"/>
  <c r="AK80" i="59"/>
  <c r="AJ80" i="59"/>
  <c r="AI80" i="59"/>
  <c r="AH80" i="59"/>
  <c r="AG80" i="59"/>
  <c r="AF80" i="59"/>
  <c r="AE80" i="59"/>
  <c r="AD80" i="59"/>
  <c r="AC80" i="59"/>
  <c r="AB80" i="59"/>
  <c r="AB75" i="59" s="1"/>
  <c r="AA80" i="59"/>
  <c r="AA75" i="59" s="1"/>
  <c r="Z80" i="59"/>
  <c r="Y80" i="59"/>
  <c r="X80" i="59"/>
  <c r="W80" i="59"/>
  <c r="V80" i="59"/>
  <c r="U80" i="59"/>
  <c r="T80" i="59"/>
  <c r="S80" i="59"/>
  <c r="R80" i="59"/>
  <c r="R75" i="59" s="1"/>
  <c r="Q80" i="59"/>
  <c r="P80" i="59"/>
  <c r="P75" i="59" s="1"/>
  <c r="O80" i="59"/>
  <c r="N80" i="59"/>
  <c r="M80" i="59"/>
  <c r="L80" i="59"/>
  <c r="K80" i="59"/>
  <c r="J80" i="59"/>
  <c r="I80" i="59"/>
  <c r="AK76" i="59"/>
  <c r="AJ76" i="59"/>
  <c r="AI76" i="59"/>
  <c r="AH76" i="59"/>
  <c r="AG76" i="59"/>
  <c r="AG75" i="59" s="1"/>
  <c r="AF76" i="59"/>
  <c r="AE76" i="59"/>
  <c r="AD76" i="59"/>
  <c r="AC76" i="59"/>
  <c r="AB76" i="59"/>
  <c r="AA76" i="59"/>
  <c r="Z76" i="59"/>
  <c r="Y76" i="59"/>
  <c r="X76" i="59"/>
  <c r="W76" i="59"/>
  <c r="V76" i="59"/>
  <c r="U76" i="59"/>
  <c r="U75" i="59" s="1"/>
  <c r="T76" i="59"/>
  <c r="S76" i="59"/>
  <c r="R76" i="59"/>
  <c r="Q76" i="59"/>
  <c r="P76" i="59"/>
  <c r="O76" i="59"/>
  <c r="N76" i="59"/>
  <c r="M76" i="59"/>
  <c r="L76" i="59"/>
  <c r="K76" i="59"/>
  <c r="J76" i="59"/>
  <c r="J75" i="59" s="1"/>
  <c r="I76" i="59"/>
  <c r="I75" i="59" s="1"/>
  <c r="AI75" i="59"/>
  <c r="V75" i="59"/>
  <c r="AJ74" i="59"/>
  <c r="AJ73" i="59" s="1"/>
  <c r="AJ72" i="59" s="1"/>
  <c r="AH74" i="59"/>
  <c r="AH73" i="59" s="1"/>
  <c r="AH72" i="59" s="1"/>
  <c r="AF74" i="59"/>
  <c r="AF73" i="59" s="1"/>
  <c r="AF72" i="59" s="1"/>
  <c r="AD74" i="59"/>
  <c r="AD73" i="59" s="1"/>
  <c r="AD72" i="59" s="1"/>
  <c r="AB74" i="59"/>
  <c r="Z74" i="59"/>
  <c r="X74" i="59"/>
  <c r="X73" i="59" s="1"/>
  <c r="X72" i="59" s="1"/>
  <c r="V74" i="59"/>
  <c r="V73" i="59" s="1"/>
  <c r="V72" i="59" s="1"/>
  <c r="T74" i="59"/>
  <c r="T73" i="59" s="1"/>
  <c r="T72" i="59" s="1"/>
  <c r="R74" i="59"/>
  <c r="R73" i="59" s="1"/>
  <c r="R72" i="59" s="1"/>
  <c r="P74" i="59"/>
  <c r="P73" i="59" s="1"/>
  <c r="P72" i="59" s="1"/>
  <c r="N74" i="59"/>
  <c r="N73" i="59" s="1"/>
  <c r="N72" i="59" s="1"/>
  <c r="L74" i="59"/>
  <c r="L73" i="59" s="1"/>
  <c r="L72" i="59" s="1"/>
  <c r="J74" i="59"/>
  <c r="J73" i="59" s="1"/>
  <c r="J72" i="59" s="1"/>
  <c r="AK73" i="59"/>
  <c r="AK72" i="59" s="1"/>
  <c r="AI73" i="59"/>
  <c r="AI72" i="59" s="1"/>
  <c r="AG73" i="59"/>
  <c r="AG72" i="59" s="1"/>
  <c r="AE73" i="59"/>
  <c r="AE72" i="59" s="1"/>
  <c r="AC73" i="59"/>
  <c r="AC72" i="59" s="1"/>
  <c r="AB73" i="59"/>
  <c r="AB72" i="59" s="1"/>
  <c r="AA73" i="59"/>
  <c r="AA72" i="59" s="1"/>
  <c r="Z73" i="59"/>
  <c r="Z72" i="59" s="1"/>
  <c r="Y73" i="59"/>
  <c r="Y72" i="59" s="1"/>
  <c r="W73" i="59"/>
  <c r="W72" i="59" s="1"/>
  <c r="U73" i="59"/>
  <c r="U72" i="59" s="1"/>
  <c r="S73" i="59"/>
  <c r="Q73" i="59"/>
  <c r="O73" i="59"/>
  <c r="M73" i="59"/>
  <c r="M72" i="59" s="1"/>
  <c r="K73" i="59"/>
  <c r="K72" i="59" s="1"/>
  <c r="I73" i="59"/>
  <c r="I72" i="59" s="1"/>
  <c r="S72" i="59"/>
  <c r="Q72" i="59"/>
  <c r="O72" i="59"/>
  <c r="AK69" i="59"/>
  <c r="AK68" i="59" s="1"/>
  <c r="AJ69" i="59"/>
  <c r="AJ68" i="59" s="1"/>
  <c r="AI69" i="59"/>
  <c r="AI68" i="59" s="1"/>
  <c r="AH69" i="59"/>
  <c r="AH68" i="59" s="1"/>
  <c r="AG69" i="59"/>
  <c r="AG68" i="59" s="1"/>
  <c r="AF69" i="59"/>
  <c r="AF68" i="59" s="1"/>
  <c r="AE69" i="59"/>
  <c r="AE68" i="59" s="1"/>
  <c r="AD69" i="59"/>
  <c r="AD68" i="59" s="1"/>
  <c r="AC69" i="59"/>
  <c r="AC68" i="59" s="1"/>
  <c r="AB69" i="59"/>
  <c r="AB68" i="59" s="1"/>
  <c r="AA69" i="59"/>
  <c r="AA68" i="59" s="1"/>
  <c r="Z69" i="59"/>
  <c r="Z68" i="59" s="1"/>
  <c r="Y69" i="59"/>
  <c r="Y68" i="59" s="1"/>
  <c r="X69" i="59"/>
  <c r="X68" i="59" s="1"/>
  <c r="W69" i="59"/>
  <c r="W68" i="59" s="1"/>
  <c r="V69" i="59"/>
  <c r="V68" i="59" s="1"/>
  <c r="U69" i="59"/>
  <c r="U68" i="59" s="1"/>
  <c r="T69" i="59"/>
  <c r="T68" i="59" s="1"/>
  <c r="S69" i="59"/>
  <c r="S68" i="59" s="1"/>
  <c r="R69" i="59"/>
  <c r="R68" i="59" s="1"/>
  <c r="Q69" i="59"/>
  <c r="Q68" i="59" s="1"/>
  <c r="P69" i="59"/>
  <c r="P68" i="59" s="1"/>
  <c r="O69" i="59"/>
  <c r="O68" i="59" s="1"/>
  <c r="N69" i="59"/>
  <c r="N68" i="59" s="1"/>
  <c r="M69" i="59"/>
  <c r="M68" i="59" s="1"/>
  <c r="L69" i="59"/>
  <c r="L68" i="59" s="1"/>
  <c r="K69" i="59"/>
  <c r="K68" i="59" s="1"/>
  <c r="J69" i="59"/>
  <c r="J68" i="59" s="1"/>
  <c r="I69" i="59"/>
  <c r="I68" i="59" s="1"/>
  <c r="AK66" i="59"/>
  <c r="AJ66" i="59"/>
  <c r="AI66" i="59"/>
  <c r="AH66" i="59"/>
  <c r="AG66" i="59"/>
  <c r="AF66" i="59"/>
  <c r="AE66" i="59"/>
  <c r="AD66" i="59"/>
  <c r="AC66" i="59"/>
  <c r="AB66" i="59"/>
  <c r="AA66" i="59"/>
  <c r="Z66" i="59"/>
  <c r="Y66" i="59"/>
  <c r="X66" i="59"/>
  <c r="W66" i="59"/>
  <c r="V66" i="59"/>
  <c r="V60" i="59" s="1"/>
  <c r="U66" i="59"/>
  <c r="T66" i="59"/>
  <c r="S66" i="59"/>
  <c r="R66" i="59"/>
  <c r="Q66" i="59"/>
  <c r="P66" i="59"/>
  <c r="O66" i="59"/>
  <c r="N66" i="59"/>
  <c r="M66" i="59"/>
  <c r="L66" i="59"/>
  <c r="K66" i="59"/>
  <c r="J66" i="59"/>
  <c r="I66" i="59"/>
  <c r="AK64" i="59"/>
  <c r="AJ64" i="59"/>
  <c r="AI64" i="59"/>
  <c r="AH64" i="59"/>
  <c r="AG64" i="59"/>
  <c r="AF64" i="59"/>
  <c r="AE64" i="59"/>
  <c r="AD64" i="59"/>
  <c r="AC64" i="59"/>
  <c r="AB64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AK61" i="59"/>
  <c r="AJ61" i="59"/>
  <c r="AI61" i="59"/>
  <c r="AH61" i="59"/>
  <c r="AG61" i="59"/>
  <c r="AF61" i="59"/>
  <c r="AE61" i="59"/>
  <c r="AD61" i="59"/>
  <c r="AC61" i="59"/>
  <c r="AB61" i="59"/>
  <c r="AA61" i="59"/>
  <c r="Z61" i="59"/>
  <c r="Y61" i="59"/>
  <c r="X61" i="59"/>
  <c r="W61" i="59"/>
  <c r="V61" i="59"/>
  <c r="U61" i="59"/>
  <c r="T61" i="59"/>
  <c r="S61" i="59"/>
  <c r="R61" i="59"/>
  <c r="Q61" i="59"/>
  <c r="P61" i="59"/>
  <c r="O61" i="59"/>
  <c r="N61" i="59"/>
  <c r="M61" i="59"/>
  <c r="L61" i="59"/>
  <c r="K61" i="59"/>
  <c r="J61" i="59"/>
  <c r="I61" i="59"/>
  <c r="AH60" i="59"/>
  <c r="AK58" i="59"/>
  <c r="AK57" i="59" s="1"/>
  <c r="AJ58" i="59"/>
  <c r="AJ57" i="59" s="1"/>
  <c r="AI58" i="59"/>
  <c r="AI57" i="59" s="1"/>
  <c r="AH58" i="59"/>
  <c r="AH57" i="59" s="1"/>
  <c r="AG58" i="59"/>
  <c r="AG57" i="59" s="1"/>
  <c r="AF58" i="59"/>
  <c r="AE58" i="59"/>
  <c r="AD58" i="59"/>
  <c r="AC58" i="59"/>
  <c r="AC57" i="59" s="1"/>
  <c r="AB58" i="59"/>
  <c r="AA58" i="59"/>
  <c r="AA57" i="59" s="1"/>
  <c r="Z58" i="59"/>
  <c r="Z57" i="59" s="1"/>
  <c r="Y58" i="59"/>
  <c r="Y57" i="59" s="1"/>
  <c r="X58" i="59"/>
  <c r="X57" i="59" s="1"/>
  <c r="W58" i="59"/>
  <c r="W57" i="59" s="1"/>
  <c r="V58" i="59"/>
  <c r="V57" i="59" s="1"/>
  <c r="U58" i="59"/>
  <c r="U57" i="59" s="1"/>
  <c r="T58" i="59"/>
  <c r="T57" i="59" s="1"/>
  <c r="S58" i="59"/>
  <c r="S57" i="59" s="1"/>
  <c r="R58" i="59"/>
  <c r="R57" i="59" s="1"/>
  <c r="Q58" i="59"/>
  <c r="Q57" i="59" s="1"/>
  <c r="P58" i="59"/>
  <c r="P57" i="59" s="1"/>
  <c r="O58" i="59"/>
  <c r="O57" i="59" s="1"/>
  <c r="N58" i="59"/>
  <c r="N57" i="59" s="1"/>
  <c r="M58" i="59"/>
  <c r="M57" i="59" s="1"/>
  <c r="L58" i="59"/>
  <c r="L57" i="59" s="1"/>
  <c r="K58" i="59"/>
  <c r="K57" i="59" s="1"/>
  <c r="J58" i="59"/>
  <c r="J57" i="59" s="1"/>
  <c r="I58" i="59"/>
  <c r="I57" i="59" s="1"/>
  <c r="AF57" i="59"/>
  <c r="AE57" i="59"/>
  <c r="AD57" i="59"/>
  <c r="AB57" i="59"/>
  <c r="AK55" i="59"/>
  <c r="AK54" i="59" s="1"/>
  <c r="AJ55" i="59"/>
  <c r="AJ54" i="59" s="1"/>
  <c r="AI55" i="59"/>
  <c r="AI54" i="59" s="1"/>
  <c r="AH55" i="59"/>
  <c r="AH54" i="59" s="1"/>
  <c r="AG55" i="59"/>
  <c r="AG54" i="59" s="1"/>
  <c r="AF55" i="59"/>
  <c r="AF54" i="59" s="1"/>
  <c r="AE55" i="59"/>
  <c r="AE54" i="59" s="1"/>
  <c r="AD55" i="59"/>
  <c r="AD54" i="59" s="1"/>
  <c r="AC55" i="59"/>
  <c r="AC54" i="59" s="1"/>
  <c r="AB55" i="59"/>
  <c r="AB54" i="59" s="1"/>
  <c r="AA55" i="59"/>
  <c r="AA54" i="59" s="1"/>
  <c r="Z55" i="59"/>
  <c r="Z54" i="59" s="1"/>
  <c r="Y55" i="59"/>
  <c r="Y54" i="59" s="1"/>
  <c r="X55" i="59"/>
  <c r="X54" i="59" s="1"/>
  <c r="W55" i="59"/>
  <c r="W54" i="59" s="1"/>
  <c r="V55" i="59"/>
  <c r="V54" i="59" s="1"/>
  <c r="U55" i="59"/>
  <c r="U54" i="59" s="1"/>
  <c r="T55" i="59"/>
  <c r="T54" i="59" s="1"/>
  <c r="S55" i="59"/>
  <c r="S54" i="59" s="1"/>
  <c r="R55" i="59"/>
  <c r="R54" i="59" s="1"/>
  <c r="Q55" i="59"/>
  <c r="Q54" i="59" s="1"/>
  <c r="P55" i="59"/>
  <c r="P54" i="59" s="1"/>
  <c r="O55" i="59"/>
  <c r="O54" i="59" s="1"/>
  <c r="N55" i="59"/>
  <c r="N54" i="59" s="1"/>
  <c r="M55" i="59"/>
  <c r="M54" i="59" s="1"/>
  <c r="L55" i="59"/>
  <c r="L54" i="59" s="1"/>
  <c r="K55" i="59"/>
  <c r="K54" i="59" s="1"/>
  <c r="J55" i="59"/>
  <c r="J54" i="59" s="1"/>
  <c r="I55" i="59"/>
  <c r="I54" i="59" s="1"/>
  <c r="AK51" i="59"/>
  <c r="AK50" i="59" s="1"/>
  <c r="AJ51" i="59"/>
  <c r="AJ50" i="59" s="1"/>
  <c r="AI51" i="59"/>
  <c r="AI50" i="59" s="1"/>
  <c r="AH51" i="59"/>
  <c r="AH50" i="59" s="1"/>
  <c r="AG51" i="59"/>
  <c r="AG50" i="59" s="1"/>
  <c r="AF51" i="59"/>
  <c r="AE51" i="59"/>
  <c r="AE50" i="59" s="1"/>
  <c r="AD51" i="59"/>
  <c r="AD50" i="59" s="1"/>
  <c r="AC51" i="59"/>
  <c r="AC50" i="59" s="1"/>
  <c r="AB51" i="59"/>
  <c r="AB50" i="59" s="1"/>
  <c r="AA51" i="59"/>
  <c r="AA50" i="59" s="1"/>
  <c r="Z51" i="59"/>
  <c r="Z50" i="59" s="1"/>
  <c r="Y51" i="59"/>
  <c r="Y50" i="59" s="1"/>
  <c r="X51" i="59"/>
  <c r="X50" i="59" s="1"/>
  <c r="W51" i="59"/>
  <c r="W50" i="59" s="1"/>
  <c r="V51" i="59"/>
  <c r="V50" i="59" s="1"/>
  <c r="U51" i="59"/>
  <c r="U50" i="59" s="1"/>
  <c r="T51" i="59"/>
  <c r="T50" i="59" s="1"/>
  <c r="S51" i="59"/>
  <c r="S50" i="59" s="1"/>
  <c r="R51" i="59"/>
  <c r="R50" i="59" s="1"/>
  <c r="Q51" i="59"/>
  <c r="Q50" i="59" s="1"/>
  <c r="P51" i="59"/>
  <c r="P50" i="59" s="1"/>
  <c r="O51" i="59"/>
  <c r="O50" i="59" s="1"/>
  <c r="N51" i="59"/>
  <c r="N50" i="59" s="1"/>
  <c r="M51" i="59"/>
  <c r="M50" i="59" s="1"/>
  <c r="L51" i="59"/>
  <c r="L50" i="59" s="1"/>
  <c r="K51" i="59"/>
  <c r="K50" i="59" s="1"/>
  <c r="J51" i="59"/>
  <c r="J50" i="59" s="1"/>
  <c r="I51" i="59"/>
  <c r="I50" i="59" s="1"/>
  <c r="AF50" i="59"/>
  <c r="AK43" i="59"/>
  <c r="AJ43" i="59"/>
  <c r="AI43" i="59"/>
  <c r="AH43" i="59"/>
  <c r="AG43" i="59"/>
  <c r="AF43" i="59"/>
  <c r="AE43" i="59"/>
  <c r="AD43" i="59"/>
  <c r="AC43" i="59"/>
  <c r="AB43" i="59"/>
  <c r="AA43" i="59"/>
  <c r="Z43" i="59"/>
  <c r="Y43" i="59"/>
  <c r="X43" i="59"/>
  <c r="W43" i="59"/>
  <c r="V43" i="59"/>
  <c r="U43" i="59"/>
  <c r="T43" i="59"/>
  <c r="S43" i="59"/>
  <c r="R43" i="59"/>
  <c r="Q43" i="59"/>
  <c r="P43" i="59"/>
  <c r="O43" i="59"/>
  <c r="N43" i="59"/>
  <c r="M43" i="59"/>
  <c r="L43" i="59"/>
  <c r="K43" i="59"/>
  <c r="J43" i="59"/>
  <c r="I43" i="59"/>
  <c r="AK41" i="59"/>
  <c r="AJ41" i="59"/>
  <c r="AI41" i="59"/>
  <c r="AH41" i="59"/>
  <c r="AG41" i="59"/>
  <c r="AF41" i="59"/>
  <c r="AE41" i="59"/>
  <c r="AD41" i="59"/>
  <c r="AC41" i="59"/>
  <c r="AB41" i="59"/>
  <c r="AA41" i="59"/>
  <c r="Z41" i="59"/>
  <c r="Y41" i="59"/>
  <c r="X41" i="59"/>
  <c r="W41" i="59"/>
  <c r="V41" i="59"/>
  <c r="U41" i="59"/>
  <c r="T41" i="59"/>
  <c r="S41" i="59"/>
  <c r="R41" i="59"/>
  <c r="Q41" i="59"/>
  <c r="P41" i="59"/>
  <c r="O41" i="59"/>
  <c r="N41" i="59"/>
  <c r="M41" i="59"/>
  <c r="L41" i="59"/>
  <c r="K41" i="59"/>
  <c r="J41" i="59"/>
  <c r="I41" i="59"/>
  <c r="AK32" i="59"/>
  <c r="AJ32" i="59"/>
  <c r="AI32" i="59"/>
  <c r="AH32" i="59"/>
  <c r="AG32" i="59"/>
  <c r="AF32" i="59"/>
  <c r="AE32" i="59"/>
  <c r="AD32" i="59"/>
  <c r="AC32" i="59"/>
  <c r="AB32" i="59"/>
  <c r="AA32" i="59"/>
  <c r="Z32" i="59"/>
  <c r="Y32" i="59"/>
  <c r="X32" i="59"/>
  <c r="W32" i="59"/>
  <c r="V32" i="59"/>
  <c r="U32" i="59"/>
  <c r="T32" i="59"/>
  <c r="S32" i="59"/>
  <c r="R32" i="59"/>
  <c r="Q32" i="59"/>
  <c r="P32" i="59"/>
  <c r="O32" i="59"/>
  <c r="N32" i="59"/>
  <c r="M32" i="59"/>
  <c r="L32" i="59"/>
  <c r="K32" i="59"/>
  <c r="J32" i="59"/>
  <c r="I32" i="59"/>
  <c r="AK25" i="59"/>
  <c r="AJ25" i="59"/>
  <c r="AI25" i="59"/>
  <c r="AH25" i="59"/>
  <c r="AG25" i="59"/>
  <c r="AF25" i="59"/>
  <c r="AE25" i="59"/>
  <c r="AD25" i="59"/>
  <c r="AC25" i="59"/>
  <c r="AB25" i="59"/>
  <c r="AA25" i="59"/>
  <c r="Z25" i="59"/>
  <c r="Y25" i="59"/>
  <c r="X25" i="59"/>
  <c r="W25" i="59"/>
  <c r="V25" i="59"/>
  <c r="U25" i="59"/>
  <c r="T25" i="59"/>
  <c r="S25" i="59"/>
  <c r="R25" i="59"/>
  <c r="Q25" i="59"/>
  <c r="P25" i="59"/>
  <c r="O25" i="59"/>
  <c r="N25" i="59"/>
  <c r="M25" i="59"/>
  <c r="L25" i="59"/>
  <c r="K25" i="59"/>
  <c r="J25" i="59"/>
  <c r="I25" i="59"/>
  <c r="AK20" i="59"/>
  <c r="AJ20" i="59"/>
  <c r="AI20" i="59"/>
  <c r="AH20" i="59"/>
  <c r="AG20" i="59"/>
  <c r="AF20" i="59"/>
  <c r="AE20" i="59"/>
  <c r="AD20" i="59"/>
  <c r="AC20" i="59"/>
  <c r="AB20" i="59"/>
  <c r="AA20" i="59"/>
  <c r="Z20" i="59"/>
  <c r="Y20" i="59"/>
  <c r="X20" i="59"/>
  <c r="W20" i="59"/>
  <c r="V20" i="59"/>
  <c r="U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AK17" i="59"/>
  <c r="AJ17" i="59"/>
  <c r="AI17" i="59"/>
  <c r="AH17" i="59"/>
  <c r="AG17" i="59"/>
  <c r="AG9" i="59" s="1"/>
  <c r="AF17" i="59"/>
  <c r="AE17" i="59"/>
  <c r="AD17" i="59"/>
  <c r="AC17" i="59"/>
  <c r="AB17" i="59"/>
  <c r="AA17" i="59"/>
  <c r="Z17" i="59"/>
  <c r="Y17" i="59"/>
  <c r="X17" i="59"/>
  <c r="W17" i="59"/>
  <c r="V17" i="59"/>
  <c r="U17" i="59"/>
  <c r="U9" i="59" s="1"/>
  <c r="T17" i="59"/>
  <c r="S17" i="59"/>
  <c r="R17" i="59"/>
  <c r="Q17" i="59"/>
  <c r="P17" i="59"/>
  <c r="O17" i="59"/>
  <c r="N17" i="59"/>
  <c r="M17" i="59"/>
  <c r="L17" i="59"/>
  <c r="K17" i="59"/>
  <c r="J17" i="59"/>
  <c r="I17" i="59"/>
  <c r="I9" i="59" s="1"/>
  <c r="AK15" i="59"/>
  <c r="AJ15" i="59"/>
  <c r="AI15" i="59"/>
  <c r="AH15" i="59"/>
  <c r="AG15" i="59"/>
  <c r="AF15" i="59"/>
  <c r="AE15" i="59"/>
  <c r="AD15" i="59"/>
  <c r="AC15" i="59"/>
  <c r="AB15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O9" i="59" s="1"/>
  <c r="N15" i="59"/>
  <c r="M15" i="59"/>
  <c r="L15" i="59"/>
  <c r="K15" i="59"/>
  <c r="J15" i="59"/>
  <c r="I15" i="59"/>
  <c r="AK10" i="59"/>
  <c r="AJ10" i="59"/>
  <c r="AI10" i="59"/>
  <c r="AH10" i="59"/>
  <c r="AG10" i="59"/>
  <c r="AF10" i="59"/>
  <c r="AE10" i="59"/>
  <c r="AD10" i="59"/>
  <c r="AC10" i="59"/>
  <c r="AB10" i="59"/>
  <c r="AA10" i="59"/>
  <c r="Z10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M10" i="59"/>
  <c r="L10" i="59"/>
  <c r="K10" i="59"/>
  <c r="J10" i="59"/>
  <c r="I10" i="59"/>
  <c r="AK7" i="59"/>
  <c r="AK6" i="59" s="1"/>
  <c r="AJ7" i="59"/>
  <c r="AJ6" i="59" s="1"/>
  <c r="AI7" i="59"/>
  <c r="AI6" i="59" s="1"/>
  <c r="AH7" i="59"/>
  <c r="AH6" i="59" s="1"/>
  <c r="AG7" i="59"/>
  <c r="AG6" i="59" s="1"/>
  <c r="AF7" i="59"/>
  <c r="AF6" i="59" s="1"/>
  <c r="AE7" i="59"/>
  <c r="AE6" i="59" s="1"/>
  <c r="AD7" i="59"/>
  <c r="AD6" i="59" s="1"/>
  <c r="AC7" i="59"/>
  <c r="AC6" i="59" s="1"/>
  <c r="AB7" i="59"/>
  <c r="AB6" i="59" s="1"/>
  <c r="AA7" i="59"/>
  <c r="AA6" i="59" s="1"/>
  <c r="Z7" i="59"/>
  <c r="Z6" i="59" s="1"/>
  <c r="Y7" i="59"/>
  <c r="Y6" i="59" s="1"/>
  <c r="X7" i="59"/>
  <c r="X6" i="59" s="1"/>
  <c r="W7" i="59"/>
  <c r="W6" i="59" s="1"/>
  <c r="V7" i="59"/>
  <c r="V6" i="59" s="1"/>
  <c r="U7" i="59"/>
  <c r="U6" i="59" s="1"/>
  <c r="T7" i="59"/>
  <c r="T6" i="59" s="1"/>
  <c r="S7" i="59"/>
  <c r="S6" i="59" s="1"/>
  <c r="R7" i="59"/>
  <c r="R6" i="59" s="1"/>
  <c r="Q7" i="59"/>
  <c r="Q6" i="59" s="1"/>
  <c r="P7" i="59"/>
  <c r="P6" i="59" s="1"/>
  <c r="O7" i="59"/>
  <c r="O6" i="59" s="1"/>
  <c r="N7" i="59"/>
  <c r="N6" i="59" s="1"/>
  <c r="M7" i="59"/>
  <c r="M6" i="59" s="1"/>
  <c r="L7" i="59"/>
  <c r="L6" i="59" s="1"/>
  <c r="K7" i="59"/>
  <c r="K6" i="59" s="1"/>
  <c r="J7" i="59"/>
  <c r="J6" i="59" s="1"/>
  <c r="I7" i="59"/>
  <c r="I6" i="59" s="1"/>
  <c r="AC202" i="58"/>
  <c r="AC203" i="58"/>
  <c r="AM17" i="58"/>
  <c r="T9" i="59" l="1"/>
  <c r="Q86" i="59"/>
  <c r="AC86" i="59"/>
  <c r="L86" i="59"/>
  <c r="AJ86" i="59"/>
  <c r="K139" i="59"/>
  <c r="AB147" i="59"/>
  <c r="R193" i="59"/>
  <c r="AD193" i="59"/>
  <c r="R198" i="59"/>
  <c r="P9" i="59"/>
  <c r="P5" i="59" s="1"/>
  <c r="AB9" i="59"/>
  <c r="I131" i="59"/>
  <c r="R160" i="59"/>
  <c r="AD160" i="59"/>
  <c r="AC171" i="59"/>
  <c r="R182" i="59"/>
  <c r="AD182" i="59"/>
  <c r="AG214" i="59"/>
  <c r="Z86" i="59"/>
  <c r="I86" i="59"/>
  <c r="I71" i="59" s="1"/>
  <c r="U86" i="59"/>
  <c r="U71" i="59" s="1"/>
  <c r="J100" i="59"/>
  <c r="R171" i="59"/>
  <c r="AD171" i="59"/>
  <c r="L110" i="59"/>
  <c r="L147" i="59"/>
  <c r="X147" i="59"/>
  <c r="AJ147" i="59"/>
  <c r="L155" i="59"/>
  <c r="X155" i="59"/>
  <c r="AJ155" i="59"/>
  <c r="AJ130" i="59" s="1"/>
  <c r="Z198" i="59"/>
  <c r="U198" i="59"/>
  <c r="K203" i="59"/>
  <c r="R209" i="59"/>
  <c r="T60" i="59"/>
  <c r="W139" i="59"/>
  <c r="P222" i="59"/>
  <c r="Y131" i="59"/>
  <c r="M147" i="59"/>
  <c r="AK147" i="59"/>
  <c r="AK130" i="59" s="1"/>
  <c r="O198" i="59"/>
  <c r="Q203" i="59"/>
  <c r="AC203" i="59"/>
  <c r="X203" i="59"/>
  <c r="R203" i="59"/>
  <c r="AD203" i="59"/>
  <c r="AK203" i="59"/>
  <c r="AF9" i="59"/>
  <c r="AG60" i="59"/>
  <c r="U110" i="59"/>
  <c r="AB222" i="59"/>
  <c r="R131" i="59"/>
  <c r="Y147" i="59"/>
  <c r="AA198" i="59"/>
  <c r="L203" i="59"/>
  <c r="P86" i="59"/>
  <c r="P71" i="59" s="1"/>
  <c r="W86" i="59"/>
  <c r="AI86" i="59"/>
  <c r="AD86" i="59"/>
  <c r="O121" i="59"/>
  <c r="U131" i="59"/>
  <c r="J131" i="59"/>
  <c r="K182" i="59"/>
  <c r="W182" i="59"/>
  <c r="R9" i="59"/>
  <c r="AE155" i="59"/>
  <c r="AE75" i="59"/>
  <c r="AE71" i="59" s="1"/>
  <c r="U100" i="59"/>
  <c r="AB121" i="59"/>
  <c r="AB120" i="59" s="1"/>
  <c r="AA131" i="59"/>
  <c r="T155" i="59"/>
  <c r="AF155" i="59"/>
  <c r="K209" i="59"/>
  <c r="W209" i="59"/>
  <c r="AI209" i="59"/>
  <c r="J19" i="59"/>
  <c r="AH19" i="59"/>
  <c r="J86" i="59"/>
  <c r="J71" i="59" s="1"/>
  <c r="V86" i="59"/>
  <c r="V71" i="59" s="1"/>
  <c r="N121" i="59"/>
  <c r="N120" i="59" s="1"/>
  <c r="L209" i="59"/>
  <c r="X209" i="59"/>
  <c r="AJ209" i="59"/>
  <c r="AA100" i="59"/>
  <c r="V131" i="59"/>
  <c r="S139" i="59"/>
  <c r="R86" i="59"/>
  <c r="R71" i="59" s="1"/>
  <c r="W251" i="59"/>
  <c r="I110" i="59"/>
  <c r="AB177" i="59"/>
  <c r="S155" i="59"/>
  <c r="AC222" i="59"/>
  <c r="AB19" i="59"/>
  <c r="W19" i="59"/>
  <c r="M19" i="59"/>
  <c r="T19" i="59"/>
  <c r="T5" i="59" s="1"/>
  <c r="N75" i="59"/>
  <c r="AE131" i="59"/>
  <c r="AA110" i="59"/>
  <c r="O100" i="59"/>
  <c r="J60" i="59"/>
  <c r="R110" i="59"/>
  <c r="Q139" i="59"/>
  <c r="Q130" i="59" s="1"/>
  <c r="Q193" i="59"/>
  <c r="AF244" i="59"/>
  <c r="L251" i="59"/>
  <c r="X251" i="59"/>
  <c r="AJ251" i="59"/>
  <c r="AD9" i="59"/>
  <c r="AA120" i="59"/>
  <c r="Z131" i="59"/>
  <c r="AK251" i="59"/>
  <c r="P19" i="59"/>
  <c r="K19" i="59"/>
  <c r="Y19" i="59"/>
  <c r="AK19" i="59"/>
  <c r="Z75" i="59"/>
  <c r="Z71" i="59" s="1"/>
  <c r="X131" i="59"/>
  <c r="AD60" i="59"/>
  <c r="N60" i="59"/>
  <c r="Z60" i="59"/>
  <c r="U60" i="59"/>
  <c r="M139" i="59"/>
  <c r="AE139" i="59"/>
  <c r="AI139" i="59"/>
  <c r="L171" i="59"/>
  <c r="K177" i="59"/>
  <c r="W177" i="59"/>
  <c r="K187" i="59"/>
  <c r="L193" i="59"/>
  <c r="AJ193" i="59"/>
  <c r="L222" i="59"/>
  <c r="AJ222" i="59"/>
  <c r="I229" i="59"/>
  <c r="AG229" i="59"/>
  <c r="V244" i="59"/>
  <c r="AF110" i="59"/>
  <c r="Z155" i="59"/>
  <c r="Z130" i="59" s="1"/>
  <c r="AJ182" i="59"/>
  <c r="L187" i="59"/>
  <c r="AJ187" i="59"/>
  <c r="AF193" i="59"/>
  <c r="AF203" i="59"/>
  <c r="AE209" i="59"/>
  <c r="AG110" i="59"/>
  <c r="AH155" i="59"/>
  <c r="N171" i="59"/>
  <c r="Z171" i="59"/>
  <c r="Z193" i="59"/>
  <c r="T209" i="59"/>
  <c r="AF209" i="59"/>
  <c r="O209" i="59"/>
  <c r="P60" i="59"/>
  <c r="AB60" i="59"/>
  <c r="K60" i="59"/>
  <c r="W60" i="59"/>
  <c r="AI60" i="59"/>
  <c r="Q75" i="59"/>
  <c r="Q71" i="59" s="1"/>
  <c r="AC75" i="59"/>
  <c r="AE121" i="59"/>
  <c r="AE120" i="59" s="1"/>
  <c r="AI131" i="59"/>
  <c r="I147" i="59"/>
  <c r="U147" i="59"/>
  <c r="AG147" i="59"/>
  <c r="K155" i="59"/>
  <c r="Z177" i="59"/>
  <c r="I187" i="59"/>
  <c r="U187" i="59"/>
  <c r="L198" i="59"/>
  <c r="X198" i="59"/>
  <c r="AJ198" i="59"/>
  <c r="S198" i="59"/>
  <c r="I209" i="59"/>
  <c r="U209" i="59"/>
  <c r="AG209" i="59"/>
  <c r="P209" i="59"/>
  <c r="AB209" i="59"/>
  <c r="X214" i="59"/>
  <c r="T251" i="59"/>
  <c r="AF251" i="59"/>
  <c r="W187" i="59"/>
  <c r="X193" i="59"/>
  <c r="X222" i="59"/>
  <c r="U229" i="59"/>
  <c r="AG19" i="59"/>
  <c r="AG5" i="59" s="1"/>
  <c r="AH75" i="59"/>
  <c r="AH71" i="59" s="1"/>
  <c r="AC110" i="59"/>
  <c r="O131" i="59"/>
  <c r="L182" i="59"/>
  <c r="X187" i="59"/>
  <c r="T193" i="59"/>
  <c r="T203" i="59"/>
  <c r="S209" i="59"/>
  <c r="N209" i="59"/>
  <c r="K121" i="59"/>
  <c r="K120" i="59" s="1"/>
  <c r="T147" i="59"/>
  <c r="J155" i="59"/>
  <c r="V155" i="59"/>
  <c r="AF182" i="59"/>
  <c r="AF165" i="59" s="1"/>
  <c r="N193" i="59"/>
  <c r="AA209" i="59"/>
  <c r="S251" i="59"/>
  <c r="AE251" i="59"/>
  <c r="Z19" i="59"/>
  <c r="Z100" i="59"/>
  <c r="AI110" i="59"/>
  <c r="AG121" i="59"/>
  <c r="AG120" i="59" s="1"/>
  <c r="Q147" i="59"/>
  <c r="AC147" i="59"/>
  <c r="AC155" i="59"/>
  <c r="L166" i="59"/>
  <c r="X166" i="59"/>
  <c r="K171" i="59"/>
  <c r="W171" i="59"/>
  <c r="O182" i="59"/>
  <c r="O187" i="59"/>
  <c r="J187" i="59"/>
  <c r="V187" i="59"/>
  <c r="AF198" i="59"/>
  <c r="J209" i="59"/>
  <c r="V209" i="59"/>
  <c r="AH209" i="59"/>
  <c r="Q209" i="59"/>
  <c r="O229" i="59"/>
  <c r="O221" i="59" s="1"/>
  <c r="AA229" i="59"/>
  <c r="T110" i="59"/>
  <c r="U120" i="59"/>
  <c r="AF171" i="59"/>
  <c r="AI19" i="59"/>
  <c r="AI100" i="59"/>
  <c r="T100" i="59"/>
  <c r="AF100" i="59"/>
  <c r="AH131" i="59"/>
  <c r="R187" i="59"/>
  <c r="AD187" i="59"/>
  <c r="J9" i="59"/>
  <c r="AE214" i="59"/>
  <c r="AJ9" i="59"/>
  <c r="AH100" i="59"/>
  <c r="AE100" i="59"/>
  <c r="AB131" i="59"/>
  <c r="AG251" i="59"/>
  <c r="AH9" i="59"/>
  <c r="X9" i="59"/>
  <c r="AA9" i="59"/>
  <c r="I120" i="59"/>
  <c r="T171" i="59"/>
  <c r="V100" i="59"/>
  <c r="R214" i="59"/>
  <c r="V9" i="59"/>
  <c r="S120" i="59"/>
  <c r="S86" i="59"/>
  <c r="AE86" i="59"/>
  <c r="L9" i="59"/>
  <c r="L5" i="59" s="1"/>
  <c r="AI71" i="59"/>
  <c r="I60" i="59"/>
  <c r="S9" i="59"/>
  <c r="AE9" i="59"/>
  <c r="K100" i="59"/>
  <c r="AB203" i="59"/>
  <c r="N229" i="59"/>
  <c r="Z229" i="59"/>
  <c r="P229" i="59"/>
  <c r="AB100" i="59"/>
  <c r="W110" i="59"/>
  <c r="S131" i="59"/>
  <c r="AD131" i="59"/>
  <c r="N139" i="59"/>
  <c r="X139" i="59"/>
  <c r="S187" i="59"/>
  <c r="AE187" i="59"/>
  <c r="M198" i="59"/>
  <c r="AK198" i="59"/>
  <c r="K251" i="59"/>
  <c r="Q60" i="59"/>
  <c r="AC60" i="59"/>
  <c r="L60" i="59"/>
  <c r="X60" i="59"/>
  <c r="AJ60" i="59"/>
  <c r="Q100" i="59"/>
  <c r="AC100" i="59"/>
  <c r="AI121" i="59"/>
  <c r="AI120" i="59" s="1"/>
  <c r="J124" i="59"/>
  <c r="J121" i="59" s="1"/>
  <c r="J120" i="59" s="1"/>
  <c r="AH124" i="59"/>
  <c r="AH121" i="59" s="1"/>
  <c r="AH120" i="59" s="1"/>
  <c r="O139" i="59"/>
  <c r="AD139" i="59"/>
  <c r="K229" i="59"/>
  <c r="W229" i="59"/>
  <c r="AI229" i="59"/>
  <c r="R229" i="59"/>
  <c r="AD229" i="59"/>
  <c r="T229" i="59"/>
  <c r="J110" i="59"/>
  <c r="X121" i="59"/>
  <c r="X120" i="59" s="1"/>
  <c r="I222" i="59"/>
  <c r="U222" i="59"/>
  <c r="AG222" i="59"/>
  <c r="O75" i="59"/>
  <c r="N110" i="59"/>
  <c r="K110" i="59"/>
  <c r="S110" i="59"/>
  <c r="K131" i="59"/>
  <c r="O147" i="59"/>
  <c r="AA147" i="59"/>
  <c r="AE193" i="59"/>
  <c r="AE198" i="59"/>
  <c r="M203" i="59"/>
  <c r="J222" i="59"/>
  <c r="V222" i="59"/>
  <c r="AH222" i="59"/>
  <c r="AB229" i="59"/>
  <c r="I244" i="59"/>
  <c r="U244" i="59"/>
  <c r="AG244" i="59"/>
  <c r="AB244" i="59"/>
  <c r="AB221" i="59" s="1"/>
  <c r="Q251" i="59"/>
  <c r="K75" i="59"/>
  <c r="W75" i="59"/>
  <c r="K86" i="59"/>
  <c r="M121" i="59"/>
  <c r="M120" i="59" s="1"/>
  <c r="AC131" i="59"/>
  <c r="T131" i="59"/>
  <c r="M131" i="59"/>
  <c r="J139" i="59"/>
  <c r="AH139" i="59"/>
  <c r="P147" i="59"/>
  <c r="P171" i="59"/>
  <c r="AB171" i="59"/>
  <c r="M193" i="59"/>
  <c r="Y193" i="59"/>
  <c r="AK193" i="59"/>
  <c r="AG203" i="59"/>
  <c r="M222" i="59"/>
  <c r="Y222" i="59"/>
  <c r="AK222" i="59"/>
  <c r="O244" i="59"/>
  <c r="AA244" i="59"/>
  <c r="J244" i="59"/>
  <c r="AH244" i="59"/>
  <c r="AA19" i="59"/>
  <c r="AG193" i="59"/>
  <c r="N222" i="59"/>
  <c r="N251" i="59"/>
  <c r="Q9" i="59"/>
  <c r="AD75" i="59"/>
  <c r="AD71" i="59" s="1"/>
  <c r="W100" i="59"/>
  <c r="V121" i="59"/>
  <c r="V120" i="59" s="1"/>
  <c r="AD124" i="59"/>
  <c r="AD121" i="59" s="1"/>
  <c r="AD120" i="59" s="1"/>
  <c r="I139" i="59"/>
  <c r="AK155" i="59"/>
  <c r="V182" i="59"/>
  <c r="AI187" i="59"/>
  <c r="P203" i="59"/>
  <c r="Z209" i="59"/>
  <c r="S214" i="59"/>
  <c r="J251" i="59"/>
  <c r="V251" i="59"/>
  <c r="AH251" i="59"/>
  <c r="O19" i="59"/>
  <c r="O5" i="59" s="1"/>
  <c r="AC71" i="59"/>
  <c r="N100" i="59"/>
  <c r="T121" i="59"/>
  <c r="T120" i="59" s="1"/>
  <c r="U193" i="59"/>
  <c r="Z222" i="59"/>
  <c r="Z251" i="59"/>
  <c r="U251" i="59"/>
  <c r="AC9" i="59"/>
  <c r="U19" i="59"/>
  <c r="V110" i="59"/>
  <c r="M155" i="59"/>
  <c r="AJ166" i="59"/>
  <c r="J182" i="59"/>
  <c r="AH182" i="59"/>
  <c r="S75" i="59"/>
  <c r="X86" i="59"/>
  <c r="AF124" i="59"/>
  <c r="Q120" i="59"/>
  <c r="AA139" i="59"/>
  <c r="P139" i="59"/>
  <c r="N155" i="59"/>
  <c r="Q160" i="59"/>
  <c r="AC160" i="59"/>
  <c r="L160" i="59"/>
  <c r="AJ160" i="59"/>
  <c r="M166" i="59"/>
  <c r="Y166" i="59"/>
  <c r="AI182" i="59"/>
  <c r="K198" i="59"/>
  <c r="W198" i="59"/>
  <c r="AI198" i="59"/>
  <c r="AD198" i="59"/>
  <c r="T214" i="59"/>
  <c r="AF229" i="59"/>
  <c r="AI251" i="59"/>
  <c r="AC251" i="59"/>
  <c r="M86" i="59"/>
  <c r="Y86" i="59"/>
  <c r="AK86" i="59"/>
  <c r="T86" i="59"/>
  <c r="AF86" i="59"/>
  <c r="O86" i="59"/>
  <c r="AA86" i="59"/>
  <c r="AA71" i="59" s="1"/>
  <c r="W121" i="59"/>
  <c r="W120" i="59" s="1"/>
  <c r="Y121" i="59"/>
  <c r="Y120" i="59" s="1"/>
  <c r="R124" i="59"/>
  <c r="R121" i="59" s="1"/>
  <c r="R120" i="59" s="1"/>
  <c r="AF139" i="59"/>
  <c r="K147" i="59"/>
  <c r="W147" i="59"/>
  <c r="W130" i="59" s="1"/>
  <c r="AI147" i="59"/>
  <c r="AI130" i="59" s="1"/>
  <c r="O155" i="59"/>
  <c r="AA155" i="59"/>
  <c r="AE177" i="59"/>
  <c r="Q182" i="59"/>
  <c r="AC182" i="59"/>
  <c r="X182" i="59"/>
  <c r="N198" i="59"/>
  <c r="L214" i="59"/>
  <c r="AJ214" i="59"/>
  <c r="R244" i="59"/>
  <c r="AD244" i="59"/>
  <c r="R251" i="59"/>
  <c r="AD251" i="59"/>
  <c r="M251" i="59"/>
  <c r="Y251" i="59"/>
  <c r="N9" i="59"/>
  <c r="Z9" i="59"/>
  <c r="Q19" i="59"/>
  <c r="AC19" i="59"/>
  <c r="L19" i="59"/>
  <c r="X19" i="59"/>
  <c r="AJ19" i="59"/>
  <c r="AC121" i="59"/>
  <c r="AC120" i="59" s="1"/>
  <c r="Y139" i="59"/>
  <c r="Y130" i="59" s="1"/>
  <c r="L139" i="59"/>
  <c r="AJ139" i="59"/>
  <c r="S160" i="59"/>
  <c r="AE160" i="59"/>
  <c r="M171" i="59"/>
  <c r="Y171" i="59"/>
  <c r="AK171" i="59"/>
  <c r="AK187" i="59"/>
  <c r="AD209" i="59"/>
  <c r="Y209" i="59"/>
  <c r="J229" i="59"/>
  <c r="J221" i="59" s="1"/>
  <c r="V229" i="59"/>
  <c r="V221" i="59" s="1"/>
  <c r="AH229" i="59"/>
  <c r="S229" i="59"/>
  <c r="AE229" i="59"/>
  <c r="I251" i="59"/>
  <c r="I166" i="59"/>
  <c r="U166" i="59"/>
  <c r="AG166" i="59"/>
  <c r="P166" i="59"/>
  <c r="AB166" i="59"/>
  <c r="V171" i="59"/>
  <c r="AH171" i="59"/>
  <c r="S182" i="59"/>
  <c r="AE182" i="59"/>
  <c r="N182" i="59"/>
  <c r="Z182" i="59"/>
  <c r="T187" i="59"/>
  <c r="O193" i="59"/>
  <c r="AA193" i="59"/>
  <c r="J193" i="59"/>
  <c r="V193" i="59"/>
  <c r="AH193" i="59"/>
  <c r="J166" i="59"/>
  <c r="V166" i="59"/>
  <c r="AH166" i="59"/>
  <c r="Q166" i="59"/>
  <c r="AC166" i="59"/>
  <c r="AA182" i="59"/>
  <c r="AG187" i="59"/>
  <c r="I198" i="59"/>
  <c r="AG198" i="59"/>
  <c r="P198" i="59"/>
  <c r="AB198" i="59"/>
  <c r="Z214" i="59"/>
  <c r="L244" i="59"/>
  <c r="X244" i="59"/>
  <c r="AJ244" i="59"/>
  <c r="AE244" i="59"/>
  <c r="N147" i="59"/>
  <c r="Z147" i="59"/>
  <c r="K166" i="59"/>
  <c r="W166" i="59"/>
  <c r="AI166" i="59"/>
  <c r="R166" i="59"/>
  <c r="AD166" i="59"/>
  <c r="R177" i="59"/>
  <c r="AD177" i="59"/>
  <c r="Y177" i="59"/>
  <c r="AK177" i="59"/>
  <c r="I182" i="59"/>
  <c r="U182" i="59"/>
  <c r="AG182" i="59"/>
  <c r="P182" i="59"/>
  <c r="AB182" i="59"/>
  <c r="AC193" i="59"/>
  <c r="J198" i="59"/>
  <c r="V198" i="59"/>
  <c r="AH198" i="59"/>
  <c r="AC198" i="59"/>
  <c r="AJ203" i="59"/>
  <c r="S203" i="59"/>
  <c r="AE203" i="59"/>
  <c r="M244" i="59"/>
  <c r="Y244" i="59"/>
  <c r="AK244" i="59"/>
  <c r="P110" i="59"/>
  <c r="R60" i="59"/>
  <c r="AG86" i="59"/>
  <c r="AG71" i="59" s="1"/>
  <c r="M100" i="59"/>
  <c r="P100" i="59"/>
  <c r="L121" i="59"/>
  <c r="L120" i="59" s="1"/>
  <c r="AJ121" i="59"/>
  <c r="AJ120" i="59" s="1"/>
  <c r="AB110" i="59"/>
  <c r="S60" i="59"/>
  <c r="AE60" i="59"/>
  <c r="AF60" i="59"/>
  <c r="X75" i="59"/>
  <c r="AH110" i="59"/>
  <c r="S19" i="59"/>
  <c r="AE19" i="59"/>
  <c r="N19" i="59"/>
  <c r="M75" i="59"/>
  <c r="Y75" i="59"/>
  <c r="AK75" i="59"/>
  <c r="AK71" i="59" s="1"/>
  <c r="AI9" i="59"/>
  <c r="R19" i="59"/>
  <c r="AJ75" i="59"/>
  <c r="AJ71" i="59" s="1"/>
  <c r="M9" i="59"/>
  <c r="Y9" i="59"/>
  <c r="AK9" i="59"/>
  <c r="AF19" i="59"/>
  <c r="M60" i="59"/>
  <c r="Y60" i="59"/>
  <c r="AK60" i="59"/>
  <c r="AJ110" i="59"/>
  <c r="P121" i="59"/>
  <c r="P120" i="59" s="1"/>
  <c r="W9" i="59"/>
  <c r="AD19" i="59"/>
  <c r="N86" i="59"/>
  <c r="X130" i="59"/>
  <c r="O110" i="59"/>
  <c r="X110" i="59"/>
  <c r="O120" i="59"/>
  <c r="K9" i="59"/>
  <c r="L75" i="59"/>
  <c r="L71" i="59" s="1"/>
  <c r="I19" i="59"/>
  <c r="V19" i="59"/>
  <c r="O60" i="59"/>
  <c r="AA60" i="59"/>
  <c r="Y100" i="59"/>
  <c r="AK100" i="59"/>
  <c r="Z110" i="59"/>
  <c r="J147" i="59"/>
  <c r="V147" i="59"/>
  <c r="AH147" i="59"/>
  <c r="O203" i="59"/>
  <c r="Y110" i="59"/>
  <c r="L131" i="59"/>
  <c r="Q171" i="59"/>
  <c r="Q177" i="59"/>
  <c r="AC177" i="59"/>
  <c r="AF121" i="59"/>
  <c r="AF120" i="59" s="1"/>
  <c r="Q110" i="59"/>
  <c r="AB139" i="59"/>
  <c r="T75" i="59"/>
  <c r="AF75" i="59"/>
  <c r="AF71" i="59" s="1"/>
  <c r="S100" i="59"/>
  <c r="AD110" i="59"/>
  <c r="AF131" i="59"/>
  <c r="V203" i="59"/>
  <c r="AB86" i="59"/>
  <c r="AB71" i="59" s="1"/>
  <c r="V139" i="59"/>
  <c r="N244" i="59"/>
  <c r="Z244" i="59"/>
  <c r="M110" i="59"/>
  <c r="I100" i="59"/>
  <c r="AK110" i="59"/>
  <c r="Z124" i="59"/>
  <c r="Z121" i="59" s="1"/>
  <c r="Z120" i="59" s="1"/>
  <c r="S147" i="59"/>
  <c r="AE147" i="59"/>
  <c r="U214" i="59"/>
  <c r="L100" i="59"/>
  <c r="X100" i="59"/>
  <c r="AJ100" i="59"/>
  <c r="AK121" i="59"/>
  <c r="AK120" i="59" s="1"/>
  <c r="AF147" i="59"/>
  <c r="AA166" i="59"/>
  <c r="I155" i="59"/>
  <c r="U155" i="59"/>
  <c r="AG155" i="59"/>
  <c r="S166" i="59"/>
  <c r="AE166" i="59"/>
  <c r="AE165" i="59" s="1"/>
  <c r="W193" i="59"/>
  <c r="L177" i="59"/>
  <c r="X177" i="59"/>
  <c r="AJ177" i="59"/>
  <c r="O160" i="59"/>
  <c r="AA160" i="59"/>
  <c r="S193" i="59"/>
  <c r="AC209" i="59"/>
  <c r="P244" i="59"/>
  <c r="R155" i="59"/>
  <c r="R130" i="59" s="1"/>
  <c r="AD155" i="59"/>
  <c r="P177" i="59"/>
  <c r="AH187" i="59"/>
  <c r="AA214" i="59"/>
  <c r="L229" i="59"/>
  <c r="X229" i="59"/>
  <c r="AJ229" i="59"/>
  <c r="AB214" i="59"/>
  <c r="K222" i="59"/>
  <c r="W222" i="59"/>
  <c r="AI222" i="59"/>
  <c r="P214" i="59"/>
  <c r="P187" i="59"/>
  <c r="AB187" i="59"/>
  <c r="I203" i="59"/>
  <c r="U203" i="59"/>
  <c r="Q244" i="59"/>
  <c r="AC244" i="59"/>
  <c r="S244" i="59"/>
  <c r="Q187" i="59"/>
  <c r="AC187" i="59"/>
  <c r="AH203" i="59"/>
  <c r="M214" i="59"/>
  <c r="AK214" i="59"/>
  <c r="AI203" i="59"/>
  <c r="N214" i="59"/>
  <c r="Y214" i="59"/>
  <c r="M229" i="59"/>
  <c r="Y229" i="59"/>
  <c r="AK229" i="59"/>
  <c r="R222" i="59"/>
  <c r="AD222" i="59"/>
  <c r="S222" i="59"/>
  <c r="AE222" i="59"/>
  <c r="AE221" i="59" s="1"/>
  <c r="Q229" i="59"/>
  <c r="AC229" i="59"/>
  <c r="O251" i="59"/>
  <c r="AA251" i="59"/>
  <c r="O214" i="59"/>
  <c r="AF214" i="59"/>
  <c r="T222" i="59"/>
  <c r="AF222" i="59"/>
  <c r="K244" i="59"/>
  <c r="W244" i="59"/>
  <c r="AI244" i="59"/>
  <c r="P251" i="59"/>
  <c r="AB251" i="59"/>
  <c r="AM13" i="58"/>
  <c r="I404" i="58"/>
  <c r="J404" i="58"/>
  <c r="K404" i="58"/>
  <c r="L404" i="58"/>
  <c r="M404" i="58"/>
  <c r="N404" i="58"/>
  <c r="O404" i="58"/>
  <c r="P404" i="58"/>
  <c r="Q404" i="58"/>
  <c r="R404" i="58"/>
  <c r="S404" i="58"/>
  <c r="T404" i="58"/>
  <c r="U404" i="58"/>
  <c r="V404" i="58"/>
  <c r="W404" i="58"/>
  <c r="X404" i="58"/>
  <c r="Y404" i="58"/>
  <c r="Z404" i="58"/>
  <c r="AA404" i="58"/>
  <c r="AB404" i="58"/>
  <c r="AC404" i="58"/>
  <c r="AD404" i="58"/>
  <c r="AE404" i="58"/>
  <c r="AF404" i="58"/>
  <c r="AG404" i="58"/>
  <c r="AH404" i="58"/>
  <c r="AI404" i="58"/>
  <c r="AJ404" i="58"/>
  <c r="AK404" i="58"/>
  <c r="AL404" i="58"/>
  <c r="J382" i="58"/>
  <c r="K382" i="58"/>
  <c r="L382" i="58"/>
  <c r="M382" i="58"/>
  <c r="N382" i="58"/>
  <c r="O382" i="58"/>
  <c r="P382" i="58"/>
  <c r="Q382" i="58"/>
  <c r="R382" i="58"/>
  <c r="S382" i="58"/>
  <c r="T382" i="58"/>
  <c r="U382" i="58"/>
  <c r="V382" i="58"/>
  <c r="W382" i="58"/>
  <c r="X382" i="58"/>
  <c r="Y382" i="58"/>
  <c r="Z382" i="58"/>
  <c r="AA382" i="58"/>
  <c r="AB382" i="58"/>
  <c r="AC382" i="58"/>
  <c r="AD382" i="58"/>
  <c r="AE382" i="58"/>
  <c r="AF382" i="58"/>
  <c r="AG382" i="58"/>
  <c r="AH382" i="58"/>
  <c r="AI382" i="58"/>
  <c r="AJ382" i="58"/>
  <c r="AK382" i="58"/>
  <c r="AL382" i="58"/>
  <c r="I382" i="58"/>
  <c r="AL411" i="58"/>
  <c r="AL410" i="58" s="1"/>
  <c r="AK411" i="58"/>
  <c r="AK410" i="58" s="1"/>
  <c r="AJ411" i="58"/>
  <c r="AJ410" i="58" s="1"/>
  <c r="AI411" i="58"/>
  <c r="AI410" i="58" s="1"/>
  <c r="AH411" i="58"/>
  <c r="AH410" i="58" s="1"/>
  <c r="AG411" i="58"/>
  <c r="AG410" i="58" s="1"/>
  <c r="AF411" i="58"/>
  <c r="AF410" i="58" s="1"/>
  <c r="AE411" i="58"/>
  <c r="AE410" i="58" s="1"/>
  <c r="AD411" i="58"/>
  <c r="AD410" i="58" s="1"/>
  <c r="AC411" i="58"/>
  <c r="AC410" i="58" s="1"/>
  <c r="AB411" i="58"/>
  <c r="AB410" i="58" s="1"/>
  <c r="AA411" i="58"/>
  <c r="AA410" i="58" s="1"/>
  <c r="Z411" i="58"/>
  <c r="Z410" i="58" s="1"/>
  <c r="Y411" i="58"/>
  <c r="Y410" i="58" s="1"/>
  <c r="X411" i="58"/>
  <c r="X410" i="58" s="1"/>
  <c r="W411" i="58"/>
  <c r="W410" i="58" s="1"/>
  <c r="V411" i="58"/>
  <c r="V410" i="58" s="1"/>
  <c r="U411" i="58"/>
  <c r="U410" i="58" s="1"/>
  <c r="T411" i="58"/>
  <c r="T410" i="58" s="1"/>
  <c r="S411" i="58"/>
  <c r="S410" i="58" s="1"/>
  <c r="R411" i="58"/>
  <c r="R410" i="58" s="1"/>
  <c r="Q411" i="58"/>
  <c r="Q410" i="58" s="1"/>
  <c r="P411" i="58"/>
  <c r="P410" i="58" s="1"/>
  <c r="O411" i="58"/>
  <c r="O410" i="58" s="1"/>
  <c r="N411" i="58"/>
  <c r="N410" i="58" s="1"/>
  <c r="M411" i="58"/>
  <c r="M410" i="58" s="1"/>
  <c r="L411" i="58"/>
  <c r="L410" i="58" s="1"/>
  <c r="K411" i="58"/>
  <c r="K410" i="58" s="1"/>
  <c r="J411" i="58"/>
  <c r="J410" i="58" s="1"/>
  <c r="I411" i="58"/>
  <c r="I410" i="58" s="1"/>
  <c r="AL408" i="58"/>
  <c r="AK408" i="58"/>
  <c r="AJ408" i="58"/>
  <c r="AI408" i="58"/>
  <c r="AH408" i="58"/>
  <c r="AG408" i="58"/>
  <c r="AF408" i="58"/>
  <c r="AE408" i="58"/>
  <c r="AD408" i="58"/>
  <c r="AC408" i="58"/>
  <c r="AB408" i="58"/>
  <c r="AA408" i="58"/>
  <c r="Z408" i="58"/>
  <c r="Y408" i="58"/>
  <c r="X408" i="58"/>
  <c r="W408" i="58"/>
  <c r="V408" i="58"/>
  <c r="U408" i="58"/>
  <c r="T408" i="58"/>
  <c r="S408" i="58"/>
  <c r="R408" i="58"/>
  <c r="Q408" i="58"/>
  <c r="P408" i="58"/>
  <c r="O408" i="58"/>
  <c r="N408" i="58"/>
  <c r="M408" i="58"/>
  <c r="L408" i="58"/>
  <c r="K408" i="58"/>
  <c r="J408" i="58"/>
  <c r="I408" i="58"/>
  <c r="AL402" i="58"/>
  <c r="AK402" i="58"/>
  <c r="AJ402" i="58"/>
  <c r="AI402" i="58"/>
  <c r="AH402" i="58"/>
  <c r="AG402" i="58"/>
  <c r="AF402" i="58"/>
  <c r="AE402" i="58"/>
  <c r="AD402" i="58"/>
  <c r="AC402" i="58"/>
  <c r="AB402" i="58"/>
  <c r="AA402" i="58"/>
  <c r="Z402" i="58"/>
  <c r="Y402" i="58"/>
  <c r="X402" i="58"/>
  <c r="W402" i="58"/>
  <c r="V402" i="58"/>
  <c r="U402" i="58"/>
  <c r="T402" i="58"/>
  <c r="S402" i="58"/>
  <c r="R402" i="58"/>
  <c r="Q402" i="58"/>
  <c r="P402" i="58"/>
  <c r="O402" i="58"/>
  <c r="N402" i="58"/>
  <c r="M402" i="58"/>
  <c r="L402" i="58"/>
  <c r="K402" i="58"/>
  <c r="J402" i="58"/>
  <c r="I402" i="58"/>
  <c r="AL399" i="58"/>
  <c r="AK399" i="58"/>
  <c r="AJ399" i="58"/>
  <c r="AI399" i="58"/>
  <c r="AH399" i="58"/>
  <c r="AG399" i="58"/>
  <c r="AF399" i="58"/>
  <c r="AE399" i="58"/>
  <c r="AD399" i="58"/>
  <c r="AC399" i="58"/>
  <c r="AB399" i="58"/>
  <c r="AA399" i="58"/>
  <c r="Z399" i="58"/>
  <c r="Y399" i="58"/>
  <c r="X399" i="58"/>
  <c r="W399" i="58"/>
  <c r="V399" i="58"/>
  <c r="U399" i="58"/>
  <c r="T399" i="58"/>
  <c r="S399" i="58"/>
  <c r="R399" i="58"/>
  <c r="Q399" i="58"/>
  <c r="P399" i="58"/>
  <c r="O399" i="58"/>
  <c r="N399" i="58"/>
  <c r="M399" i="58"/>
  <c r="L399" i="58"/>
  <c r="K399" i="58"/>
  <c r="J399" i="58"/>
  <c r="I399" i="58"/>
  <c r="AL396" i="58"/>
  <c r="AK396" i="58"/>
  <c r="AJ396" i="58"/>
  <c r="AI396" i="58"/>
  <c r="AH396" i="58"/>
  <c r="AG396" i="58"/>
  <c r="AF396" i="58"/>
  <c r="AE396" i="58"/>
  <c r="AD396" i="58"/>
  <c r="AC396" i="58"/>
  <c r="AB396" i="58"/>
  <c r="AA396" i="58"/>
  <c r="Z396" i="58"/>
  <c r="Y396" i="58"/>
  <c r="X396" i="58"/>
  <c r="W396" i="58"/>
  <c r="V396" i="58"/>
  <c r="U396" i="58"/>
  <c r="T396" i="58"/>
  <c r="S396" i="58"/>
  <c r="R396" i="58"/>
  <c r="Q396" i="58"/>
  <c r="P396" i="58"/>
  <c r="O396" i="58"/>
  <c r="N396" i="58"/>
  <c r="M396" i="58"/>
  <c r="L396" i="58"/>
  <c r="K396" i="58"/>
  <c r="J396" i="58"/>
  <c r="I396" i="58"/>
  <c r="AL394" i="58"/>
  <c r="AK394" i="58"/>
  <c r="AJ394" i="58"/>
  <c r="AI394" i="58"/>
  <c r="AH394" i="58"/>
  <c r="AG394" i="58"/>
  <c r="AF394" i="58"/>
  <c r="AE394" i="58"/>
  <c r="AD394" i="58"/>
  <c r="AC394" i="58"/>
  <c r="AB394" i="58"/>
  <c r="AA394" i="58"/>
  <c r="Z394" i="58"/>
  <c r="Y394" i="58"/>
  <c r="X394" i="58"/>
  <c r="W394" i="58"/>
  <c r="V394" i="58"/>
  <c r="U394" i="58"/>
  <c r="T394" i="58"/>
  <c r="S394" i="58"/>
  <c r="R394" i="58"/>
  <c r="Q394" i="58"/>
  <c r="P394" i="58"/>
  <c r="O394" i="58"/>
  <c r="N394" i="58"/>
  <c r="M394" i="58"/>
  <c r="L394" i="58"/>
  <c r="K394" i="58"/>
  <c r="J394" i="58"/>
  <c r="I394" i="58"/>
  <c r="AL392" i="58"/>
  <c r="AK392" i="58"/>
  <c r="AJ392" i="58"/>
  <c r="AI392" i="58"/>
  <c r="AH392" i="58"/>
  <c r="AG392" i="58"/>
  <c r="AF392" i="58"/>
  <c r="AE392" i="58"/>
  <c r="AD392" i="58"/>
  <c r="AC392" i="58"/>
  <c r="AB392" i="58"/>
  <c r="AA392" i="58"/>
  <c r="Z392" i="58"/>
  <c r="Y392" i="58"/>
  <c r="X392" i="58"/>
  <c r="W392" i="58"/>
  <c r="V392" i="58"/>
  <c r="U392" i="58"/>
  <c r="T392" i="58"/>
  <c r="S392" i="58"/>
  <c r="R392" i="58"/>
  <c r="Q392" i="58"/>
  <c r="P392" i="58"/>
  <c r="O392" i="58"/>
  <c r="N392" i="58"/>
  <c r="M392" i="58"/>
  <c r="L392" i="58"/>
  <c r="K392" i="58"/>
  <c r="J392" i="58"/>
  <c r="I392" i="58"/>
  <c r="AL389" i="58"/>
  <c r="AL388" i="58" s="1"/>
  <c r="AK389" i="58"/>
  <c r="AK388" i="58" s="1"/>
  <c r="AJ389" i="58"/>
  <c r="AJ388" i="58" s="1"/>
  <c r="AI389" i="58"/>
  <c r="AI388" i="58" s="1"/>
  <c r="AH389" i="58"/>
  <c r="AH388" i="58" s="1"/>
  <c r="AG389" i="58"/>
  <c r="AG388" i="58" s="1"/>
  <c r="AF389" i="58"/>
  <c r="AF388" i="58" s="1"/>
  <c r="AE389" i="58"/>
  <c r="AE388" i="58" s="1"/>
  <c r="AD389" i="58"/>
  <c r="AD388" i="58" s="1"/>
  <c r="AC389" i="58"/>
  <c r="AC388" i="58" s="1"/>
  <c r="AB389" i="58"/>
  <c r="AB388" i="58" s="1"/>
  <c r="AA389" i="58"/>
  <c r="AA388" i="58" s="1"/>
  <c r="Z389" i="58"/>
  <c r="Z388" i="58" s="1"/>
  <c r="Y389" i="58"/>
  <c r="Y388" i="58" s="1"/>
  <c r="X389" i="58"/>
  <c r="X388" i="58" s="1"/>
  <c r="W389" i="58"/>
  <c r="W388" i="58" s="1"/>
  <c r="V389" i="58"/>
  <c r="V388" i="58" s="1"/>
  <c r="U389" i="58"/>
  <c r="U388" i="58" s="1"/>
  <c r="T389" i="58"/>
  <c r="T388" i="58" s="1"/>
  <c r="S389" i="58"/>
  <c r="S388" i="58" s="1"/>
  <c r="R389" i="58"/>
  <c r="R388" i="58" s="1"/>
  <c r="Q389" i="58"/>
  <c r="Q388" i="58" s="1"/>
  <c r="P389" i="58"/>
  <c r="P388" i="58" s="1"/>
  <c r="O389" i="58"/>
  <c r="O388" i="58" s="1"/>
  <c r="N389" i="58"/>
  <c r="N388" i="58" s="1"/>
  <c r="M389" i="58"/>
  <c r="M388" i="58" s="1"/>
  <c r="L389" i="58"/>
  <c r="L388" i="58" s="1"/>
  <c r="K389" i="58"/>
  <c r="K388" i="58" s="1"/>
  <c r="J389" i="58"/>
  <c r="J388" i="58" s="1"/>
  <c r="I389" i="58"/>
  <c r="I388" i="58" s="1"/>
  <c r="AL386" i="58"/>
  <c r="AK386" i="58"/>
  <c r="AJ386" i="58"/>
  <c r="AI386" i="58"/>
  <c r="AH386" i="58"/>
  <c r="AG386" i="58"/>
  <c r="AF386" i="58"/>
  <c r="AE386" i="58"/>
  <c r="AD386" i="58"/>
  <c r="AC386" i="58"/>
  <c r="AB386" i="58"/>
  <c r="AA386" i="58"/>
  <c r="Z386" i="58"/>
  <c r="Y386" i="58"/>
  <c r="X386" i="58"/>
  <c r="W386" i="58"/>
  <c r="V386" i="58"/>
  <c r="U386" i="58"/>
  <c r="T386" i="58"/>
  <c r="S386" i="58"/>
  <c r="R386" i="58"/>
  <c r="Q386" i="58"/>
  <c r="P386" i="58"/>
  <c r="O386" i="58"/>
  <c r="N386" i="58"/>
  <c r="M386" i="58"/>
  <c r="L386" i="58"/>
  <c r="K386" i="58"/>
  <c r="J386" i="58"/>
  <c r="I386" i="58"/>
  <c r="AL380" i="58"/>
  <c r="AK380" i="58"/>
  <c r="AJ380" i="58"/>
  <c r="AI380" i="58"/>
  <c r="AH380" i="58"/>
  <c r="AG380" i="58"/>
  <c r="AF380" i="58"/>
  <c r="AE380" i="58"/>
  <c r="AD380" i="58"/>
  <c r="AC380" i="58"/>
  <c r="AB380" i="58"/>
  <c r="AA380" i="58"/>
  <c r="Z380" i="58"/>
  <c r="Y380" i="58"/>
  <c r="X380" i="58"/>
  <c r="W380" i="58"/>
  <c r="V380" i="58"/>
  <c r="U380" i="58"/>
  <c r="T380" i="58"/>
  <c r="S380" i="58"/>
  <c r="R380" i="58"/>
  <c r="Q380" i="58"/>
  <c r="P380" i="58"/>
  <c r="O380" i="58"/>
  <c r="N380" i="58"/>
  <c r="M380" i="58"/>
  <c r="L380" i="58"/>
  <c r="K380" i="58"/>
  <c r="J380" i="58"/>
  <c r="I380" i="58"/>
  <c r="AL377" i="58"/>
  <c r="AK377" i="58"/>
  <c r="AJ377" i="58"/>
  <c r="AI377" i="58"/>
  <c r="AH377" i="58"/>
  <c r="AG377" i="58"/>
  <c r="AF377" i="58"/>
  <c r="AE377" i="58"/>
  <c r="AD377" i="58"/>
  <c r="AC377" i="58"/>
  <c r="AB377" i="58"/>
  <c r="AA377" i="58"/>
  <c r="Z377" i="58"/>
  <c r="Y377" i="58"/>
  <c r="X377" i="58"/>
  <c r="W377" i="58"/>
  <c r="V377" i="58"/>
  <c r="U377" i="58"/>
  <c r="T377" i="58"/>
  <c r="S377" i="58"/>
  <c r="R377" i="58"/>
  <c r="Q377" i="58"/>
  <c r="P377" i="58"/>
  <c r="O377" i="58"/>
  <c r="N377" i="58"/>
  <c r="M377" i="58"/>
  <c r="L377" i="58"/>
  <c r="K377" i="58"/>
  <c r="J377" i="58"/>
  <c r="I377" i="58"/>
  <c r="AL374" i="58"/>
  <c r="AK374" i="58"/>
  <c r="AJ374" i="58"/>
  <c r="AI374" i="58"/>
  <c r="AH374" i="58"/>
  <c r="AG374" i="58"/>
  <c r="AF374" i="58"/>
  <c r="AE374" i="58"/>
  <c r="AD374" i="58"/>
  <c r="AC374" i="58"/>
  <c r="AB374" i="58"/>
  <c r="AA374" i="58"/>
  <c r="Z374" i="58"/>
  <c r="Y374" i="58"/>
  <c r="X374" i="58"/>
  <c r="W374" i="58"/>
  <c r="V374" i="58"/>
  <c r="U374" i="58"/>
  <c r="T374" i="58"/>
  <c r="S374" i="58"/>
  <c r="R374" i="58"/>
  <c r="Q374" i="58"/>
  <c r="P374" i="58"/>
  <c r="O374" i="58"/>
  <c r="N374" i="58"/>
  <c r="M374" i="58"/>
  <c r="L374" i="58"/>
  <c r="K374" i="58"/>
  <c r="J374" i="58"/>
  <c r="I374" i="58"/>
  <c r="AL372" i="58"/>
  <c r="AK372" i="58"/>
  <c r="AJ372" i="58"/>
  <c r="AI372" i="58"/>
  <c r="AH372" i="58"/>
  <c r="AG372" i="58"/>
  <c r="AF372" i="58"/>
  <c r="AE372" i="58"/>
  <c r="AD372" i="58"/>
  <c r="AC372" i="58"/>
  <c r="AB372" i="58"/>
  <c r="AA372" i="58"/>
  <c r="Z372" i="58"/>
  <c r="Y372" i="58"/>
  <c r="X372" i="58"/>
  <c r="W372" i="58"/>
  <c r="V372" i="58"/>
  <c r="U372" i="58"/>
  <c r="T372" i="58"/>
  <c r="S372" i="58"/>
  <c r="R372" i="58"/>
  <c r="Q372" i="58"/>
  <c r="P372" i="58"/>
  <c r="O372" i="58"/>
  <c r="N372" i="58"/>
  <c r="M372" i="58"/>
  <c r="L372" i="58"/>
  <c r="K372" i="58"/>
  <c r="J372" i="58"/>
  <c r="I372" i="58"/>
  <c r="AL370" i="58"/>
  <c r="AK370" i="58"/>
  <c r="AJ370" i="58"/>
  <c r="AI370" i="58"/>
  <c r="AH370" i="58"/>
  <c r="AG370" i="58"/>
  <c r="AF370" i="58"/>
  <c r="AE370" i="58"/>
  <c r="AD370" i="58"/>
  <c r="AC370" i="58"/>
  <c r="AB370" i="58"/>
  <c r="AA370" i="58"/>
  <c r="Z370" i="58"/>
  <c r="Y370" i="58"/>
  <c r="X370" i="58"/>
  <c r="W370" i="58"/>
  <c r="V370" i="58"/>
  <c r="U370" i="58"/>
  <c r="T370" i="58"/>
  <c r="S370" i="58"/>
  <c r="R370" i="58"/>
  <c r="Q370" i="58"/>
  <c r="P370" i="58"/>
  <c r="O370" i="58"/>
  <c r="N370" i="58"/>
  <c r="M370" i="58"/>
  <c r="L370" i="58"/>
  <c r="K370" i="58"/>
  <c r="J370" i="58"/>
  <c r="I370" i="58"/>
  <c r="AH130" i="59" l="1"/>
  <c r="X5" i="59"/>
  <c r="N130" i="59"/>
  <c r="T130" i="59"/>
  <c r="AH5" i="59"/>
  <c r="AD130" i="59"/>
  <c r="I5" i="59"/>
  <c r="I3" i="59" s="1"/>
  <c r="L165" i="59"/>
  <c r="AG130" i="59"/>
  <c r="O165" i="59"/>
  <c r="AG221" i="59"/>
  <c r="J165" i="59"/>
  <c r="U130" i="59"/>
  <c r="Y71" i="59"/>
  <c r="M71" i="59"/>
  <c r="W71" i="59"/>
  <c r="U221" i="59"/>
  <c r="N5" i="59"/>
  <c r="I221" i="59"/>
  <c r="AB130" i="59"/>
  <c r="K5" i="59"/>
  <c r="AF5" i="59"/>
  <c r="S71" i="59"/>
  <c r="AA5" i="59"/>
  <c r="AA3" i="59" s="1"/>
  <c r="AB5" i="59"/>
  <c r="AD221" i="59"/>
  <c r="M165" i="59"/>
  <c r="R165" i="59"/>
  <c r="S130" i="59"/>
  <c r="AK165" i="59"/>
  <c r="K130" i="59"/>
  <c r="X221" i="59"/>
  <c r="N71" i="59"/>
  <c r="N165" i="59"/>
  <c r="AJ5" i="59"/>
  <c r="AJ3" i="59" s="1"/>
  <c r="AD5" i="59"/>
  <c r="AD3" i="59" s="1"/>
  <c r="X71" i="59"/>
  <c r="Z5" i="59"/>
  <c r="T165" i="59"/>
  <c r="W5" i="59"/>
  <c r="AC130" i="59"/>
  <c r="AH221" i="59"/>
  <c r="J5" i="59"/>
  <c r="S165" i="59"/>
  <c r="I130" i="59"/>
  <c r="I165" i="59"/>
  <c r="U5" i="59"/>
  <c r="U3" i="59" s="1"/>
  <c r="P130" i="59"/>
  <c r="AC221" i="59"/>
  <c r="R5" i="59"/>
  <c r="R3" i="59" s="1"/>
  <c r="N221" i="59"/>
  <c r="O71" i="59"/>
  <c r="AD165" i="59"/>
  <c r="K71" i="59"/>
  <c r="R221" i="59"/>
  <c r="V130" i="59"/>
  <c r="W165" i="59"/>
  <c r="AJ221" i="59"/>
  <c r="V165" i="59"/>
  <c r="V3" i="59" s="1"/>
  <c r="K165" i="59"/>
  <c r="K3" i="59" s="1"/>
  <c r="AC5" i="59"/>
  <c r="Q5" i="59"/>
  <c r="AA221" i="59"/>
  <c r="L221" i="59"/>
  <c r="Z165" i="59"/>
  <c r="AJ165" i="59"/>
  <c r="Q221" i="59"/>
  <c r="X165" i="59"/>
  <c r="T71" i="59"/>
  <c r="T3" i="59" s="1"/>
  <c r="J130" i="59"/>
  <c r="AK221" i="59"/>
  <c r="AC165" i="59"/>
  <c r="AE5" i="59"/>
  <c r="S221" i="59"/>
  <c r="AB165" i="59"/>
  <c r="AK5" i="59"/>
  <c r="Y221" i="59"/>
  <c r="S5" i="59"/>
  <c r="M5" i="59"/>
  <c r="O130" i="59"/>
  <c r="K221" i="59"/>
  <c r="P221" i="59"/>
  <c r="Z221" i="59"/>
  <c r="V5" i="59"/>
  <c r="Y165" i="59"/>
  <c r="M130" i="59"/>
  <c r="P165" i="59"/>
  <c r="AG165" i="59"/>
  <c r="AF221" i="59"/>
  <c r="AH165" i="59"/>
  <c r="AH3" i="59" s="1"/>
  <c r="T221" i="59"/>
  <c r="M221" i="59"/>
  <c r="AA130" i="59"/>
  <c r="Q165" i="59"/>
  <c r="AI165" i="59"/>
  <c r="AA165" i="59"/>
  <c r="L130" i="59"/>
  <c r="L3" i="59" s="1"/>
  <c r="U165" i="59"/>
  <c r="AE130" i="59"/>
  <c r="AI5" i="59"/>
  <c r="Z3" i="59"/>
  <c r="AB3" i="59"/>
  <c r="AI221" i="59"/>
  <c r="W221" i="59"/>
  <c r="Y5" i="59"/>
  <c r="AF130" i="59"/>
  <c r="AC376" i="58"/>
  <c r="K376" i="58"/>
  <c r="J376" i="58"/>
  <c r="AB376" i="58"/>
  <c r="AE376" i="58"/>
  <c r="L376" i="58"/>
  <c r="AD376" i="58"/>
  <c r="AH391" i="58"/>
  <c r="AJ391" i="58"/>
  <c r="AK391" i="58"/>
  <c r="AL391" i="58"/>
  <c r="U391" i="58"/>
  <c r="Y369" i="58"/>
  <c r="AA398" i="58"/>
  <c r="AG376" i="58"/>
  <c r="O376" i="58"/>
  <c r="AF376" i="58"/>
  <c r="N376" i="58"/>
  <c r="Z398" i="58"/>
  <c r="M376" i="58"/>
  <c r="V391" i="58"/>
  <c r="P391" i="58"/>
  <c r="W391" i="58"/>
  <c r="Q391" i="58"/>
  <c r="AI391" i="58"/>
  <c r="X391" i="58"/>
  <c r="R391" i="58"/>
  <c r="Y391" i="58"/>
  <c r="S391" i="58"/>
  <c r="Z391" i="58"/>
  <c r="T391" i="58"/>
  <c r="I398" i="58"/>
  <c r="S369" i="58"/>
  <c r="AK369" i="58"/>
  <c r="J398" i="58"/>
  <c r="I376" i="58"/>
  <c r="W369" i="58"/>
  <c r="X369" i="58"/>
  <c r="Y398" i="58"/>
  <c r="AC398" i="58"/>
  <c r="AA376" i="58"/>
  <c r="U376" i="58"/>
  <c r="X398" i="58"/>
  <c r="I391" i="58"/>
  <c r="AA391" i="58"/>
  <c r="O391" i="58"/>
  <c r="AG391" i="58"/>
  <c r="W398" i="58"/>
  <c r="AB398" i="58"/>
  <c r="K398" i="58"/>
  <c r="AD398" i="58"/>
  <c r="K369" i="58"/>
  <c r="AC369" i="58"/>
  <c r="M398" i="58"/>
  <c r="AE398" i="58"/>
  <c r="L369" i="58"/>
  <c r="AD369" i="58"/>
  <c r="AF398" i="58"/>
  <c r="M369" i="58"/>
  <c r="AE369" i="58"/>
  <c r="O398" i="58"/>
  <c r="AG398" i="58"/>
  <c r="U398" i="58"/>
  <c r="N369" i="58"/>
  <c r="AF369" i="58"/>
  <c r="Z369" i="58"/>
  <c r="P398" i="58"/>
  <c r="AH398" i="58"/>
  <c r="O369" i="58"/>
  <c r="AG369" i="58"/>
  <c r="U369" i="58"/>
  <c r="I369" i="58"/>
  <c r="AA369" i="58"/>
  <c r="Q398" i="58"/>
  <c r="AI398" i="58"/>
  <c r="P369" i="58"/>
  <c r="AH369" i="58"/>
  <c r="V369" i="58"/>
  <c r="J369" i="58"/>
  <c r="AB369" i="58"/>
  <c r="Q369" i="58"/>
  <c r="AI369" i="58"/>
  <c r="R369" i="58"/>
  <c r="AJ369" i="58"/>
  <c r="V398" i="58"/>
  <c r="P376" i="58"/>
  <c r="AH376" i="58"/>
  <c r="Q376" i="58"/>
  <c r="R376" i="58"/>
  <c r="AJ376" i="58"/>
  <c r="S376" i="58"/>
  <c r="T376" i="58"/>
  <c r="AL376" i="58"/>
  <c r="T369" i="58"/>
  <c r="AL369" i="58"/>
  <c r="V376" i="58"/>
  <c r="J391" i="58"/>
  <c r="AB391" i="58"/>
  <c r="R398" i="58"/>
  <c r="AJ398" i="58"/>
  <c r="W376" i="58"/>
  <c r="K391" i="58"/>
  <c r="S398" i="58"/>
  <c r="AK398" i="58"/>
  <c r="X376" i="58"/>
  <c r="L391" i="58"/>
  <c r="AD391" i="58"/>
  <c r="T398" i="58"/>
  <c r="AL398" i="58"/>
  <c r="Y376" i="58"/>
  <c r="M391" i="58"/>
  <c r="AE391" i="58"/>
  <c r="Z376" i="58"/>
  <c r="N391" i="58"/>
  <c r="AF391" i="58"/>
  <c r="L398" i="58"/>
  <c r="AI376" i="58"/>
  <c r="N398" i="58"/>
  <c r="AK376" i="58"/>
  <c r="AC391" i="58"/>
  <c r="P3" i="59" l="1"/>
  <c r="N3" i="59"/>
  <c r="J3" i="59"/>
  <c r="O3" i="59"/>
  <c r="AG3" i="59"/>
  <c r="W3" i="59"/>
  <c r="X3" i="59"/>
  <c r="M3" i="59"/>
  <c r="AI3" i="59"/>
  <c r="Q3" i="59"/>
  <c r="AE3" i="59"/>
  <c r="Y3" i="59"/>
  <c r="AF3" i="59"/>
  <c r="AD368" i="58"/>
  <c r="O368" i="58"/>
  <c r="S368" i="58"/>
  <c r="AC368" i="58"/>
  <c r="W368" i="58"/>
  <c r="AI368" i="58"/>
  <c r="J368" i="58"/>
  <c r="AL368" i="58"/>
  <c r="AB368" i="58"/>
  <c r="AF368" i="58"/>
  <c r="T368" i="58"/>
  <c r="AA368" i="58"/>
  <c r="AH368" i="58"/>
  <c r="AG368" i="58"/>
  <c r="K368" i="58"/>
  <c r="Y368" i="58"/>
  <c r="I368" i="58"/>
  <c r="U368" i="58"/>
  <c r="P368" i="58"/>
  <c r="Q368" i="58"/>
  <c r="N368" i="58"/>
  <c r="V368" i="58"/>
  <c r="Z368" i="58"/>
  <c r="AE368" i="58"/>
  <c r="M368" i="58"/>
  <c r="L368" i="58"/>
  <c r="X368" i="58"/>
  <c r="AK368" i="58"/>
  <c r="AJ368" i="58"/>
  <c r="R368" i="58"/>
  <c r="AL366" i="58" l="1"/>
  <c r="AL365" i="58" s="1"/>
  <c r="AK366" i="58"/>
  <c r="AK365" i="58" s="1"/>
  <c r="AL363" i="58"/>
  <c r="AL362" i="58" s="1"/>
  <c r="AK363" i="58"/>
  <c r="AK362" i="58" s="1"/>
  <c r="AL359" i="58"/>
  <c r="AL358" i="58" s="1"/>
  <c r="AK359" i="58"/>
  <c r="AK358" i="58" s="1"/>
  <c r="AL356" i="58"/>
  <c r="AL355" i="58" s="1"/>
  <c r="AK356" i="58"/>
  <c r="AK355" i="58" s="1"/>
  <c r="AL352" i="58"/>
  <c r="AL351" i="58" s="1"/>
  <c r="AK352" i="58"/>
  <c r="AK351" i="58" s="1"/>
  <c r="AL349" i="58"/>
  <c r="AK349" i="58"/>
  <c r="AL346" i="58"/>
  <c r="AK346" i="58"/>
  <c r="AL344" i="58"/>
  <c r="AK344" i="58"/>
  <c r="AL341" i="58"/>
  <c r="AK341" i="58"/>
  <c r="AL339" i="58"/>
  <c r="AK339" i="58"/>
  <c r="AL336" i="58"/>
  <c r="AL335" i="58" s="1"/>
  <c r="AK336" i="58"/>
  <c r="AK335" i="58" s="1"/>
  <c r="AL333" i="58"/>
  <c r="AK333" i="58"/>
  <c r="AL330" i="58"/>
  <c r="AK330" i="58"/>
  <c r="AL328" i="58"/>
  <c r="AK328" i="58"/>
  <c r="AL325" i="58"/>
  <c r="AK325" i="58"/>
  <c r="AL323" i="58"/>
  <c r="AK323" i="58"/>
  <c r="AL319" i="58"/>
  <c r="AL318" i="58" s="1"/>
  <c r="AK319" i="58"/>
  <c r="AK318" i="58" s="1"/>
  <c r="AL316" i="58"/>
  <c r="AK316" i="58"/>
  <c r="AL313" i="58"/>
  <c r="AK313" i="58"/>
  <c r="AL311" i="58"/>
  <c r="AK311" i="58"/>
  <c r="AL308" i="58"/>
  <c r="AK308" i="58"/>
  <c r="AL306" i="58"/>
  <c r="AK306" i="58"/>
  <c r="AL303" i="58"/>
  <c r="AL302" i="58" s="1"/>
  <c r="AK303" i="58"/>
  <c r="AK302" i="58" s="1"/>
  <c r="AL300" i="58"/>
  <c r="AK300" i="58"/>
  <c r="AL297" i="58"/>
  <c r="AK297" i="58"/>
  <c r="AL295" i="58"/>
  <c r="AK295" i="58"/>
  <c r="AL292" i="58"/>
  <c r="AK292" i="58"/>
  <c r="AL290" i="58"/>
  <c r="AK290" i="58"/>
  <c r="AL286" i="58"/>
  <c r="AK286" i="58"/>
  <c r="AL284" i="58"/>
  <c r="AK284" i="58"/>
  <c r="AL281" i="58"/>
  <c r="AK281" i="58"/>
  <c r="AL279" i="58"/>
  <c r="AK279" i="58"/>
  <c r="AL275" i="58"/>
  <c r="AL274" i="58" s="1"/>
  <c r="AK275" i="58"/>
  <c r="AK274" i="58" s="1"/>
  <c r="AL272" i="58"/>
  <c r="AK272" i="58"/>
  <c r="AL270" i="58"/>
  <c r="AK270" i="58"/>
  <c r="AL268" i="58"/>
  <c r="AK268" i="58"/>
  <c r="AL265" i="58"/>
  <c r="AL264" i="58" s="1"/>
  <c r="AK265" i="58"/>
  <c r="AK264" i="58" s="1"/>
  <c r="AL262" i="58"/>
  <c r="AK262" i="58"/>
  <c r="AL260" i="58"/>
  <c r="AK260" i="58"/>
  <c r="AL258" i="58"/>
  <c r="AK258" i="58"/>
  <c r="AL254" i="58"/>
  <c r="AL253" i="58" s="1"/>
  <c r="AK254" i="58"/>
  <c r="AK253" i="58" s="1"/>
  <c r="AL251" i="58"/>
  <c r="AK251" i="58"/>
  <c r="AL248" i="58"/>
  <c r="AK248" i="58"/>
  <c r="AL246" i="58"/>
  <c r="AK246" i="58"/>
  <c r="AL243" i="58"/>
  <c r="AK243" i="58"/>
  <c r="AL240" i="58"/>
  <c r="AK240" i="58"/>
  <c r="AL238" i="58"/>
  <c r="AK238" i="58"/>
  <c r="AL236" i="58"/>
  <c r="AK236" i="58"/>
  <c r="AL233" i="58"/>
  <c r="AL232" i="58" s="1"/>
  <c r="AK233" i="58"/>
  <c r="AK232" i="58" s="1"/>
  <c r="AL230" i="58"/>
  <c r="AK230" i="58"/>
  <c r="AL227" i="58"/>
  <c r="AK227" i="58"/>
  <c r="AL225" i="58"/>
  <c r="AK225" i="58"/>
  <c r="AL222" i="58"/>
  <c r="AK222" i="58"/>
  <c r="AL219" i="58"/>
  <c r="AK219" i="58"/>
  <c r="AL217" i="58"/>
  <c r="AK217" i="58"/>
  <c r="AL215" i="58"/>
  <c r="AK215" i="58"/>
  <c r="AL211" i="58"/>
  <c r="AK211" i="58"/>
  <c r="AL209" i="58"/>
  <c r="AK209" i="58"/>
  <c r="AL206" i="58"/>
  <c r="AK206" i="58"/>
  <c r="AL203" i="58"/>
  <c r="AK203" i="58"/>
  <c r="AL200" i="58"/>
  <c r="AK200" i="58"/>
  <c r="AL198" i="58"/>
  <c r="AK198" i="58"/>
  <c r="AL195" i="58"/>
  <c r="AK195" i="58"/>
  <c r="AL193" i="58"/>
  <c r="AK193" i="58"/>
  <c r="AL190" i="58"/>
  <c r="AK190" i="58"/>
  <c r="AL187" i="58"/>
  <c r="AK187" i="58"/>
  <c r="AL184" i="58"/>
  <c r="AK184" i="58"/>
  <c r="AL182" i="58"/>
  <c r="AK182" i="58"/>
  <c r="AL179" i="58"/>
  <c r="AK179" i="58"/>
  <c r="AL177" i="58"/>
  <c r="AK177" i="58"/>
  <c r="AL174" i="58"/>
  <c r="AK174" i="58"/>
  <c r="AL171" i="58"/>
  <c r="AK171" i="58"/>
  <c r="AL168" i="58"/>
  <c r="AK168" i="58"/>
  <c r="AL166" i="58"/>
  <c r="AK166" i="58"/>
  <c r="AL162" i="58"/>
  <c r="AK162" i="58"/>
  <c r="AL160" i="58"/>
  <c r="AK160" i="58"/>
  <c r="AL157" i="58"/>
  <c r="AK157" i="58"/>
  <c r="AL155" i="58"/>
  <c r="AK155" i="58"/>
  <c r="AL152" i="58"/>
  <c r="AL151" i="58" s="1"/>
  <c r="AK152" i="58"/>
  <c r="AK151" i="58" s="1"/>
  <c r="AL149" i="58"/>
  <c r="AK149" i="58"/>
  <c r="AL147" i="58"/>
  <c r="AK147" i="58"/>
  <c r="AL144" i="58"/>
  <c r="AL143" i="58" s="1"/>
  <c r="AK144" i="58"/>
  <c r="AK143" i="58" s="1"/>
  <c r="AL142" i="58"/>
  <c r="AL141" i="58" s="1"/>
  <c r="AK141" i="58"/>
  <c r="AL140" i="58"/>
  <c r="AL139" i="58" s="1"/>
  <c r="AK139" i="58"/>
  <c r="AL137" i="58"/>
  <c r="AL136" i="58" s="1"/>
  <c r="AL135" i="58" s="1"/>
  <c r="AK136" i="58"/>
  <c r="AK135" i="58" s="1"/>
  <c r="AL134" i="58"/>
  <c r="AL133" i="58" s="1"/>
  <c r="AK133" i="58"/>
  <c r="AL132" i="58"/>
  <c r="AL131" i="58" s="1"/>
  <c r="AK131" i="58"/>
  <c r="AL127" i="58"/>
  <c r="AL126" i="58" s="1"/>
  <c r="AK127" i="58"/>
  <c r="AK126" i="58" s="1"/>
  <c r="AL125" i="58"/>
  <c r="AL124" i="58"/>
  <c r="AK123" i="58"/>
  <c r="AL122" i="58"/>
  <c r="AL121" i="58" s="1"/>
  <c r="AK121" i="58"/>
  <c r="AL117" i="58"/>
  <c r="AL116" i="58" s="1"/>
  <c r="AK117" i="58"/>
  <c r="AK116" i="58" s="1"/>
  <c r="AL114" i="58"/>
  <c r="AL113" i="58" s="1"/>
  <c r="AK114" i="58"/>
  <c r="AK113" i="58" s="1"/>
  <c r="AL112" i="58"/>
  <c r="AL111" i="58" s="1"/>
  <c r="AL110" i="58" s="1"/>
  <c r="AK111" i="58"/>
  <c r="AK110" i="58" s="1"/>
  <c r="AL107" i="58"/>
  <c r="AL106" i="58" s="1"/>
  <c r="AK107" i="58"/>
  <c r="AK106" i="58" s="1"/>
  <c r="AL104" i="58"/>
  <c r="AL103" i="58" s="1"/>
  <c r="AK104" i="58"/>
  <c r="AK103" i="58" s="1"/>
  <c r="AL101" i="58"/>
  <c r="AL100" i="58" s="1"/>
  <c r="AK101" i="58"/>
  <c r="AK100" i="58" s="1"/>
  <c r="AL97" i="58"/>
  <c r="AK97" i="58"/>
  <c r="AL90" i="58"/>
  <c r="AK90" i="58"/>
  <c r="AL86" i="58"/>
  <c r="AK86" i="58"/>
  <c r="AL79" i="58"/>
  <c r="AK79" i="58"/>
  <c r="AL75" i="58"/>
  <c r="AK75" i="58"/>
  <c r="AL73" i="58"/>
  <c r="AL72" i="58" s="1"/>
  <c r="AL71" i="58" s="1"/>
  <c r="AK72" i="58"/>
  <c r="AK71" i="58" s="1"/>
  <c r="AL68" i="58"/>
  <c r="AL67" i="58" s="1"/>
  <c r="AK68" i="58"/>
  <c r="AK67" i="58" s="1"/>
  <c r="AL65" i="58"/>
  <c r="AK65" i="58"/>
  <c r="AL63" i="58"/>
  <c r="AK63" i="58"/>
  <c r="AL60" i="58"/>
  <c r="AK60" i="58"/>
  <c r="AL57" i="58"/>
  <c r="AL56" i="58" s="1"/>
  <c r="AK57" i="58"/>
  <c r="AK56" i="58" s="1"/>
  <c r="AL54" i="58"/>
  <c r="AL53" i="58" s="1"/>
  <c r="AK54" i="58"/>
  <c r="AK53" i="58" s="1"/>
  <c r="AL50" i="58"/>
  <c r="AL49" i="58" s="1"/>
  <c r="AK50" i="58"/>
  <c r="AK49" i="58" s="1"/>
  <c r="AL42" i="58"/>
  <c r="AK42" i="58"/>
  <c r="AL40" i="58"/>
  <c r="AK40" i="58"/>
  <c r="AL31" i="58"/>
  <c r="AK31" i="58"/>
  <c r="AL24" i="58"/>
  <c r="AK24" i="58"/>
  <c r="AL19" i="58"/>
  <c r="AK19" i="58"/>
  <c r="AL16" i="58"/>
  <c r="AK16" i="58"/>
  <c r="AL14" i="58"/>
  <c r="AK14" i="58"/>
  <c r="AL9" i="58"/>
  <c r="AK9" i="58"/>
  <c r="AL6" i="58"/>
  <c r="AL5" i="58" s="1"/>
  <c r="AK6" i="58"/>
  <c r="AK5" i="58" s="1"/>
  <c r="AD366" i="58"/>
  <c r="AD365" i="58" s="1"/>
  <c r="AC366" i="58"/>
  <c r="AC365" i="58" s="1"/>
  <c r="AD363" i="58"/>
  <c r="AD362" i="58" s="1"/>
  <c r="AC363" i="58"/>
  <c r="AC362" i="58" s="1"/>
  <c r="AD359" i="58"/>
  <c r="AD358" i="58" s="1"/>
  <c r="AC359" i="58"/>
  <c r="AC358" i="58" s="1"/>
  <c r="AD356" i="58"/>
  <c r="AD355" i="58" s="1"/>
  <c r="AC356" i="58"/>
  <c r="AC355" i="58" s="1"/>
  <c r="AD352" i="58"/>
  <c r="AD351" i="58" s="1"/>
  <c r="AC352" i="58"/>
  <c r="AC351" i="58" s="1"/>
  <c r="AD349" i="58"/>
  <c r="AC349" i="58"/>
  <c r="AD346" i="58"/>
  <c r="AC346" i="58"/>
  <c r="AD344" i="58"/>
  <c r="AC344" i="58"/>
  <c r="AD341" i="58"/>
  <c r="AC341" i="58"/>
  <c r="AD339" i="58"/>
  <c r="AC339" i="58"/>
  <c r="AD336" i="58"/>
  <c r="AD335" i="58" s="1"/>
  <c r="AC336" i="58"/>
  <c r="AC335" i="58" s="1"/>
  <c r="AD333" i="58"/>
  <c r="AC333" i="58"/>
  <c r="AD330" i="58"/>
  <c r="AC330" i="58"/>
  <c r="AD328" i="58"/>
  <c r="AC328" i="58"/>
  <c r="AD325" i="58"/>
  <c r="AC325" i="58"/>
  <c r="AD323" i="58"/>
  <c r="AC323" i="58"/>
  <c r="AD319" i="58"/>
  <c r="AD318" i="58" s="1"/>
  <c r="AC319" i="58"/>
  <c r="AC318" i="58" s="1"/>
  <c r="AD316" i="58"/>
  <c r="AC316" i="58"/>
  <c r="AD313" i="58"/>
  <c r="AC313" i="58"/>
  <c r="AD311" i="58"/>
  <c r="AC311" i="58"/>
  <c r="AD308" i="58"/>
  <c r="AC308" i="58"/>
  <c r="AD306" i="58"/>
  <c r="AC306" i="58"/>
  <c r="AD303" i="58"/>
  <c r="AD302" i="58" s="1"/>
  <c r="AC303" i="58"/>
  <c r="AC302" i="58" s="1"/>
  <c r="AD300" i="58"/>
  <c r="AC300" i="58"/>
  <c r="AD297" i="58"/>
  <c r="AC297" i="58"/>
  <c r="AD295" i="58"/>
  <c r="AC295" i="58"/>
  <c r="AD292" i="58"/>
  <c r="AC292" i="58"/>
  <c r="AD290" i="58"/>
  <c r="AC290" i="58"/>
  <c r="AD286" i="58"/>
  <c r="AC286" i="58"/>
  <c r="AD284" i="58"/>
  <c r="AC284" i="58"/>
  <c r="AD281" i="58"/>
  <c r="AC281" i="58"/>
  <c r="AD279" i="58"/>
  <c r="AC279" i="58"/>
  <c r="AD275" i="58"/>
  <c r="AD274" i="58" s="1"/>
  <c r="AC275" i="58"/>
  <c r="AC274" i="58" s="1"/>
  <c r="AD272" i="58"/>
  <c r="AC272" i="58"/>
  <c r="AD270" i="58"/>
  <c r="AC270" i="58"/>
  <c r="AD268" i="58"/>
  <c r="AC268" i="58"/>
  <c r="AD265" i="58"/>
  <c r="AD264" i="58" s="1"/>
  <c r="AC265" i="58"/>
  <c r="AC264" i="58" s="1"/>
  <c r="AD262" i="58"/>
  <c r="AC262" i="58"/>
  <c r="AD260" i="58"/>
  <c r="AC260" i="58"/>
  <c r="AD258" i="58"/>
  <c r="AC258" i="58"/>
  <c r="AD254" i="58"/>
  <c r="AD253" i="58" s="1"/>
  <c r="AC254" i="58"/>
  <c r="AC253" i="58" s="1"/>
  <c r="AD251" i="58"/>
  <c r="AC251" i="58"/>
  <c r="AD248" i="58"/>
  <c r="AC248" i="58"/>
  <c r="AD246" i="58"/>
  <c r="AC246" i="58"/>
  <c r="AD243" i="58"/>
  <c r="AC243" i="58"/>
  <c r="AD240" i="58"/>
  <c r="AC240" i="58"/>
  <c r="AD238" i="58"/>
  <c r="AC238" i="58"/>
  <c r="AD236" i="58"/>
  <c r="AC236" i="58"/>
  <c r="AD233" i="58"/>
  <c r="AD232" i="58" s="1"/>
  <c r="AC233" i="58"/>
  <c r="AC232" i="58" s="1"/>
  <c r="AD230" i="58"/>
  <c r="AC230" i="58"/>
  <c r="AD227" i="58"/>
  <c r="AC227" i="58"/>
  <c r="AD225" i="58"/>
  <c r="AC225" i="58"/>
  <c r="AD222" i="58"/>
  <c r="AC222" i="58"/>
  <c r="AD219" i="58"/>
  <c r="AC219" i="58"/>
  <c r="AD217" i="58"/>
  <c r="AC217" i="58"/>
  <c r="AD215" i="58"/>
  <c r="AC215" i="58"/>
  <c r="AD211" i="58"/>
  <c r="AC211" i="58"/>
  <c r="AD209" i="58"/>
  <c r="AC209" i="58"/>
  <c r="AD206" i="58"/>
  <c r="AC206" i="58"/>
  <c r="AD203" i="58"/>
  <c r="AD200" i="58"/>
  <c r="AC200" i="58"/>
  <c r="AD198" i="58"/>
  <c r="AC198" i="58"/>
  <c r="AD195" i="58"/>
  <c r="AC195" i="58"/>
  <c r="AD193" i="58"/>
  <c r="AC193" i="58"/>
  <c r="AD190" i="58"/>
  <c r="AC190" i="58"/>
  <c r="AD187" i="58"/>
  <c r="AC187" i="58"/>
  <c r="AD184" i="58"/>
  <c r="AC184" i="58"/>
  <c r="AD182" i="58"/>
  <c r="AC182" i="58"/>
  <c r="AD179" i="58"/>
  <c r="AC179" i="58"/>
  <c r="AD177" i="58"/>
  <c r="AC177" i="58"/>
  <c r="AD174" i="58"/>
  <c r="AC174" i="58"/>
  <c r="AD171" i="58"/>
  <c r="AC171" i="58"/>
  <c r="AD168" i="58"/>
  <c r="AC168" i="58"/>
  <c r="AD166" i="58"/>
  <c r="AC166" i="58"/>
  <c r="AD162" i="58"/>
  <c r="AC162" i="58"/>
  <c r="AD160" i="58"/>
  <c r="AC160" i="58"/>
  <c r="AD157" i="58"/>
  <c r="AC157" i="58"/>
  <c r="AD155" i="58"/>
  <c r="AC155" i="58"/>
  <c r="AD152" i="58"/>
  <c r="AD151" i="58" s="1"/>
  <c r="AC152" i="58"/>
  <c r="AC151" i="58" s="1"/>
  <c r="AD149" i="58"/>
  <c r="AC149" i="58"/>
  <c r="AD147" i="58"/>
  <c r="AC147" i="58"/>
  <c r="AD144" i="58"/>
  <c r="AD143" i="58" s="1"/>
  <c r="AC144" i="58"/>
  <c r="AC143" i="58" s="1"/>
  <c r="AD142" i="58"/>
  <c r="AD141" i="58" s="1"/>
  <c r="AC141" i="58"/>
  <c r="AD140" i="58"/>
  <c r="AD139" i="58" s="1"/>
  <c r="AC139" i="58"/>
  <c r="AD137" i="58"/>
  <c r="AD136" i="58" s="1"/>
  <c r="AD135" i="58" s="1"/>
  <c r="AC136" i="58"/>
  <c r="AC135" i="58" s="1"/>
  <c r="AD134" i="58"/>
  <c r="AD133" i="58" s="1"/>
  <c r="AC133" i="58"/>
  <c r="AD132" i="58"/>
  <c r="AD131" i="58" s="1"/>
  <c r="AC131" i="58"/>
  <c r="AD127" i="58"/>
  <c r="AD126" i="58" s="1"/>
  <c r="AC127" i="58"/>
  <c r="AC126" i="58" s="1"/>
  <c r="AD125" i="58"/>
  <c r="AD124" i="58"/>
  <c r="AC123" i="58"/>
  <c r="AD122" i="58"/>
  <c r="AD121" i="58" s="1"/>
  <c r="AC121" i="58"/>
  <c r="AD117" i="58"/>
  <c r="AD116" i="58" s="1"/>
  <c r="AC117" i="58"/>
  <c r="AC116" i="58" s="1"/>
  <c r="AD114" i="58"/>
  <c r="AD113" i="58" s="1"/>
  <c r="AC114" i="58"/>
  <c r="AC113" i="58" s="1"/>
  <c r="AD112" i="58"/>
  <c r="AD111" i="58" s="1"/>
  <c r="AD110" i="58" s="1"/>
  <c r="AC111" i="58"/>
  <c r="AC110" i="58" s="1"/>
  <c r="AD107" i="58"/>
  <c r="AD106" i="58" s="1"/>
  <c r="AC107" i="58"/>
  <c r="AC106" i="58" s="1"/>
  <c r="AD104" i="58"/>
  <c r="AD103" i="58" s="1"/>
  <c r="AC104" i="58"/>
  <c r="AC103" i="58" s="1"/>
  <c r="AD101" i="58"/>
  <c r="AD100" i="58" s="1"/>
  <c r="AC101" i="58"/>
  <c r="AC100" i="58" s="1"/>
  <c r="AD97" i="58"/>
  <c r="AC97" i="58"/>
  <c r="AD90" i="58"/>
  <c r="AC90" i="58"/>
  <c r="AD86" i="58"/>
  <c r="AC86" i="58"/>
  <c r="AD79" i="58"/>
  <c r="AC79" i="58"/>
  <c r="AD75" i="58"/>
  <c r="AC75" i="58"/>
  <c r="AD73" i="58"/>
  <c r="AD72" i="58" s="1"/>
  <c r="AD71" i="58" s="1"/>
  <c r="AC72" i="58"/>
  <c r="AC71" i="58" s="1"/>
  <c r="AD68" i="58"/>
  <c r="AD67" i="58" s="1"/>
  <c r="AC68" i="58"/>
  <c r="AC67" i="58" s="1"/>
  <c r="AD65" i="58"/>
  <c r="AC65" i="58"/>
  <c r="AD63" i="58"/>
  <c r="AC63" i="58"/>
  <c r="AD60" i="58"/>
  <c r="AC60" i="58"/>
  <c r="AD57" i="58"/>
  <c r="AD56" i="58" s="1"/>
  <c r="AC57" i="58"/>
  <c r="AC56" i="58" s="1"/>
  <c r="AD54" i="58"/>
  <c r="AD53" i="58" s="1"/>
  <c r="AC54" i="58"/>
  <c r="AC53" i="58" s="1"/>
  <c r="AD50" i="58"/>
  <c r="AD49" i="58" s="1"/>
  <c r="AC50" i="58"/>
  <c r="AC49" i="58" s="1"/>
  <c r="AD42" i="58"/>
  <c r="AC42" i="58"/>
  <c r="AD40" i="58"/>
  <c r="AC40" i="58"/>
  <c r="AD31" i="58"/>
  <c r="AC31" i="58"/>
  <c r="AD24" i="58"/>
  <c r="AC24" i="58"/>
  <c r="AD19" i="58"/>
  <c r="AC19" i="58"/>
  <c r="AD16" i="58"/>
  <c r="AC16" i="58"/>
  <c r="AD14" i="58"/>
  <c r="AC14" i="58"/>
  <c r="AD9" i="58"/>
  <c r="AC9" i="58"/>
  <c r="AD6" i="58"/>
  <c r="AD5" i="58" s="1"/>
  <c r="AC6" i="58"/>
  <c r="AC5" i="58" s="1"/>
  <c r="AD159" i="58" l="1"/>
  <c r="AD202" i="58"/>
  <c r="AC181" i="58"/>
  <c r="AC278" i="58"/>
  <c r="AL74" i="58"/>
  <c r="AK267" i="58"/>
  <c r="AD74" i="58"/>
  <c r="AD138" i="58"/>
  <c r="AD181" i="58"/>
  <c r="AC170" i="58"/>
  <c r="AL165" i="58"/>
  <c r="AD59" i="58"/>
  <c r="AL192" i="58"/>
  <c r="AL338" i="58"/>
  <c r="AC283" i="58"/>
  <c r="AD18" i="58"/>
  <c r="AD197" i="58"/>
  <c r="AD322" i="58"/>
  <c r="AL176" i="58"/>
  <c r="AL322" i="58"/>
  <c r="AK283" i="58"/>
  <c r="AL305" i="58"/>
  <c r="AD305" i="58"/>
  <c r="AD235" i="58"/>
  <c r="AD283" i="58"/>
  <c r="AK120" i="58"/>
  <c r="AK119" i="58" s="1"/>
  <c r="AC322" i="58"/>
  <c r="AD186" i="58"/>
  <c r="AD267" i="58"/>
  <c r="AL242" i="58"/>
  <c r="AC197" i="58"/>
  <c r="AD123" i="58"/>
  <c r="AD120" i="58" s="1"/>
  <c r="AD119" i="58" s="1"/>
  <c r="AL235" i="58"/>
  <c r="AC176" i="58"/>
  <c r="AL294" i="58"/>
  <c r="AC159" i="58"/>
  <c r="AL283" i="58"/>
  <c r="AD165" i="58"/>
  <c r="AK146" i="58"/>
  <c r="AD176" i="58"/>
  <c r="AC235" i="58"/>
  <c r="AL18" i="58"/>
  <c r="AD278" i="58"/>
  <c r="AC305" i="58"/>
  <c r="AL327" i="58"/>
  <c r="AL221" i="58"/>
  <c r="AK361" i="58"/>
  <c r="AL289" i="58"/>
  <c r="AL310" i="58"/>
  <c r="AL361" i="58"/>
  <c r="AK74" i="58"/>
  <c r="AD192" i="58"/>
  <c r="AD154" i="58"/>
  <c r="AL267" i="58"/>
  <c r="AK294" i="58"/>
  <c r="AL8" i="58"/>
  <c r="AL138" i="58"/>
  <c r="AL202" i="58"/>
  <c r="AL154" i="58"/>
  <c r="AK138" i="58"/>
  <c r="AD354" i="58"/>
  <c r="AK235" i="58"/>
  <c r="AK278" i="58"/>
  <c r="AC18" i="58"/>
  <c r="AK186" i="58"/>
  <c r="AL208" i="58"/>
  <c r="AD294" i="58"/>
  <c r="AD343" i="58"/>
  <c r="AL146" i="58"/>
  <c r="AL257" i="58"/>
  <c r="AK214" i="58"/>
  <c r="AL130" i="58"/>
  <c r="AK354" i="58"/>
  <c r="AK176" i="58"/>
  <c r="AK202" i="58"/>
  <c r="AK257" i="58"/>
  <c r="AK322" i="58"/>
  <c r="AC338" i="58"/>
  <c r="AC186" i="58"/>
  <c r="AC74" i="58"/>
  <c r="AC59" i="58"/>
  <c r="AC208" i="58"/>
  <c r="AC130" i="58"/>
  <c r="AC242" i="58"/>
  <c r="AC289" i="58"/>
  <c r="AC310" i="58"/>
  <c r="AC294" i="58"/>
  <c r="AD208" i="58"/>
  <c r="AC257" i="58"/>
  <c r="AC99" i="58"/>
  <c r="AD99" i="58"/>
  <c r="AD338" i="58"/>
  <c r="AC8" i="58"/>
  <c r="AK109" i="58"/>
  <c r="AC221" i="58"/>
  <c r="AC354" i="58"/>
  <c r="AD85" i="58"/>
  <c r="AD130" i="58"/>
  <c r="AD170" i="58"/>
  <c r="AC192" i="58"/>
  <c r="AC214" i="58"/>
  <c r="AC120" i="58"/>
  <c r="AC119" i="58" s="1"/>
  <c r="AD214" i="58"/>
  <c r="AC154" i="58"/>
  <c r="AC138" i="58"/>
  <c r="AK8" i="58"/>
  <c r="AL354" i="58"/>
  <c r="AD242" i="58"/>
  <c r="AK208" i="58"/>
  <c r="AK338" i="58"/>
  <c r="AD361" i="58"/>
  <c r="AC146" i="58"/>
  <c r="AC165" i="58"/>
  <c r="AD327" i="58"/>
  <c r="AL214" i="58"/>
  <c r="AK192" i="58"/>
  <c r="AL170" i="58"/>
  <c r="AL59" i="58"/>
  <c r="AK85" i="58"/>
  <c r="AL109" i="58"/>
  <c r="AL85" i="58"/>
  <c r="AK305" i="58"/>
  <c r="AD146" i="58"/>
  <c r="AD310" i="58"/>
  <c r="AK327" i="58"/>
  <c r="AK18" i="58"/>
  <c r="AL159" i="58"/>
  <c r="AL181" i="58"/>
  <c r="AK99" i="58"/>
  <c r="AK289" i="58"/>
  <c r="AK165" i="58"/>
  <c r="AC267" i="58"/>
  <c r="AK130" i="58"/>
  <c r="AL186" i="58"/>
  <c r="AL99" i="58"/>
  <c r="AK170" i="58"/>
  <c r="AK197" i="58"/>
  <c r="AL123" i="58"/>
  <c r="AL120" i="58" s="1"/>
  <c r="AL119" i="58" s="1"/>
  <c r="AK59" i="58"/>
  <c r="AK159" i="58"/>
  <c r="AK221" i="58"/>
  <c r="AL197" i="58"/>
  <c r="AL278" i="58"/>
  <c r="AK181" i="58"/>
  <c r="AK154" i="58"/>
  <c r="AK343" i="58"/>
  <c r="AL343" i="58"/>
  <c r="AK242" i="58"/>
  <c r="AK310" i="58"/>
  <c r="AC109" i="58"/>
  <c r="AC327" i="58"/>
  <c r="AC343" i="58"/>
  <c r="AC361" i="58"/>
  <c r="AD109" i="58"/>
  <c r="AD221" i="58"/>
  <c r="AD289" i="58"/>
  <c r="AD257" i="58"/>
  <c r="AD8" i="58"/>
  <c r="AC85" i="58"/>
  <c r="T366" i="58"/>
  <c r="T365" i="58" s="1"/>
  <c r="S366" i="58"/>
  <c r="S365" i="58" s="1"/>
  <c r="T363" i="58"/>
  <c r="T362" i="58" s="1"/>
  <c r="S363" i="58"/>
  <c r="S362" i="58" s="1"/>
  <c r="T359" i="58"/>
  <c r="T358" i="58" s="1"/>
  <c r="S359" i="58"/>
  <c r="S358" i="58" s="1"/>
  <c r="T356" i="58"/>
  <c r="T355" i="58" s="1"/>
  <c r="S356" i="58"/>
  <c r="S355" i="58" s="1"/>
  <c r="T352" i="58"/>
  <c r="T351" i="58" s="1"/>
  <c r="S352" i="58"/>
  <c r="S351" i="58" s="1"/>
  <c r="T349" i="58"/>
  <c r="S349" i="58"/>
  <c r="T346" i="58"/>
  <c r="S346" i="58"/>
  <c r="T344" i="58"/>
  <c r="S344" i="58"/>
  <c r="T341" i="58"/>
  <c r="S341" i="58"/>
  <c r="T339" i="58"/>
  <c r="S339" i="58"/>
  <c r="T336" i="58"/>
  <c r="T335" i="58" s="1"/>
  <c r="S336" i="58"/>
  <c r="S335" i="58" s="1"/>
  <c r="T333" i="58"/>
  <c r="S333" i="58"/>
  <c r="T330" i="58"/>
  <c r="S330" i="58"/>
  <c r="T328" i="58"/>
  <c r="S328" i="58"/>
  <c r="T325" i="58"/>
  <c r="S325" i="58"/>
  <c r="T323" i="58"/>
  <c r="S323" i="58"/>
  <c r="T319" i="58"/>
  <c r="T318" i="58" s="1"/>
  <c r="S319" i="58"/>
  <c r="S318" i="58" s="1"/>
  <c r="T316" i="58"/>
  <c r="S316" i="58"/>
  <c r="T313" i="58"/>
  <c r="S313" i="58"/>
  <c r="T311" i="58"/>
  <c r="S311" i="58"/>
  <c r="T308" i="58"/>
  <c r="S308" i="58"/>
  <c r="T306" i="58"/>
  <c r="S306" i="58"/>
  <c r="T303" i="58"/>
  <c r="T302" i="58" s="1"/>
  <c r="S303" i="58"/>
  <c r="S302" i="58" s="1"/>
  <c r="T300" i="58"/>
  <c r="S300" i="58"/>
  <c r="T297" i="58"/>
  <c r="S297" i="58"/>
  <c r="T295" i="58"/>
  <c r="S295" i="58"/>
  <c r="T292" i="58"/>
  <c r="S292" i="58"/>
  <c r="T290" i="58"/>
  <c r="S290" i="58"/>
  <c r="T286" i="58"/>
  <c r="S286" i="58"/>
  <c r="T284" i="58"/>
  <c r="S284" i="58"/>
  <c r="T281" i="58"/>
  <c r="S281" i="58"/>
  <c r="T279" i="58"/>
  <c r="S279" i="58"/>
  <c r="T275" i="58"/>
  <c r="T274" i="58" s="1"/>
  <c r="S275" i="58"/>
  <c r="S274" i="58" s="1"/>
  <c r="T272" i="58"/>
  <c r="S272" i="58"/>
  <c r="T270" i="58"/>
  <c r="S270" i="58"/>
  <c r="T268" i="58"/>
  <c r="S268" i="58"/>
  <c r="T265" i="58"/>
  <c r="T264" i="58" s="1"/>
  <c r="S265" i="58"/>
  <c r="S264" i="58" s="1"/>
  <c r="T262" i="58"/>
  <c r="S262" i="58"/>
  <c r="T260" i="58"/>
  <c r="S260" i="58"/>
  <c r="T258" i="58"/>
  <c r="S258" i="58"/>
  <c r="T254" i="58"/>
  <c r="T253" i="58" s="1"/>
  <c r="S254" i="58"/>
  <c r="S253" i="58" s="1"/>
  <c r="T251" i="58"/>
  <c r="S251" i="58"/>
  <c r="T248" i="58"/>
  <c r="S248" i="58"/>
  <c r="T246" i="58"/>
  <c r="S246" i="58"/>
  <c r="T243" i="58"/>
  <c r="S243" i="58"/>
  <c r="T240" i="58"/>
  <c r="S240" i="58"/>
  <c r="T238" i="58"/>
  <c r="S238" i="58"/>
  <c r="T236" i="58"/>
  <c r="S236" i="58"/>
  <c r="T233" i="58"/>
  <c r="T232" i="58" s="1"/>
  <c r="S233" i="58"/>
  <c r="S232" i="58" s="1"/>
  <c r="T230" i="58"/>
  <c r="S230" i="58"/>
  <c r="T227" i="58"/>
  <c r="S227" i="58"/>
  <c r="T225" i="58"/>
  <c r="S225" i="58"/>
  <c r="T222" i="58"/>
  <c r="S222" i="58"/>
  <c r="T219" i="58"/>
  <c r="S219" i="58"/>
  <c r="T217" i="58"/>
  <c r="S217" i="58"/>
  <c r="T215" i="58"/>
  <c r="S215" i="58"/>
  <c r="T211" i="58"/>
  <c r="S211" i="58"/>
  <c r="T209" i="58"/>
  <c r="S209" i="58"/>
  <c r="T206" i="58"/>
  <c r="S206" i="58"/>
  <c r="T203" i="58"/>
  <c r="S203" i="58"/>
  <c r="T200" i="58"/>
  <c r="S200" i="58"/>
  <c r="T198" i="58"/>
  <c r="S198" i="58"/>
  <c r="T195" i="58"/>
  <c r="S195" i="58"/>
  <c r="T193" i="58"/>
  <c r="S193" i="58"/>
  <c r="T190" i="58"/>
  <c r="S190" i="58"/>
  <c r="T187" i="58"/>
  <c r="S187" i="58"/>
  <c r="T184" i="58"/>
  <c r="S184" i="58"/>
  <c r="T182" i="58"/>
  <c r="S182" i="58"/>
  <c r="T179" i="58"/>
  <c r="S179" i="58"/>
  <c r="T177" i="58"/>
  <c r="S177" i="58"/>
  <c r="T174" i="58"/>
  <c r="S174" i="58"/>
  <c r="T171" i="58"/>
  <c r="S171" i="58"/>
  <c r="T168" i="58"/>
  <c r="S168" i="58"/>
  <c r="T166" i="58"/>
  <c r="S166" i="58"/>
  <c r="T162" i="58"/>
  <c r="S162" i="58"/>
  <c r="T160" i="58"/>
  <c r="S160" i="58"/>
  <c r="T157" i="58"/>
  <c r="S157" i="58"/>
  <c r="T155" i="58"/>
  <c r="S155" i="58"/>
  <c r="T152" i="58"/>
  <c r="T151" i="58" s="1"/>
  <c r="S152" i="58"/>
  <c r="S151" i="58" s="1"/>
  <c r="T149" i="58"/>
  <c r="S149" i="58"/>
  <c r="T147" i="58"/>
  <c r="S147" i="58"/>
  <c r="T144" i="58"/>
  <c r="T143" i="58" s="1"/>
  <c r="S144" i="58"/>
  <c r="S143" i="58" s="1"/>
  <c r="T142" i="58"/>
  <c r="T141" i="58" s="1"/>
  <c r="S141" i="58"/>
  <c r="T140" i="58"/>
  <c r="T139" i="58" s="1"/>
  <c r="S139" i="58"/>
  <c r="T137" i="58"/>
  <c r="T136" i="58" s="1"/>
  <c r="T135" i="58" s="1"/>
  <c r="S136" i="58"/>
  <c r="S135" i="58" s="1"/>
  <c r="T134" i="58"/>
  <c r="T133" i="58" s="1"/>
  <c r="S133" i="58"/>
  <c r="T132" i="58"/>
  <c r="T131" i="58" s="1"/>
  <c r="S131" i="58"/>
  <c r="T127" i="58"/>
  <c r="T126" i="58" s="1"/>
  <c r="S127" i="58"/>
  <c r="S126" i="58" s="1"/>
  <c r="T125" i="58"/>
  <c r="T124" i="58"/>
  <c r="S123" i="58"/>
  <c r="T122" i="58"/>
  <c r="T121" i="58" s="1"/>
  <c r="S121" i="58"/>
  <c r="T117" i="58"/>
  <c r="T116" i="58" s="1"/>
  <c r="S117" i="58"/>
  <c r="S116" i="58" s="1"/>
  <c r="T114" i="58"/>
  <c r="T113" i="58" s="1"/>
  <c r="S114" i="58"/>
  <c r="S113" i="58" s="1"/>
  <c r="T112" i="58"/>
  <c r="T111" i="58" s="1"/>
  <c r="T110" i="58" s="1"/>
  <c r="S111" i="58"/>
  <c r="S110" i="58" s="1"/>
  <c r="T107" i="58"/>
  <c r="T106" i="58" s="1"/>
  <c r="S107" i="58"/>
  <c r="S106" i="58" s="1"/>
  <c r="T104" i="58"/>
  <c r="T103" i="58" s="1"/>
  <c r="S104" i="58"/>
  <c r="S103" i="58" s="1"/>
  <c r="T101" i="58"/>
  <c r="T100" i="58" s="1"/>
  <c r="S101" i="58"/>
  <c r="S100" i="58" s="1"/>
  <c r="T97" i="58"/>
  <c r="S97" i="58"/>
  <c r="T90" i="58"/>
  <c r="S90" i="58"/>
  <c r="T86" i="58"/>
  <c r="S86" i="58"/>
  <c r="T79" i="58"/>
  <c r="S79" i="58"/>
  <c r="T75" i="58"/>
  <c r="S75" i="58"/>
  <c r="T73" i="58"/>
  <c r="T72" i="58" s="1"/>
  <c r="T71" i="58" s="1"/>
  <c r="S72" i="58"/>
  <c r="S71" i="58" s="1"/>
  <c r="T68" i="58"/>
  <c r="T67" i="58" s="1"/>
  <c r="S68" i="58"/>
  <c r="S67" i="58" s="1"/>
  <c r="T65" i="58"/>
  <c r="S65" i="58"/>
  <c r="T63" i="58"/>
  <c r="S63" i="58"/>
  <c r="T60" i="58"/>
  <c r="S60" i="58"/>
  <c r="T57" i="58"/>
  <c r="T56" i="58" s="1"/>
  <c r="S57" i="58"/>
  <c r="S56" i="58" s="1"/>
  <c r="T54" i="58"/>
  <c r="T53" i="58" s="1"/>
  <c r="S54" i="58"/>
  <c r="S53" i="58" s="1"/>
  <c r="T50" i="58"/>
  <c r="T49" i="58" s="1"/>
  <c r="S50" i="58"/>
  <c r="S49" i="58" s="1"/>
  <c r="T42" i="58"/>
  <c r="S42" i="58"/>
  <c r="T40" i="58"/>
  <c r="S40" i="58"/>
  <c r="T31" i="58"/>
  <c r="S31" i="58"/>
  <c r="T24" i="58"/>
  <c r="S24" i="58"/>
  <c r="T19" i="58"/>
  <c r="S19" i="58"/>
  <c r="T16" i="58"/>
  <c r="S16" i="58"/>
  <c r="T14" i="58"/>
  <c r="S14" i="58"/>
  <c r="T9" i="58"/>
  <c r="S9" i="58"/>
  <c r="T6" i="58"/>
  <c r="T5" i="58" s="1"/>
  <c r="S6" i="58"/>
  <c r="S5" i="58" s="1"/>
  <c r="AK256" i="58" l="1"/>
  <c r="AC277" i="58"/>
  <c r="AL70" i="58"/>
  <c r="AD70" i="58"/>
  <c r="S181" i="58"/>
  <c r="AL288" i="58"/>
  <c r="AK277" i="58"/>
  <c r="S322" i="58"/>
  <c r="T322" i="58"/>
  <c r="AL129" i="58"/>
  <c r="S202" i="58"/>
  <c r="AD129" i="58"/>
  <c r="S8" i="58"/>
  <c r="S361" i="58"/>
  <c r="AD277" i="58"/>
  <c r="AD4" i="58"/>
  <c r="T123" i="58"/>
  <c r="T120" i="58" s="1"/>
  <c r="T119" i="58" s="1"/>
  <c r="AD164" i="58"/>
  <c r="T202" i="58"/>
  <c r="T361" i="58"/>
  <c r="AD288" i="58"/>
  <c r="AC70" i="58"/>
  <c r="AN5" i="58" s="1"/>
  <c r="AN7" i="58" s="1"/>
  <c r="T186" i="58"/>
  <c r="AL277" i="58"/>
  <c r="T74" i="58"/>
  <c r="S138" i="58"/>
  <c r="S278" i="58"/>
  <c r="T278" i="58"/>
  <c r="AK70" i="58"/>
  <c r="AO5" i="58" s="1"/>
  <c r="AO7" i="58" s="1"/>
  <c r="S74" i="58"/>
  <c r="T327" i="58"/>
  <c r="AL213" i="58"/>
  <c r="AL256" i="58"/>
  <c r="T159" i="58"/>
  <c r="AD213" i="58"/>
  <c r="AL4" i="58"/>
  <c r="S289" i="58"/>
  <c r="T289" i="58"/>
  <c r="AD256" i="58"/>
  <c r="T267" i="58"/>
  <c r="T146" i="58"/>
  <c r="AL321" i="58"/>
  <c r="T343" i="58"/>
  <c r="AK213" i="58"/>
  <c r="S305" i="58"/>
  <c r="T59" i="58"/>
  <c r="S159" i="58"/>
  <c r="T305" i="58"/>
  <c r="S327" i="58"/>
  <c r="AC4" i="58"/>
  <c r="T354" i="58"/>
  <c r="AC256" i="58"/>
  <c r="T8" i="58"/>
  <c r="T242" i="58"/>
  <c r="T154" i="58"/>
  <c r="S338" i="58"/>
  <c r="AD321" i="58"/>
  <c r="T170" i="58"/>
  <c r="T221" i="58"/>
  <c r="T338" i="58"/>
  <c r="AC288" i="58"/>
  <c r="S176" i="58"/>
  <c r="AC321" i="58"/>
  <c r="AC164" i="58"/>
  <c r="AC129" i="58"/>
  <c r="AC213" i="58"/>
  <c r="S208" i="58"/>
  <c r="S283" i="58"/>
  <c r="S165" i="58"/>
  <c r="S242" i="58"/>
  <c r="T176" i="58"/>
  <c r="AK288" i="58"/>
  <c r="S221" i="58"/>
  <c r="AL164" i="58"/>
  <c r="S192" i="58"/>
  <c r="AK164" i="58"/>
  <c r="AK4" i="58"/>
  <c r="S170" i="58"/>
  <c r="T235" i="58"/>
  <c r="S343" i="58"/>
  <c r="AK321" i="58"/>
  <c r="AK129" i="58"/>
  <c r="T138" i="58"/>
  <c r="S197" i="58"/>
  <c r="T283" i="58"/>
  <c r="S267" i="58"/>
  <c r="S310" i="58"/>
  <c r="S130" i="58"/>
  <c r="S85" i="58"/>
  <c r="S146" i="58"/>
  <c r="S186" i="58"/>
  <c r="S294" i="58"/>
  <c r="T181" i="58"/>
  <c r="T85" i="58"/>
  <c r="T130" i="58"/>
  <c r="S354" i="58"/>
  <c r="T109" i="58"/>
  <c r="S109" i="58"/>
  <c r="T197" i="58"/>
  <c r="T99" i="58"/>
  <c r="S120" i="58"/>
  <c r="S119" i="58" s="1"/>
  <c r="T192" i="58"/>
  <c r="T214" i="58"/>
  <c r="S257" i="58"/>
  <c r="T310" i="58"/>
  <c r="T165" i="58"/>
  <c r="T208" i="58"/>
  <c r="T257" i="58"/>
  <c r="T294" i="58"/>
  <c r="S59" i="58"/>
  <c r="S154" i="58"/>
  <c r="S235" i="58"/>
  <c r="T18" i="58"/>
  <c r="S214" i="58"/>
  <c r="S99" i="58"/>
  <c r="S18" i="58"/>
  <c r="AL2" i="58" l="1"/>
  <c r="AO3" i="58" s="1"/>
  <c r="AK2" i="58"/>
  <c r="AC2" i="58"/>
  <c r="AD2" i="58"/>
  <c r="AN3" i="58" s="1"/>
  <c r="T213" i="58"/>
  <c r="S70" i="58"/>
  <c r="T321" i="58"/>
  <c r="T256" i="58"/>
  <c r="S277" i="58"/>
  <c r="T70" i="58"/>
  <c r="T277" i="58"/>
  <c r="S321" i="58"/>
  <c r="S288" i="58"/>
  <c r="S256" i="58"/>
  <c r="T129" i="58"/>
  <c r="S129" i="58"/>
  <c r="S164" i="58"/>
  <c r="T4" i="58"/>
  <c r="S4" i="58"/>
  <c r="T288" i="58"/>
  <c r="S213" i="58"/>
  <c r="T164" i="58"/>
  <c r="AM5" i="58" l="1"/>
  <c r="AM7" i="58" s="1"/>
  <c r="AM9" i="58" s="1"/>
  <c r="S2" i="58"/>
  <c r="T2" i="58"/>
  <c r="AM3" i="58" s="1"/>
  <c r="AJ366" i="58" l="1"/>
  <c r="AJ365" i="58" s="1"/>
  <c r="AI366" i="58"/>
  <c r="AI365" i="58" s="1"/>
  <c r="AH366" i="58"/>
  <c r="AH365" i="58" s="1"/>
  <c r="AG366" i="58"/>
  <c r="AG365" i="58" s="1"/>
  <c r="AF366" i="58"/>
  <c r="AF365" i="58" s="1"/>
  <c r="AE366" i="58"/>
  <c r="AE365" i="58" s="1"/>
  <c r="AB366" i="58"/>
  <c r="AB365" i="58" s="1"/>
  <c r="AA366" i="58"/>
  <c r="AA365" i="58" s="1"/>
  <c r="Z366" i="58"/>
  <c r="Z365" i="58" s="1"/>
  <c r="Y366" i="58"/>
  <c r="Y365" i="58" s="1"/>
  <c r="X366" i="58"/>
  <c r="X365" i="58" s="1"/>
  <c r="W366" i="58"/>
  <c r="W365" i="58" s="1"/>
  <c r="V366" i="58"/>
  <c r="V365" i="58" s="1"/>
  <c r="U366" i="58"/>
  <c r="U365" i="58" s="1"/>
  <c r="R366" i="58"/>
  <c r="R365" i="58" s="1"/>
  <c r="Q366" i="58"/>
  <c r="Q365" i="58" s="1"/>
  <c r="P366" i="58"/>
  <c r="P365" i="58" s="1"/>
  <c r="O366" i="58"/>
  <c r="O365" i="58" s="1"/>
  <c r="N366" i="58"/>
  <c r="N365" i="58" s="1"/>
  <c r="M366" i="58"/>
  <c r="M365" i="58" s="1"/>
  <c r="L366" i="58"/>
  <c r="L365" i="58" s="1"/>
  <c r="K366" i="58"/>
  <c r="K365" i="58" s="1"/>
  <c r="J366" i="58"/>
  <c r="J365" i="58" s="1"/>
  <c r="I366" i="58"/>
  <c r="I365" i="58" s="1"/>
  <c r="AJ363" i="58"/>
  <c r="AJ362" i="58" s="1"/>
  <c r="AI363" i="58"/>
  <c r="AI362" i="58" s="1"/>
  <c r="AH363" i="58"/>
  <c r="AH362" i="58" s="1"/>
  <c r="AG363" i="58"/>
  <c r="AG362" i="58" s="1"/>
  <c r="AF363" i="58"/>
  <c r="AF362" i="58" s="1"/>
  <c r="AE363" i="58"/>
  <c r="AE362" i="58" s="1"/>
  <c r="AB363" i="58"/>
  <c r="AB362" i="58" s="1"/>
  <c r="AA363" i="58"/>
  <c r="AA362" i="58" s="1"/>
  <c r="Z363" i="58"/>
  <c r="Z362" i="58" s="1"/>
  <c r="Y363" i="58"/>
  <c r="Y362" i="58" s="1"/>
  <c r="X363" i="58"/>
  <c r="X362" i="58" s="1"/>
  <c r="W363" i="58"/>
  <c r="W362" i="58" s="1"/>
  <c r="V363" i="58"/>
  <c r="V362" i="58" s="1"/>
  <c r="U363" i="58"/>
  <c r="U362" i="58" s="1"/>
  <c r="R363" i="58"/>
  <c r="R362" i="58" s="1"/>
  <c r="Q363" i="58"/>
  <c r="Q362" i="58" s="1"/>
  <c r="P363" i="58"/>
  <c r="P362" i="58" s="1"/>
  <c r="O363" i="58"/>
  <c r="O362" i="58" s="1"/>
  <c r="N363" i="58"/>
  <c r="N362" i="58" s="1"/>
  <c r="M363" i="58"/>
  <c r="M362" i="58" s="1"/>
  <c r="L363" i="58"/>
  <c r="L362" i="58" s="1"/>
  <c r="K363" i="58"/>
  <c r="K362" i="58" s="1"/>
  <c r="J363" i="58"/>
  <c r="J362" i="58" s="1"/>
  <c r="I363" i="58"/>
  <c r="I362" i="58" s="1"/>
  <c r="AJ162" i="58"/>
  <c r="AI162" i="58"/>
  <c r="AH162" i="58"/>
  <c r="AG162" i="58"/>
  <c r="AF162" i="58"/>
  <c r="AE162" i="58"/>
  <c r="AB162" i="58"/>
  <c r="AA162" i="58"/>
  <c r="Z162" i="58"/>
  <c r="Y162" i="58"/>
  <c r="X162" i="58"/>
  <c r="W162" i="58"/>
  <c r="V162" i="58"/>
  <c r="U162" i="58"/>
  <c r="R162" i="58"/>
  <c r="Q162" i="58"/>
  <c r="P162" i="58"/>
  <c r="O162" i="58"/>
  <c r="N162" i="58"/>
  <c r="M162" i="58"/>
  <c r="L162" i="58"/>
  <c r="K162" i="58"/>
  <c r="J162" i="58"/>
  <c r="I162" i="58"/>
  <c r="AJ160" i="58"/>
  <c r="AI160" i="58"/>
  <c r="AH160" i="58"/>
  <c r="AG160" i="58"/>
  <c r="AF160" i="58"/>
  <c r="AE160" i="58"/>
  <c r="AB160" i="58"/>
  <c r="AA160" i="58"/>
  <c r="Z160" i="58"/>
  <c r="Y160" i="58"/>
  <c r="X160" i="58"/>
  <c r="W160" i="58"/>
  <c r="V160" i="58"/>
  <c r="U160" i="58"/>
  <c r="R160" i="58"/>
  <c r="Q160" i="58"/>
  <c r="P160" i="58"/>
  <c r="O160" i="58"/>
  <c r="N160" i="58"/>
  <c r="M160" i="58"/>
  <c r="L160" i="58"/>
  <c r="K160" i="58"/>
  <c r="J160" i="58"/>
  <c r="I160" i="58"/>
  <c r="AJ155" i="58"/>
  <c r="AI155" i="58"/>
  <c r="AH155" i="58"/>
  <c r="AG155" i="58"/>
  <c r="AF155" i="58"/>
  <c r="AE155" i="58"/>
  <c r="AB155" i="58"/>
  <c r="AA155" i="58"/>
  <c r="Z155" i="58"/>
  <c r="Y155" i="58"/>
  <c r="X155" i="58"/>
  <c r="W155" i="58"/>
  <c r="V155" i="58"/>
  <c r="U155" i="58"/>
  <c r="R155" i="58"/>
  <c r="Q155" i="58"/>
  <c r="P155" i="58"/>
  <c r="O155" i="58"/>
  <c r="N155" i="58"/>
  <c r="M155" i="58"/>
  <c r="L155" i="58"/>
  <c r="K155" i="58"/>
  <c r="J155" i="58"/>
  <c r="I155" i="58"/>
  <c r="AJ142" i="58"/>
  <c r="AJ141" i="58" s="1"/>
  <c r="AH142" i="58"/>
  <c r="AH141" i="58" s="1"/>
  <c r="AF142" i="58"/>
  <c r="AF141" i="58" s="1"/>
  <c r="AB142" i="58"/>
  <c r="AB141" i="58" s="1"/>
  <c r="Z142" i="58"/>
  <c r="Z141" i="58" s="1"/>
  <c r="X142" i="58"/>
  <c r="X141" i="58" s="1"/>
  <c r="V142" i="58"/>
  <c r="V141" i="58" s="1"/>
  <c r="R142" i="58"/>
  <c r="R141" i="58" s="1"/>
  <c r="P142" i="58"/>
  <c r="P141" i="58" s="1"/>
  <c r="N142" i="58"/>
  <c r="N141" i="58" s="1"/>
  <c r="L142" i="58"/>
  <c r="L141" i="58" s="1"/>
  <c r="J142" i="58"/>
  <c r="J141" i="58" s="1"/>
  <c r="AI141" i="58"/>
  <c r="AG141" i="58"/>
  <c r="AE141" i="58"/>
  <c r="AA141" i="58"/>
  <c r="Y141" i="58"/>
  <c r="W141" i="58"/>
  <c r="U141" i="58"/>
  <c r="Q141" i="58"/>
  <c r="O141" i="58"/>
  <c r="M141" i="58"/>
  <c r="K141" i="58"/>
  <c r="I141" i="58"/>
  <c r="AJ114" i="58"/>
  <c r="AJ113" i="58" s="1"/>
  <c r="AI114" i="58"/>
  <c r="AI113" i="58" s="1"/>
  <c r="AH114" i="58"/>
  <c r="AH113" i="58" s="1"/>
  <c r="AG114" i="58"/>
  <c r="AG113" i="58" s="1"/>
  <c r="AF114" i="58"/>
  <c r="AF113" i="58" s="1"/>
  <c r="AE114" i="58"/>
  <c r="AE113" i="58" s="1"/>
  <c r="AB114" i="58"/>
  <c r="AB113" i="58" s="1"/>
  <c r="AA114" i="58"/>
  <c r="AA113" i="58" s="1"/>
  <c r="Z114" i="58"/>
  <c r="Z113" i="58" s="1"/>
  <c r="Y114" i="58"/>
  <c r="Y113" i="58" s="1"/>
  <c r="X114" i="58"/>
  <c r="X113" i="58" s="1"/>
  <c r="W114" i="58"/>
  <c r="W113" i="58" s="1"/>
  <c r="V114" i="58"/>
  <c r="V113" i="58" s="1"/>
  <c r="U114" i="58"/>
  <c r="U113" i="58" s="1"/>
  <c r="R114" i="58"/>
  <c r="R113" i="58" s="1"/>
  <c r="Q114" i="58"/>
  <c r="Q113" i="58" s="1"/>
  <c r="P114" i="58"/>
  <c r="P113" i="58" s="1"/>
  <c r="O114" i="58"/>
  <c r="O113" i="58" s="1"/>
  <c r="N114" i="58"/>
  <c r="N113" i="58" s="1"/>
  <c r="M114" i="58"/>
  <c r="M113" i="58" s="1"/>
  <c r="L114" i="58"/>
  <c r="L113" i="58" s="1"/>
  <c r="K114" i="58"/>
  <c r="K113" i="58" s="1"/>
  <c r="J114" i="58"/>
  <c r="J113" i="58" s="1"/>
  <c r="I114" i="58"/>
  <c r="I113" i="58" s="1"/>
  <c r="Y159" i="58" l="1"/>
  <c r="AE159" i="58"/>
  <c r="AF159" i="58"/>
  <c r="W159" i="58"/>
  <c r="Z159" i="58"/>
  <c r="X159" i="58"/>
  <c r="AA159" i="58"/>
  <c r="AB159" i="58"/>
  <c r="I159" i="58"/>
  <c r="J159" i="58"/>
  <c r="L159" i="58"/>
  <c r="AH159" i="58"/>
  <c r="K159" i="58"/>
  <c r="AG159" i="58"/>
  <c r="AI159" i="58"/>
  <c r="N159" i="58"/>
  <c r="AJ159" i="58"/>
  <c r="O159" i="58"/>
  <c r="P159" i="58"/>
  <c r="U159" i="58"/>
  <c r="Q159" i="58"/>
  <c r="R159" i="58"/>
  <c r="V159" i="58"/>
  <c r="M159" i="58"/>
  <c r="AA361" i="58"/>
  <c r="AB361" i="58"/>
  <c r="L361" i="58"/>
  <c r="AH361" i="58"/>
  <c r="X361" i="58"/>
  <c r="Z361" i="58"/>
  <c r="AI361" i="58"/>
  <c r="AJ361" i="58"/>
  <c r="N361" i="58"/>
  <c r="Y361" i="58"/>
  <c r="W361" i="58"/>
  <c r="Q361" i="58"/>
  <c r="M361" i="58"/>
  <c r="R361" i="58"/>
  <c r="O361" i="58"/>
  <c r="P361" i="58"/>
  <c r="U361" i="58"/>
  <c r="V361" i="58"/>
  <c r="I361" i="58"/>
  <c r="AE361" i="58"/>
  <c r="J361" i="58"/>
  <c r="AF361" i="58"/>
  <c r="K361" i="58"/>
  <c r="AG361" i="58"/>
  <c r="AJ359" i="58" l="1"/>
  <c r="AJ358" i="58" s="1"/>
  <c r="AI359" i="58"/>
  <c r="AI358" i="58" s="1"/>
  <c r="AJ356" i="58"/>
  <c r="AJ355" i="58" s="1"/>
  <c r="AI356" i="58"/>
  <c r="AI355" i="58" s="1"/>
  <c r="AJ352" i="58"/>
  <c r="AJ351" i="58" s="1"/>
  <c r="AI352" i="58"/>
  <c r="AI351" i="58" s="1"/>
  <c r="AJ349" i="58"/>
  <c r="AI349" i="58"/>
  <c r="AJ346" i="58"/>
  <c r="AI346" i="58"/>
  <c r="AJ344" i="58"/>
  <c r="AI344" i="58"/>
  <c r="AJ341" i="58"/>
  <c r="AI341" i="58"/>
  <c r="AJ339" i="58"/>
  <c r="AI339" i="58"/>
  <c r="AJ336" i="58"/>
  <c r="AJ335" i="58" s="1"/>
  <c r="AI336" i="58"/>
  <c r="AI335" i="58" s="1"/>
  <c r="AJ333" i="58"/>
  <c r="AI333" i="58"/>
  <c r="AJ330" i="58"/>
  <c r="AI330" i="58"/>
  <c r="AJ328" i="58"/>
  <c r="AI328" i="58"/>
  <c r="AJ325" i="58"/>
  <c r="AI325" i="58"/>
  <c r="AJ323" i="58"/>
  <c r="AI323" i="58"/>
  <c r="AJ319" i="58"/>
  <c r="AJ318" i="58" s="1"/>
  <c r="AI319" i="58"/>
  <c r="AI318" i="58" s="1"/>
  <c r="AJ316" i="58"/>
  <c r="AI316" i="58"/>
  <c r="AJ313" i="58"/>
  <c r="AI313" i="58"/>
  <c r="AJ311" i="58"/>
  <c r="AI311" i="58"/>
  <c r="AJ308" i="58"/>
  <c r="AI308" i="58"/>
  <c r="AJ306" i="58"/>
  <c r="AI306" i="58"/>
  <c r="AJ303" i="58"/>
  <c r="AJ302" i="58" s="1"/>
  <c r="AI303" i="58"/>
  <c r="AI302" i="58" s="1"/>
  <c r="AJ300" i="58"/>
  <c r="AI300" i="58"/>
  <c r="AJ297" i="58"/>
  <c r="AI297" i="58"/>
  <c r="AJ295" i="58"/>
  <c r="AI295" i="58"/>
  <c r="AJ292" i="58"/>
  <c r="AI292" i="58"/>
  <c r="AJ290" i="58"/>
  <c r="AI290" i="58"/>
  <c r="AJ286" i="58"/>
  <c r="AI286" i="58"/>
  <c r="AJ284" i="58"/>
  <c r="AI284" i="58"/>
  <c r="AJ281" i="58"/>
  <c r="AI281" i="58"/>
  <c r="AJ279" i="58"/>
  <c r="AI279" i="58"/>
  <c r="AJ275" i="58"/>
  <c r="AJ274" i="58" s="1"/>
  <c r="AI275" i="58"/>
  <c r="AI274" i="58" s="1"/>
  <c r="AJ272" i="58"/>
  <c r="AI272" i="58"/>
  <c r="AJ270" i="58"/>
  <c r="AI270" i="58"/>
  <c r="AJ268" i="58"/>
  <c r="AI268" i="58"/>
  <c r="AJ265" i="58"/>
  <c r="AJ264" i="58" s="1"/>
  <c r="AI265" i="58"/>
  <c r="AI264" i="58" s="1"/>
  <c r="AJ262" i="58"/>
  <c r="AI262" i="58"/>
  <c r="AJ260" i="58"/>
  <c r="AI260" i="58"/>
  <c r="AJ258" i="58"/>
  <c r="AI258" i="58"/>
  <c r="AJ254" i="58"/>
  <c r="AJ253" i="58" s="1"/>
  <c r="AI254" i="58"/>
  <c r="AI253" i="58" s="1"/>
  <c r="AJ251" i="58"/>
  <c r="AI251" i="58"/>
  <c r="AJ248" i="58"/>
  <c r="AI248" i="58"/>
  <c r="AJ246" i="58"/>
  <c r="AI246" i="58"/>
  <c r="AJ243" i="58"/>
  <c r="AI243" i="58"/>
  <c r="AJ240" i="58"/>
  <c r="AI240" i="58"/>
  <c r="AJ238" i="58"/>
  <c r="AI238" i="58"/>
  <c r="AJ236" i="58"/>
  <c r="AI236" i="58"/>
  <c r="AJ233" i="58"/>
  <c r="AJ232" i="58" s="1"/>
  <c r="AI233" i="58"/>
  <c r="AI232" i="58" s="1"/>
  <c r="AJ230" i="58"/>
  <c r="AI230" i="58"/>
  <c r="AJ227" i="58"/>
  <c r="AI227" i="58"/>
  <c r="AJ225" i="58"/>
  <c r="AI225" i="58"/>
  <c r="AJ222" i="58"/>
  <c r="AI222" i="58"/>
  <c r="AJ219" i="58"/>
  <c r="AI219" i="58"/>
  <c r="AJ217" i="58"/>
  <c r="AI217" i="58"/>
  <c r="AJ215" i="58"/>
  <c r="AI215" i="58"/>
  <c r="AJ211" i="58"/>
  <c r="AI211" i="58"/>
  <c r="AJ209" i="58"/>
  <c r="AI209" i="58"/>
  <c r="AJ206" i="58"/>
  <c r="AI206" i="58"/>
  <c r="AJ203" i="58"/>
  <c r="AI203" i="58"/>
  <c r="AJ200" i="58"/>
  <c r="AI200" i="58"/>
  <c r="AJ198" i="58"/>
  <c r="AI198" i="58"/>
  <c r="AJ195" i="58"/>
  <c r="AI195" i="58"/>
  <c r="AJ193" i="58"/>
  <c r="AI193" i="58"/>
  <c r="AJ190" i="58"/>
  <c r="AI190" i="58"/>
  <c r="AJ187" i="58"/>
  <c r="AI187" i="58"/>
  <c r="AJ184" i="58"/>
  <c r="AI184" i="58"/>
  <c r="AJ182" i="58"/>
  <c r="AI182" i="58"/>
  <c r="AJ179" i="58"/>
  <c r="AI179" i="58"/>
  <c r="AJ177" i="58"/>
  <c r="AI177" i="58"/>
  <c r="AJ174" i="58"/>
  <c r="AI174" i="58"/>
  <c r="AJ171" i="58"/>
  <c r="AI171" i="58"/>
  <c r="AJ168" i="58"/>
  <c r="AI168" i="58"/>
  <c r="AJ166" i="58"/>
  <c r="AI166" i="58"/>
  <c r="AJ157" i="58"/>
  <c r="AJ154" i="58" s="1"/>
  <c r="AI157" i="58"/>
  <c r="AI154" i="58" s="1"/>
  <c r="AJ152" i="58"/>
  <c r="AJ151" i="58" s="1"/>
  <c r="AI152" i="58"/>
  <c r="AI151" i="58" s="1"/>
  <c r="AJ149" i="58"/>
  <c r="AI149" i="58"/>
  <c r="AJ147" i="58"/>
  <c r="AI147" i="58"/>
  <c r="AJ144" i="58"/>
  <c r="AI144" i="58"/>
  <c r="AI143" i="58" s="1"/>
  <c r="AJ140" i="58"/>
  <c r="AJ139" i="58" s="1"/>
  <c r="AJ138" i="58" s="1"/>
  <c r="AI139" i="58"/>
  <c r="AI138" i="58" s="1"/>
  <c r="AJ137" i="58"/>
  <c r="AJ136" i="58" s="1"/>
  <c r="AJ135" i="58" s="1"/>
  <c r="AI136" i="58"/>
  <c r="AI135" i="58" s="1"/>
  <c r="AJ134" i="58"/>
  <c r="AJ133" i="58" s="1"/>
  <c r="AI133" i="58"/>
  <c r="AJ132" i="58"/>
  <c r="AJ131" i="58" s="1"/>
  <c r="AI131" i="58"/>
  <c r="AJ127" i="58"/>
  <c r="AJ126" i="58" s="1"/>
  <c r="AI127" i="58"/>
  <c r="AI126" i="58" s="1"/>
  <c r="AJ125" i="58"/>
  <c r="AJ124" i="58"/>
  <c r="AI123" i="58"/>
  <c r="AJ122" i="58"/>
  <c r="AJ121" i="58" s="1"/>
  <c r="AI121" i="58"/>
  <c r="AJ117" i="58"/>
  <c r="AJ116" i="58" s="1"/>
  <c r="AI117" i="58"/>
  <c r="AI116" i="58" s="1"/>
  <c r="AJ112" i="58"/>
  <c r="AJ111" i="58" s="1"/>
  <c r="AJ110" i="58" s="1"/>
  <c r="AI111" i="58"/>
  <c r="AI110" i="58" s="1"/>
  <c r="AJ107" i="58"/>
  <c r="AJ106" i="58" s="1"/>
  <c r="AI107" i="58"/>
  <c r="AI106" i="58" s="1"/>
  <c r="AJ104" i="58"/>
  <c r="AJ103" i="58" s="1"/>
  <c r="AI104" i="58"/>
  <c r="AI103" i="58" s="1"/>
  <c r="AJ101" i="58"/>
  <c r="AJ100" i="58" s="1"/>
  <c r="AI101" i="58"/>
  <c r="AI100" i="58" s="1"/>
  <c r="AJ97" i="58"/>
  <c r="AI97" i="58"/>
  <c r="AJ90" i="58"/>
  <c r="AI90" i="58"/>
  <c r="AJ86" i="58"/>
  <c r="AI86" i="58"/>
  <c r="AJ79" i="58"/>
  <c r="AI79" i="58"/>
  <c r="AJ75" i="58"/>
  <c r="AI75" i="58"/>
  <c r="AJ73" i="58"/>
  <c r="AJ72" i="58" s="1"/>
  <c r="AJ71" i="58" s="1"/>
  <c r="AI72" i="58"/>
  <c r="AI71" i="58" s="1"/>
  <c r="AJ68" i="58"/>
  <c r="AJ67" i="58" s="1"/>
  <c r="AI68" i="58"/>
  <c r="AI67" i="58" s="1"/>
  <c r="AJ65" i="58"/>
  <c r="AI65" i="58"/>
  <c r="AJ63" i="58"/>
  <c r="AI63" i="58"/>
  <c r="AJ60" i="58"/>
  <c r="AI60" i="58"/>
  <c r="AJ57" i="58"/>
  <c r="AJ56" i="58" s="1"/>
  <c r="AI57" i="58"/>
  <c r="AI56" i="58" s="1"/>
  <c r="AJ54" i="58"/>
  <c r="AJ53" i="58" s="1"/>
  <c r="AI54" i="58"/>
  <c r="AI53" i="58" s="1"/>
  <c r="AJ50" i="58"/>
  <c r="AJ49" i="58" s="1"/>
  <c r="AI50" i="58"/>
  <c r="AI49" i="58" s="1"/>
  <c r="AJ42" i="58"/>
  <c r="AI42" i="58"/>
  <c r="AJ40" i="58"/>
  <c r="AI40" i="58"/>
  <c r="AJ31" i="58"/>
  <c r="AI31" i="58"/>
  <c r="AJ24" i="58"/>
  <c r="AI24" i="58"/>
  <c r="AJ19" i="58"/>
  <c r="AI19" i="58"/>
  <c r="AJ16" i="58"/>
  <c r="AI16" i="58"/>
  <c r="AJ14" i="58"/>
  <c r="AI14" i="58"/>
  <c r="AJ9" i="58"/>
  <c r="AI9" i="58"/>
  <c r="AJ6" i="58"/>
  <c r="AJ5" i="58" s="1"/>
  <c r="AI6" i="58"/>
  <c r="AI5" i="58" s="1"/>
  <c r="AB359" i="58"/>
  <c r="AB358" i="58" s="1"/>
  <c r="AA359" i="58"/>
  <c r="AA358" i="58" s="1"/>
  <c r="AB356" i="58"/>
  <c r="AB355" i="58" s="1"/>
  <c r="AA356" i="58"/>
  <c r="AA355" i="58" s="1"/>
  <c r="AB352" i="58"/>
  <c r="AB351" i="58" s="1"/>
  <c r="AA352" i="58"/>
  <c r="AA351" i="58" s="1"/>
  <c r="AB349" i="58"/>
  <c r="AA349" i="58"/>
  <c r="AB346" i="58"/>
  <c r="AA346" i="58"/>
  <c r="AB344" i="58"/>
  <c r="AA344" i="58"/>
  <c r="AB341" i="58"/>
  <c r="AA341" i="58"/>
  <c r="AB339" i="58"/>
  <c r="AA339" i="58"/>
  <c r="AB336" i="58"/>
  <c r="AB335" i="58" s="1"/>
  <c r="AA336" i="58"/>
  <c r="AA335" i="58" s="1"/>
  <c r="AB333" i="58"/>
  <c r="AA333" i="58"/>
  <c r="AB330" i="58"/>
  <c r="AA330" i="58"/>
  <c r="AB328" i="58"/>
  <c r="AA328" i="58"/>
  <c r="AB325" i="58"/>
  <c r="AA325" i="58"/>
  <c r="AB323" i="58"/>
  <c r="AA323" i="58"/>
  <c r="AB319" i="58"/>
  <c r="AB318" i="58" s="1"/>
  <c r="AA319" i="58"/>
  <c r="AA318" i="58" s="1"/>
  <c r="AB316" i="58"/>
  <c r="AA316" i="58"/>
  <c r="AB313" i="58"/>
  <c r="AA313" i="58"/>
  <c r="AB311" i="58"/>
  <c r="AA311" i="58"/>
  <c r="AB308" i="58"/>
  <c r="AA308" i="58"/>
  <c r="AB306" i="58"/>
  <c r="AA306" i="58"/>
  <c r="AB303" i="58"/>
  <c r="AB302" i="58" s="1"/>
  <c r="AA303" i="58"/>
  <c r="AA302" i="58" s="1"/>
  <c r="AB300" i="58"/>
  <c r="AA300" i="58"/>
  <c r="AB297" i="58"/>
  <c r="AA297" i="58"/>
  <c r="AB295" i="58"/>
  <c r="AA295" i="58"/>
  <c r="AB292" i="58"/>
  <c r="AA292" i="58"/>
  <c r="AB290" i="58"/>
  <c r="AA290" i="58"/>
  <c r="AB286" i="58"/>
  <c r="AA286" i="58"/>
  <c r="AB284" i="58"/>
  <c r="AA284" i="58"/>
  <c r="AB281" i="58"/>
  <c r="AA281" i="58"/>
  <c r="AB279" i="58"/>
  <c r="AA279" i="58"/>
  <c r="AB275" i="58"/>
  <c r="AB274" i="58" s="1"/>
  <c r="AA275" i="58"/>
  <c r="AA274" i="58" s="1"/>
  <c r="AB272" i="58"/>
  <c r="AA272" i="58"/>
  <c r="AB270" i="58"/>
  <c r="AA270" i="58"/>
  <c r="AB268" i="58"/>
  <c r="AA268" i="58"/>
  <c r="AB265" i="58"/>
  <c r="AB264" i="58" s="1"/>
  <c r="AA265" i="58"/>
  <c r="AA264" i="58" s="1"/>
  <c r="AB262" i="58"/>
  <c r="AA262" i="58"/>
  <c r="AB260" i="58"/>
  <c r="AA260" i="58"/>
  <c r="AB258" i="58"/>
  <c r="AA258" i="58"/>
  <c r="AB254" i="58"/>
  <c r="AB253" i="58" s="1"/>
  <c r="AA254" i="58"/>
  <c r="AA253" i="58" s="1"/>
  <c r="AB251" i="58"/>
  <c r="AA251" i="58"/>
  <c r="AB248" i="58"/>
  <c r="AA248" i="58"/>
  <c r="AB246" i="58"/>
  <c r="AA246" i="58"/>
  <c r="AB243" i="58"/>
  <c r="AA243" i="58"/>
  <c r="AB240" i="58"/>
  <c r="AA240" i="58"/>
  <c r="AB238" i="58"/>
  <c r="AA238" i="58"/>
  <c r="AB236" i="58"/>
  <c r="AA236" i="58"/>
  <c r="AB233" i="58"/>
  <c r="AB232" i="58" s="1"/>
  <c r="AA233" i="58"/>
  <c r="AA232" i="58" s="1"/>
  <c r="AB230" i="58"/>
  <c r="AA230" i="58"/>
  <c r="AB227" i="58"/>
  <c r="AA227" i="58"/>
  <c r="AB225" i="58"/>
  <c r="AA225" i="58"/>
  <c r="AB222" i="58"/>
  <c r="AA222" i="58"/>
  <c r="AB219" i="58"/>
  <c r="AA219" i="58"/>
  <c r="AB217" i="58"/>
  <c r="AA217" i="58"/>
  <c r="AB215" i="58"/>
  <c r="AA215" i="58"/>
  <c r="AB211" i="58"/>
  <c r="AA211" i="58"/>
  <c r="AB209" i="58"/>
  <c r="AA209" i="58"/>
  <c r="AB206" i="58"/>
  <c r="AA206" i="58"/>
  <c r="AB203" i="58"/>
  <c r="AA203" i="58"/>
  <c r="AB200" i="58"/>
  <c r="AA200" i="58"/>
  <c r="AB198" i="58"/>
  <c r="AA198" i="58"/>
  <c r="AB195" i="58"/>
  <c r="AA195" i="58"/>
  <c r="AB193" i="58"/>
  <c r="AA193" i="58"/>
  <c r="AB190" i="58"/>
  <c r="AA190" i="58"/>
  <c r="AB187" i="58"/>
  <c r="AA187" i="58"/>
  <c r="AB184" i="58"/>
  <c r="AA184" i="58"/>
  <c r="AB182" i="58"/>
  <c r="AA182" i="58"/>
  <c r="AB179" i="58"/>
  <c r="AA179" i="58"/>
  <c r="AB177" i="58"/>
  <c r="AA177" i="58"/>
  <c r="AB174" i="58"/>
  <c r="AA174" i="58"/>
  <c r="AB171" i="58"/>
  <c r="AA171" i="58"/>
  <c r="AB168" i="58"/>
  <c r="AA168" i="58"/>
  <c r="AB166" i="58"/>
  <c r="AA166" i="58"/>
  <c r="AB157" i="58"/>
  <c r="AB154" i="58" s="1"/>
  <c r="AA157" i="58"/>
  <c r="AA154" i="58" s="1"/>
  <c r="AB152" i="58"/>
  <c r="AB151" i="58" s="1"/>
  <c r="AA152" i="58"/>
  <c r="AA151" i="58" s="1"/>
  <c r="AB149" i="58"/>
  <c r="AA149" i="58"/>
  <c r="AB147" i="58"/>
  <c r="AA147" i="58"/>
  <c r="AB144" i="58"/>
  <c r="AA144" i="58"/>
  <c r="AA143" i="58" s="1"/>
  <c r="AB140" i="58"/>
  <c r="AB139" i="58" s="1"/>
  <c r="AB138" i="58" s="1"/>
  <c r="AA139" i="58"/>
  <c r="AA138" i="58" s="1"/>
  <c r="AB137" i="58"/>
  <c r="AB136" i="58" s="1"/>
  <c r="AB135" i="58" s="1"/>
  <c r="AA136" i="58"/>
  <c r="AA135" i="58" s="1"/>
  <c r="AB134" i="58"/>
  <c r="AB133" i="58" s="1"/>
  <c r="AA133" i="58"/>
  <c r="AB132" i="58"/>
  <c r="AB131" i="58" s="1"/>
  <c r="AA131" i="58"/>
  <c r="AB127" i="58"/>
  <c r="AB126" i="58" s="1"/>
  <c r="AA127" i="58"/>
  <c r="AA126" i="58" s="1"/>
  <c r="AB125" i="58"/>
  <c r="AB124" i="58"/>
  <c r="AA123" i="58"/>
  <c r="AB122" i="58"/>
  <c r="AB121" i="58" s="1"/>
  <c r="AA121" i="58"/>
  <c r="AB117" i="58"/>
  <c r="AB116" i="58" s="1"/>
  <c r="AA117" i="58"/>
  <c r="AA116" i="58" s="1"/>
  <c r="AB112" i="58"/>
  <c r="AB111" i="58" s="1"/>
  <c r="AB110" i="58" s="1"/>
  <c r="AA111" i="58"/>
  <c r="AA110" i="58" s="1"/>
  <c r="AB107" i="58"/>
  <c r="AB106" i="58" s="1"/>
  <c r="AA107" i="58"/>
  <c r="AA106" i="58" s="1"/>
  <c r="AB104" i="58"/>
  <c r="AB103" i="58" s="1"/>
  <c r="AA104" i="58"/>
  <c r="AA103" i="58" s="1"/>
  <c r="AB101" i="58"/>
  <c r="AB100" i="58" s="1"/>
  <c r="AA101" i="58"/>
  <c r="AA100" i="58" s="1"/>
  <c r="AB97" i="58"/>
  <c r="AA97" i="58"/>
  <c r="AB90" i="58"/>
  <c r="AA90" i="58"/>
  <c r="AB86" i="58"/>
  <c r="AA86" i="58"/>
  <c r="AB79" i="58"/>
  <c r="AA79" i="58"/>
  <c r="AB75" i="58"/>
  <c r="AA75" i="58"/>
  <c r="AB73" i="58"/>
  <c r="AB72" i="58" s="1"/>
  <c r="AB71" i="58" s="1"/>
  <c r="AA72" i="58"/>
  <c r="AA71" i="58" s="1"/>
  <c r="AB68" i="58"/>
  <c r="AB67" i="58" s="1"/>
  <c r="AA68" i="58"/>
  <c r="AA67" i="58" s="1"/>
  <c r="AB65" i="58"/>
  <c r="AA65" i="58"/>
  <c r="AB63" i="58"/>
  <c r="AA63" i="58"/>
  <c r="AB60" i="58"/>
  <c r="AA60" i="58"/>
  <c r="AB57" i="58"/>
  <c r="AB56" i="58" s="1"/>
  <c r="AA57" i="58"/>
  <c r="AA56" i="58" s="1"/>
  <c r="AB54" i="58"/>
  <c r="AB53" i="58" s="1"/>
  <c r="AA54" i="58"/>
  <c r="AA53" i="58" s="1"/>
  <c r="AB50" i="58"/>
  <c r="AB49" i="58" s="1"/>
  <c r="AA50" i="58"/>
  <c r="AA49" i="58" s="1"/>
  <c r="AB42" i="58"/>
  <c r="AA42" i="58"/>
  <c r="AB40" i="58"/>
  <c r="AA40" i="58"/>
  <c r="AB31" i="58"/>
  <c r="AA31" i="58"/>
  <c r="AB24" i="58"/>
  <c r="AA24" i="58"/>
  <c r="AB19" i="58"/>
  <c r="AA19" i="58"/>
  <c r="AB16" i="58"/>
  <c r="AA16" i="58"/>
  <c r="AB14" i="58"/>
  <c r="AA14" i="58"/>
  <c r="AB9" i="58"/>
  <c r="AA9" i="58"/>
  <c r="AB6" i="58"/>
  <c r="AB5" i="58" s="1"/>
  <c r="AA6" i="58"/>
  <c r="AA5" i="58" s="1"/>
  <c r="R359" i="58"/>
  <c r="R358" i="58" s="1"/>
  <c r="Q359" i="58"/>
  <c r="Q358" i="58" s="1"/>
  <c r="R356" i="58"/>
  <c r="R355" i="58" s="1"/>
  <c r="Q356" i="58"/>
  <c r="Q355" i="58" s="1"/>
  <c r="R352" i="58"/>
  <c r="R351" i="58" s="1"/>
  <c r="Q352" i="58"/>
  <c r="Q351" i="58" s="1"/>
  <c r="R349" i="58"/>
  <c r="Q349" i="58"/>
  <c r="R346" i="58"/>
  <c r="Q346" i="58"/>
  <c r="R344" i="58"/>
  <c r="Q344" i="58"/>
  <c r="R341" i="58"/>
  <c r="Q341" i="58"/>
  <c r="R339" i="58"/>
  <c r="Q339" i="58"/>
  <c r="R336" i="58"/>
  <c r="R335" i="58" s="1"/>
  <c r="Q336" i="58"/>
  <c r="Q335" i="58" s="1"/>
  <c r="R333" i="58"/>
  <c r="Q333" i="58"/>
  <c r="R330" i="58"/>
  <c r="Q330" i="58"/>
  <c r="R328" i="58"/>
  <c r="Q328" i="58"/>
  <c r="R325" i="58"/>
  <c r="Q325" i="58"/>
  <c r="R323" i="58"/>
  <c r="Q323" i="58"/>
  <c r="R319" i="58"/>
  <c r="R318" i="58" s="1"/>
  <c r="Q319" i="58"/>
  <c r="Q318" i="58" s="1"/>
  <c r="R316" i="58"/>
  <c r="Q316" i="58"/>
  <c r="R313" i="58"/>
  <c r="Q313" i="58"/>
  <c r="R311" i="58"/>
  <c r="Q311" i="58"/>
  <c r="R308" i="58"/>
  <c r="Q308" i="58"/>
  <c r="R306" i="58"/>
  <c r="Q306" i="58"/>
  <c r="R303" i="58"/>
  <c r="R302" i="58" s="1"/>
  <c r="Q303" i="58"/>
  <c r="Q302" i="58" s="1"/>
  <c r="R300" i="58"/>
  <c r="Q300" i="58"/>
  <c r="R297" i="58"/>
  <c r="Q297" i="58"/>
  <c r="R295" i="58"/>
  <c r="Q295" i="58"/>
  <c r="R292" i="58"/>
  <c r="Q292" i="58"/>
  <c r="R290" i="58"/>
  <c r="Q290" i="58"/>
  <c r="R286" i="58"/>
  <c r="Q286" i="58"/>
  <c r="R284" i="58"/>
  <c r="Q284" i="58"/>
  <c r="R281" i="58"/>
  <c r="Q281" i="58"/>
  <c r="R279" i="58"/>
  <c r="Q279" i="58"/>
  <c r="R275" i="58"/>
  <c r="R274" i="58" s="1"/>
  <c r="Q275" i="58"/>
  <c r="Q274" i="58" s="1"/>
  <c r="R272" i="58"/>
  <c r="Q272" i="58"/>
  <c r="R270" i="58"/>
  <c r="Q270" i="58"/>
  <c r="R268" i="58"/>
  <c r="Q268" i="58"/>
  <c r="R265" i="58"/>
  <c r="R264" i="58" s="1"/>
  <c r="Q265" i="58"/>
  <c r="Q264" i="58" s="1"/>
  <c r="R262" i="58"/>
  <c r="Q262" i="58"/>
  <c r="R260" i="58"/>
  <c r="Q260" i="58"/>
  <c r="R258" i="58"/>
  <c r="Q258" i="58"/>
  <c r="R254" i="58"/>
  <c r="R253" i="58" s="1"/>
  <c r="Q254" i="58"/>
  <c r="Q253" i="58" s="1"/>
  <c r="R251" i="58"/>
  <c r="Q251" i="58"/>
  <c r="R248" i="58"/>
  <c r="Q248" i="58"/>
  <c r="R246" i="58"/>
  <c r="Q246" i="58"/>
  <c r="R243" i="58"/>
  <c r="Q243" i="58"/>
  <c r="R240" i="58"/>
  <c r="Q240" i="58"/>
  <c r="R238" i="58"/>
  <c r="Q238" i="58"/>
  <c r="R236" i="58"/>
  <c r="Q236" i="58"/>
  <c r="R233" i="58"/>
  <c r="R232" i="58" s="1"/>
  <c r="Q233" i="58"/>
  <c r="Q232" i="58" s="1"/>
  <c r="R230" i="58"/>
  <c r="Q230" i="58"/>
  <c r="R227" i="58"/>
  <c r="Q227" i="58"/>
  <c r="R225" i="58"/>
  <c r="Q225" i="58"/>
  <c r="R222" i="58"/>
  <c r="Q222" i="58"/>
  <c r="R219" i="58"/>
  <c r="Q219" i="58"/>
  <c r="R217" i="58"/>
  <c r="Q217" i="58"/>
  <c r="R215" i="58"/>
  <c r="Q215" i="58"/>
  <c r="R211" i="58"/>
  <c r="Q211" i="58"/>
  <c r="R209" i="58"/>
  <c r="Q209" i="58"/>
  <c r="R206" i="58"/>
  <c r="Q206" i="58"/>
  <c r="R203" i="58"/>
  <c r="Q203" i="58"/>
  <c r="R200" i="58"/>
  <c r="Q200" i="58"/>
  <c r="R198" i="58"/>
  <c r="Q198" i="58"/>
  <c r="R195" i="58"/>
  <c r="Q195" i="58"/>
  <c r="R193" i="58"/>
  <c r="Q193" i="58"/>
  <c r="R190" i="58"/>
  <c r="Q190" i="58"/>
  <c r="R187" i="58"/>
  <c r="Q187" i="58"/>
  <c r="R184" i="58"/>
  <c r="Q184" i="58"/>
  <c r="R182" i="58"/>
  <c r="Q182" i="58"/>
  <c r="R179" i="58"/>
  <c r="Q179" i="58"/>
  <c r="R177" i="58"/>
  <c r="Q177" i="58"/>
  <c r="R174" i="58"/>
  <c r="Q174" i="58"/>
  <c r="R171" i="58"/>
  <c r="Q171" i="58"/>
  <c r="R168" i="58"/>
  <c r="Q168" i="58"/>
  <c r="R166" i="58"/>
  <c r="Q166" i="58"/>
  <c r="R157" i="58"/>
  <c r="R154" i="58" s="1"/>
  <c r="Q157" i="58"/>
  <c r="Q154" i="58" s="1"/>
  <c r="R152" i="58"/>
  <c r="R151" i="58" s="1"/>
  <c r="Q152" i="58"/>
  <c r="Q151" i="58" s="1"/>
  <c r="R149" i="58"/>
  <c r="Q149" i="58"/>
  <c r="R147" i="58"/>
  <c r="Q147" i="58"/>
  <c r="R144" i="58"/>
  <c r="Q144" i="58"/>
  <c r="Q143" i="58" s="1"/>
  <c r="R140" i="58"/>
  <c r="R139" i="58" s="1"/>
  <c r="R138" i="58" s="1"/>
  <c r="Q139" i="58"/>
  <c r="Q138" i="58" s="1"/>
  <c r="R137" i="58"/>
  <c r="R136" i="58" s="1"/>
  <c r="R135" i="58" s="1"/>
  <c r="Q136" i="58"/>
  <c r="Q135" i="58" s="1"/>
  <c r="R134" i="58"/>
  <c r="R133" i="58" s="1"/>
  <c r="Q133" i="58"/>
  <c r="R132" i="58"/>
  <c r="R131" i="58" s="1"/>
  <c r="Q131" i="58"/>
  <c r="R127" i="58"/>
  <c r="R126" i="58" s="1"/>
  <c r="Q127" i="58"/>
  <c r="Q126" i="58" s="1"/>
  <c r="R125" i="58"/>
  <c r="R124" i="58"/>
  <c r="Q123" i="58"/>
  <c r="R122" i="58"/>
  <c r="R121" i="58" s="1"/>
  <c r="Q121" i="58"/>
  <c r="R117" i="58"/>
  <c r="R116" i="58" s="1"/>
  <c r="Q117" i="58"/>
  <c r="Q116" i="58" s="1"/>
  <c r="R112" i="58"/>
  <c r="R111" i="58" s="1"/>
  <c r="R110" i="58" s="1"/>
  <c r="Q111" i="58"/>
  <c r="Q110" i="58" s="1"/>
  <c r="R107" i="58"/>
  <c r="R106" i="58" s="1"/>
  <c r="Q107" i="58"/>
  <c r="Q106" i="58" s="1"/>
  <c r="R104" i="58"/>
  <c r="R103" i="58" s="1"/>
  <c r="Q104" i="58"/>
  <c r="Q103" i="58" s="1"/>
  <c r="R101" i="58"/>
  <c r="R100" i="58" s="1"/>
  <c r="Q101" i="58"/>
  <c r="Q100" i="58" s="1"/>
  <c r="R97" i="58"/>
  <c r="Q97" i="58"/>
  <c r="R90" i="58"/>
  <c r="Q90" i="58"/>
  <c r="R86" i="58"/>
  <c r="Q86" i="58"/>
  <c r="R79" i="58"/>
  <c r="Q79" i="58"/>
  <c r="R75" i="58"/>
  <c r="Q75" i="58"/>
  <c r="R73" i="58"/>
  <c r="R72" i="58" s="1"/>
  <c r="R71" i="58" s="1"/>
  <c r="Q72" i="58"/>
  <c r="Q71" i="58" s="1"/>
  <c r="R68" i="58"/>
  <c r="R67" i="58" s="1"/>
  <c r="Q68" i="58"/>
  <c r="Q67" i="58" s="1"/>
  <c r="R65" i="58"/>
  <c r="Q65" i="58"/>
  <c r="R63" i="58"/>
  <c r="Q63" i="58"/>
  <c r="R60" i="58"/>
  <c r="Q60" i="58"/>
  <c r="R57" i="58"/>
  <c r="R56" i="58" s="1"/>
  <c r="Q57" i="58"/>
  <c r="Q56" i="58" s="1"/>
  <c r="R54" i="58"/>
  <c r="R53" i="58" s="1"/>
  <c r="Q54" i="58"/>
  <c r="Q53" i="58" s="1"/>
  <c r="R50" i="58"/>
  <c r="R49" i="58" s="1"/>
  <c r="Q50" i="58"/>
  <c r="Q49" i="58" s="1"/>
  <c r="R42" i="58"/>
  <c r="Q42" i="58"/>
  <c r="R40" i="58"/>
  <c r="Q40" i="58"/>
  <c r="R31" i="58"/>
  <c r="Q31" i="58"/>
  <c r="R24" i="58"/>
  <c r="Q24" i="58"/>
  <c r="R19" i="58"/>
  <c r="Q19" i="58"/>
  <c r="R16" i="58"/>
  <c r="Q16" i="58"/>
  <c r="R14" i="58"/>
  <c r="Q14" i="58"/>
  <c r="R9" i="58"/>
  <c r="Q9" i="58"/>
  <c r="R6" i="58"/>
  <c r="R5" i="58" s="1"/>
  <c r="Q6" i="58"/>
  <c r="Q5" i="58" s="1"/>
  <c r="AJ143" i="58" l="1"/>
  <c r="AB143" i="58"/>
  <c r="R143" i="58"/>
  <c r="AI170" i="58"/>
  <c r="AB109" i="58"/>
  <c r="AA109" i="58"/>
  <c r="R109" i="58"/>
  <c r="Q109" i="58"/>
  <c r="AI109" i="58"/>
  <c r="AJ109" i="58"/>
  <c r="AI146" i="58"/>
  <c r="AI283" i="58"/>
  <c r="AI289" i="58"/>
  <c r="AI305" i="58"/>
  <c r="AI338" i="58"/>
  <c r="AJ146" i="58"/>
  <c r="AA278" i="58"/>
  <c r="AB181" i="58"/>
  <c r="R176" i="58"/>
  <c r="AJ338" i="58"/>
  <c r="AI165" i="58"/>
  <c r="AJ235" i="58"/>
  <c r="AI176" i="58"/>
  <c r="AI192" i="58"/>
  <c r="AJ176" i="58"/>
  <c r="AI257" i="58"/>
  <c r="AI197" i="58"/>
  <c r="AJ181" i="58"/>
  <c r="AJ123" i="58"/>
  <c r="AA186" i="58"/>
  <c r="AB343" i="58"/>
  <c r="AI235" i="58"/>
  <c r="R208" i="58"/>
  <c r="AB165" i="58"/>
  <c r="AA221" i="58"/>
  <c r="AA267" i="58"/>
  <c r="AB146" i="58"/>
  <c r="AB8" i="58"/>
  <c r="AA208" i="58"/>
  <c r="AJ192" i="58"/>
  <c r="Q170" i="58"/>
  <c r="AA146" i="58"/>
  <c r="AA8" i="58"/>
  <c r="AA85" i="58"/>
  <c r="AI8" i="58"/>
  <c r="AI85" i="58"/>
  <c r="AI310" i="58"/>
  <c r="AI343" i="58"/>
  <c r="AI208" i="58"/>
  <c r="AJ208" i="58"/>
  <c r="AJ74" i="58"/>
  <c r="Q197" i="58"/>
  <c r="Q294" i="58"/>
  <c r="Q327" i="58"/>
  <c r="R197" i="58"/>
  <c r="R343" i="58"/>
  <c r="AA181" i="58"/>
  <c r="AB59" i="58"/>
  <c r="AB186" i="58"/>
  <c r="AB267" i="58"/>
  <c r="AB283" i="58"/>
  <c r="AJ202" i="58"/>
  <c r="AJ327" i="58"/>
  <c r="AI242" i="58"/>
  <c r="AI130" i="58"/>
  <c r="AJ197" i="58"/>
  <c r="AA197" i="58"/>
  <c r="AI214" i="58"/>
  <c r="AB214" i="58"/>
  <c r="R123" i="58"/>
  <c r="AA343" i="58"/>
  <c r="AJ221" i="58"/>
  <c r="AB221" i="58"/>
  <c r="AJ59" i="58"/>
  <c r="Q165" i="58"/>
  <c r="Q130" i="58"/>
  <c r="Q267" i="58"/>
  <c r="AB192" i="58"/>
  <c r="AB208" i="58"/>
  <c r="AA305" i="58"/>
  <c r="AA322" i="58"/>
  <c r="AJ85" i="58"/>
  <c r="AJ165" i="58"/>
  <c r="R202" i="58"/>
  <c r="R235" i="58"/>
  <c r="R267" i="58"/>
  <c r="Q176" i="58"/>
  <c r="Q322" i="58"/>
  <c r="Q354" i="58"/>
  <c r="AA165" i="58"/>
  <c r="AB85" i="58"/>
  <c r="AB242" i="58"/>
  <c r="AA338" i="58"/>
  <c r="AA130" i="58"/>
  <c r="AA170" i="58"/>
  <c r="AB305" i="58"/>
  <c r="AB322" i="58"/>
  <c r="AB338" i="58"/>
  <c r="AA354" i="58"/>
  <c r="AB18" i="58"/>
  <c r="AB170" i="58"/>
  <c r="AA310" i="58"/>
  <c r="AA327" i="58"/>
  <c r="AJ18" i="58"/>
  <c r="AI181" i="58"/>
  <c r="AJ242" i="58"/>
  <c r="AJ343" i="58"/>
  <c r="AA74" i="58"/>
  <c r="AA176" i="58"/>
  <c r="AB278" i="58"/>
  <c r="AB294" i="58"/>
  <c r="AI120" i="58"/>
  <c r="AI119" i="58" s="1"/>
  <c r="AA192" i="58"/>
  <c r="AI74" i="58"/>
  <c r="AJ170" i="58"/>
  <c r="AI186" i="58"/>
  <c r="AI278" i="58"/>
  <c r="AJ305" i="58"/>
  <c r="AJ322" i="58"/>
  <c r="AB123" i="58"/>
  <c r="R294" i="58"/>
  <c r="Q343" i="58"/>
  <c r="Q214" i="58"/>
  <c r="R85" i="58"/>
  <c r="Q146" i="58"/>
  <c r="Q74" i="58"/>
  <c r="Q289" i="58"/>
  <c r="Q338" i="58"/>
  <c r="Q18" i="58"/>
  <c r="R74" i="58"/>
  <c r="R221" i="58"/>
  <c r="R257" i="58"/>
  <c r="R289" i="58"/>
  <c r="R322" i="58"/>
  <c r="R338" i="58"/>
  <c r="AB74" i="58"/>
  <c r="AB99" i="58"/>
  <c r="AB130" i="58"/>
  <c r="AB235" i="58"/>
  <c r="AA120" i="58"/>
  <c r="AA119" i="58" s="1"/>
  <c r="AA294" i="58"/>
  <c r="AB310" i="58"/>
  <c r="AA214" i="58"/>
  <c r="AB257" i="58"/>
  <c r="AB327" i="58"/>
  <c r="AJ267" i="58"/>
  <c r="AA59" i="58"/>
  <c r="AA289" i="58"/>
  <c r="AB202" i="58"/>
  <c r="AB289" i="58"/>
  <c r="AA18" i="58"/>
  <c r="AJ130" i="58"/>
  <c r="AI202" i="58"/>
  <c r="AJ294" i="58"/>
  <c r="AI327" i="58"/>
  <c r="AI354" i="58"/>
  <c r="AJ8" i="58"/>
  <c r="AI59" i="58"/>
  <c r="AI221" i="58"/>
  <c r="AI99" i="58"/>
  <c r="AJ186" i="58"/>
  <c r="AJ214" i="58"/>
  <c r="AJ278" i="58"/>
  <c r="AI267" i="58"/>
  <c r="AI294" i="58"/>
  <c r="AI322" i="58"/>
  <c r="AJ257" i="58"/>
  <c r="AJ289" i="58"/>
  <c r="AJ354" i="58"/>
  <c r="AI18" i="58"/>
  <c r="AJ310" i="58"/>
  <c r="AJ283" i="58"/>
  <c r="AJ99" i="58"/>
  <c r="R59" i="58"/>
  <c r="R146" i="58"/>
  <c r="R165" i="58"/>
  <c r="R214" i="58"/>
  <c r="R18" i="58"/>
  <c r="Q186" i="58"/>
  <c r="Q278" i="58"/>
  <c r="Q305" i="58"/>
  <c r="Q8" i="58"/>
  <c r="R170" i="58"/>
  <c r="R186" i="58"/>
  <c r="R278" i="58"/>
  <c r="R305" i="58"/>
  <c r="R327" i="58"/>
  <c r="Q59" i="58"/>
  <c r="Q181" i="58"/>
  <c r="Q192" i="58"/>
  <c r="Q208" i="58"/>
  <c r="Q242" i="58"/>
  <c r="Q283" i="58"/>
  <c r="R181" i="58"/>
  <c r="R192" i="58"/>
  <c r="R242" i="58"/>
  <c r="R283" i="58"/>
  <c r="R310" i="58"/>
  <c r="Q85" i="58"/>
  <c r="Q120" i="58"/>
  <c r="Q119" i="58" s="1"/>
  <c r="Q202" i="58"/>
  <c r="Q221" i="58"/>
  <c r="AB176" i="58"/>
  <c r="AA242" i="58"/>
  <c r="AB354" i="58"/>
  <c r="AA99" i="58"/>
  <c r="AA235" i="58"/>
  <c r="AA283" i="58"/>
  <c r="AB197" i="58"/>
  <c r="AA257" i="58"/>
  <c r="R354" i="58"/>
  <c r="Q235" i="58"/>
  <c r="Q310" i="58"/>
  <c r="Q99" i="58"/>
  <c r="R130" i="58"/>
  <c r="Q257" i="58"/>
  <c r="R8" i="58"/>
  <c r="R99" i="58"/>
  <c r="AJ129" i="58" l="1"/>
  <c r="AA129" i="58"/>
  <c r="AB120" i="58"/>
  <c r="AB119" i="58" s="1"/>
  <c r="R129" i="58"/>
  <c r="R120" i="58"/>
  <c r="R119" i="58" s="1"/>
  <c r="AJ120" i="58"/>
  <c r="AJ119" i="58" s="1"/>
  <c r="AB129" i="58"/>
  <c r="AI129" i="58"/>
  <c r="Q129" i="58"/>
  <c r="AI277" i="58"/>
  <c r="AA277" i="58"/>
  <c r="AB256" i="58"/>
  <c r="AA256" i="58"/>
  <c r="AI256" i="58"/>
  <c r="AI70" i="58"/>
  <c r="R256" i="58"/>
  <c r="AB70" i="58"/>
  <c r="R70" i="58"/>
  <c r="AJ164" i="58"/>
  <c r="AJ321" i="58"/>
  <c r="AA70" i="58"/>
  <c r="AB288" i="58"/>
  <c r="AB321" i="58"/>
  <c r="AI213" i="58"/>
  <c r="Q70" i="58"/>
  <c r="Q321" i="58"/>
  <c r="AB277" i="58"/>
  <c r="AB4" i="58"/>
  <c r="AJ70" i="58"/>
  <c r="AI164" i="58"/>
  <c r="AI288" i="58"/>
  <c r="AA321" i="58"/>
  <c r="Q256" i="58"/>
  <c r="AJ213" i="58"/>
  <c r="AA288" i="58"/>
  <c r="AB213" i="58"/>
  <c r="R164" i="58"/>
  <c r="R4" i="58"/>
  <c r="Q288" i="58"/>
  <c r="AJ277" i="58"/>
  <c r="R321" i="58"/>
  <c r="AI4" i="58"/>
  <c r="AI321" i="58"/>
  <c r="R213" i="58"/>
  <c r="Q4" i="58"/>
  <c r="Q164" i="58"/>
  <c r="AJ4" i="58"/>
  <c r="AA164" i="58"/>
  <c r="Q213" i="58"/>
  <c r="AJ256" i="58"/>
  <c r="R288" i="58"/>
  <c r="AA213" i="58"/>
  <c r="AB164" i="58"/>
  <c r="AA4" i="58"/>
  <c r="AJ288" i="58"/>
  <c r="R277" i="58"/>
  <c r="Q277" i="58"/>
  <c r="Q2" i="58" l="1"/>
  <c r="AB2" i="58"/>
  <c r="AJ2" i="58"/>
  <c r="AA2" i="58"/>
  <c r="AI2" i="58"/>
  <c r="R2" i="58"/>
  <c r="Z112" i="58"/>
  <c r="AG9" i="58" l="1"/>
  <c r="AG14" i="58"/>
  <c r="AG16" i="58"/>
  <c r="AG19" i="58"/>
  <c r="AG24" i="58"/>
  <c r="AG31" i="58"/>
  <c r="AG40" i="58"/>
  <c r="AG42" i="58"/>
  <c r="AG50" i="58"/>
  <c r="AG49" i="58" s="1"/>
  <c r="AG60" i="58"/>
  <c r="AG65" i="58"/>
  <c r="AG63" i="58"/>
  <c r="AG6" i="58"/>
  <c r="AG5" i="58" s="1"/>
  <c r="AG54" i="58"/>
  <c r="AG53" i="58" s="1"/>
  <c r="AG57" i="58"/>
  <c r="AG56" i="58" s="1"/>
  <c r="AG68" i="58"/>
  <c r="AG67" i="58" s="1"/>
  <c r="AG75" i="58"/>
  <c r="AG79" i="58"/>
  <c r="AG72" i="58"/>
  <c r="AG71" i="58" s="1"/>
  <c r="AG86" i="58"/>
  <c r="AG90" i="58"/>
  <c r="AG97" i="58"/>
  <c r="AG101" i="58"/>
  <c r="AG100" i="58" s="1"/>
  <c r="AG104" i="58"/>
  <c r="AG103" i="58" s="1"/>
  <c r="AG107" i="58"/>
  <c r="AG106" i="58" s="1"/>
  <c r="AG117" i="58"/>
  <c r="AG116" i="58" s="1"/>
  <c r="AG111" i="58"/>
  <c r="AG110" i="58" s="1"/>
  <c r="AG131" i="58"/>
  <c r="AG133" i="58"/>
  <c r="AG136" i="58"/>
  <c r="AG135" i="58" s="1"/>
  <c r="AG139" i="58"/>
  <c r="AG138" i="58" s="1"/>
  <c r="AG144" i="58"/>
  <c r="AG143" i="58" s="1"/>
  <c r="AG147" i="58"/>
  <c r="AG149" i="58"/>
  <c r="AG152" i="58"/>
  <c r="AG151" i="58" s="1"/>
  <c r="AG157" i="58"/>
  <c r="AG154" i="58" s="1"/>
  <c r="AG127" i="58"/>
  <c r="AG126" i="58" s="1"/>
  <c r="AG121" i="58"/>
  <c r="AG123" i="58"/>
  <c r="AG166" i="58"/>
  <c r="AG168" i="58"/>
  <c r="AG171" i="58"/>
  <c r="AG174" i="58"/>
  <c r="AG177" i="58"/>
  <c r="AG179" i="58"/>
  <c r="AG182" i="58"/>
  <c r="AG184" i="58"/>
  <c r="AG187" i="58"/>
  <c r="AG190" i="58"/>
  <c r="AG193" i="58"/>
  <c r="AG195" i="58"/>
  <c r="AG198" i="58"/>
  <c r="AG200" i="58"/>
  <c r="AG203" i="58"/>
  <c r="AG206" i="58"/>
  <c r="AG209" i="58"/>
  <c r="AG211" i="58"/>
  <c r="AG215" i="58"/>
  <c r="AG219" i="58"/>
  <c r="AG217" i="58"/>
  <c r="AG222" i="58"/>
  <c r="AG227" i="58"/>
  <c r="AG225" i="58"/>
  <c r="AG230" i="58"/>
  <c r="AG233" i="58"/>
  <c r="AG232" i="58" s="1"/>
  <c r="AG236" i="58"/>
  <c r="AG240" i="58"/>
  <c r="AG238" i="58"/>
  <c r="AG243" i="58"/>
  <c r="AG248" i="58"/>
  <c r="AG246" i="58"/>
  <c r="AG251" i="58"/>
  <c r="AG254" i="58"/>
  <c r="AG253" i="58" s="1"/>
  <c r="AG258" i="58"/>
  <c r="AG262" i="58"/>
  <c r="AG260" i="58"/>
  <c r="AG265" i="58"/>
  <c r="AG264" i="58" s="1"/>
  <c r="AG268" i="58"/>
  <c r="AG272" i="58"/>
  <c r="AG270" i="58"/>
  <c r="AG275" i="58"/>
  <c r="AG274" i="58" s="1"/>
  <c r="AG279" i="58"/>
  <c r="AG281" i="58"/>
  <c r="AG284" i="58"/>
  <c r="AG286" i="58"/>
  <c r="AG290" i="58"/>
  <c r="AG292" i="58"/>
  <c r="AG295" i="58"/>
  <c r="AG297" i="58"/>
  <c r="AG300" i="58"/>
  <c r="AG303" i="58"/>
  <c r="AG302" i="58" s="1"/>
  <c r="AG306" i="58"/>
  <c r="AG308" i="58"/>
  <c r="AG311" i="58"/>
  <c r="AG313" i="58"/>
  <c r="AG316" i="58"/>
  <c r="AG319" i="58"/>
  <c r="AG318" i="58" s="1"/>
  <c r="AG323" i="58"/>
  <c r="AG325" i="58"/>
  <c r="AG328" i="58"/>
  <c r="AG330" i="58"/>
  <c r="AG333" i="58"/>
  <c r="AG336" i="58"/>
  <c r="AG335" i="58" s="1"/>
  <c r="AG339" i="58"/>
  <c r="AG341" i="58"/>
  <c r="AG344" i="58"/>
  <c r="AG346" i="58"/>
  <c r="AG349" i="58"/>
  <c r="AG352" i="58"/>
  <c r="AG351" i="58" s="1"/>
  <c r="AG356" i="58"/>
  <c r="AG355" i="58" s="1"/>
  <c r="AG359" i="58"/>
  <c r="AG358" i="58" s="1"/>
  <c r="AE9" i="58"/>
  <c r="AE14" i="58"/>
  <c r="AE16" i="58"/>
  <c r="AE19" i="58"/>
  <c r="AE24" i="58"/>
  <c r="AE31" i="58"/>
  <c r="AE40" i="58"/>
  <c r="AE42" i="58"/>
  <c r="AE50" i="58"/>
  <c r="AE49" i="58" s="1"/>
  <c r="AE60" i="58"/>
  <c r="AE65" i="58"/>
  <c r="AE63" i="58"/>
  <c r="AE6" i="58"/>
  <c r="AE5" i="58" s="1"/>
  <c r="AE54" i="58"/>
  <c r="AE53" i="58" s="1"/>
  <c r="AE57" i="58"/>
  <c r="AE56" i="58" s="1"/>
  <c r="AE68" i="58"/>
  <c r="AE67" i="58" s="1"/>
  <c r="AE75" i="58"/>
  <c r="AE79" i="58"/>
  <c r="AE72" i="58"/>
  <c r="AE71" i="58" s="1"/>
  <c r="AE86" i="58"/>
  <c r="AE90" i="58"/>
  <c r="AE97" i="58"/>
  <c r="AE101" i="58"/>
  <c r="AE100" i="58" s="1"/>
  <c r="AE104" i="58"/>
  <c r="AE103" i="58" s="1"/>
  <c r="AE107" i="58"/>
  <c r="AE106" i="58" s="1"/>
  <c r="AE117" i="58"/>
  <c r="AE116" i="58" s="1"/>
  <c r="AE111" i="58"/>
  <c r="AE110" i="58" s="1"/>
  <c r="AE131" i="58"/>
  <c r="AE133" i="58"/>
  <c r="AE136" i="58"/>
  <c r="AE135" i="58" s="1"/>
  <c r="AE139" i="58"/>
  <c r="AE138" i="58" s="1"/>
  <c r="AE144" i="58"/>
  <c r="AE143" i="58" s="1"/>
  <c r="AE147" i="58"/>
  <c r="AE149" i="58"/>
  <c r="AE152" i="58"/>
  <c r="AE151" i="58" s="1"/>
  <c r="AE157" i="58"/>
  <c r="AE154" i="58" s="1"/>
  <c r="AE127" i="58"/>
  <c r="AE126" i="58" s="1"/>
  <c r="AE121" i="58"/>
  <c r="AE123" i="58"/>
  <c r="AE166" i="58"/>
  <c r="AE168" i="58"/>
  <c r="AE171" i="58"/>
  <c r="AE174" i="58"/>
  <c r="AE177" i="58"/>
  <c r="AE179" i="58"/>
  <c r="AE182" i="58"/>
  <c r="AE184" i="58"/>
  <c r="AE187" i="58"/>
  <c r="AE190" i="58"/>
  <c r="AE193" i="58"/>
  <c r="AE195" i="58"/>
  <c r="AE198" i="58"/>
  <c r="AE200" i="58"/>
  <c r="AE203" i="58"/>
  <c r="AE206" i="58"/>
  <c r="AE209" i="58"/>
  <c r="AE211" i="58"/>
  <c r="AE215" i="58"/>
  <c r="AE219" i="58"/>
  <c r="AE217" i="58"/>
  <c r="AE222" i="58"/>
  <c r="AE227" i="58"/>
  <c r="AE225" i="58"/>
  <c r="AE230" i="58"/>
  <c r="AE233" i="58"/>
  <c r="AE232" i="58" s="1"/>
  <c r="AE236" i="58"/>
  <c r="AE240" i="58"/>
  <c r="AE238" i="58"/>
  <c r="AE243" i="58"/>
  <c r="AE248" i="58"/>
  <c r="AE246" i="58"/>
  <c r="AE251" i="58"/>
  <c r="AE254" i="58"/>
  <c r="AE253" i="58" s="1"/>
  <c r="AE258" i="58"/>
  <c r="AE262" i="58"/>
  <c r="AE260" i="58"/>
  <c r="AE265" i="58"/>
  <c r="AE264" i="58" s="1"/>
  <c r="AE268" i="58"/>
  <c r="AE272" i="58"/>
  <c r="AE270" i="58"/>
  <c r="AE275" i="58"/>
  <c r="AE274" i="58" s="1"/>
  <c r="AE279" i="58"/>
  <c r="AE281" i="58"/>
  <c r="AE284" i="58"/>
  <c r="AE286" i="58"/>
  <c r="AE290" i="58"/>
  <c r="AE292" i="58"/>
  <c r="AE295" i="58"/>
  <c r="AE297" i="58"/>
  <c r="AE300" i="58"/>
  <c r="AE303" i="58"/>
  <c r="AE302" i="58" s="1"/>
  <c r="AE306" i="58"/>
  <c r="AE308" i="58"/>
  <c r="AE311" i="58"/>
  <c r="AE313" i="58"/>
  <c r="AE316" i="58"/>
  <c r="AE319" i="58"/>
  <c r="AE318" i="58" s="1"/>
  <c r="AE323" i="58"/>
  <c r="AE325" i="58"/>
  <c r="AE328" i="58"/>
  <c r="AE330" i="58"/>
  <c r="AE333" i="58"/>
  <c r="AE336" i="58"/>
  <c r="AE335" i="58" s="1"/>
  <c r="AE339" i="58"/>
  <c r="AE341" i="58"/>
  <c r="AE344" i="58"/>
  <c r="AE346" i="58"/>
  <c r="AE349" i="58"/>
  <c r="AE352" i="58"/>
  <c r="AE351" i="58" s="1"/>
  <c r="AE356" i="58"/>
  <c r="AE355" i="58" s="1"/>
  <c r="AE359" i="58"/>
  <c r="AE358" i="58" s="1"/>
  <c r="Y9" i="58"/>
  <c r="Y14" i="58"/>
  <c r="Y16" i="58"/>
  <c r="Y19" i="58"/>
  <c r="Y24" i="58"/>
  <c r="Y31" i="58"/>
  <c r="Y40" i="58"/>
  <c r="Y42" i="58"/>
  <c r="Y50" i="58"/>
  <c r="Y49" i="58" s="1"/>
  <c r="Y60" i="58"/>
  <c r="Y65" i="58"/>
  <c r="Y63" i="58"/>
  <c r="Y6" i="58"/>
  <c r="Y5" i="58" s="1"/>
  <c r="Y54" i="58"/>
  <c r="Y53" i="58" s="1"/>
  <c r="Y57" i="58"/>
  <c r="Y56" i="58" s="1"/>
  <c r="Y68" i="58"/>
  <c r="Y67" i="58" s="1"/>
  <c r="Y75" i="58"/>
  <c r="Y79" i="58"/>
  <c r="Y72" i="58"/>
  <c r="Y71" i="58" s="1"/>
  <c r="Y86" i="58"/>
  <c r="Y90" i="58"/>
  <c r="Y97" i="58"/>
  <c r="Y101" i="58"/>
  <c r="Y100" i="58" s="1"/>
  <c r="Y104" i="58"/>
  <c r="Y103" i="58" s="1"/>
  <c r="Y107" i="58"/>
  <c r="Y106" i="58" s="1"/>
  <c r="Y117" i="58"/>
  <c r="Y116" i="58" s="1"/>
  <c r="Y111" i="58"/>
  <c r="Y110" i="58" s="1"/>
  <c r="Y131" i="58"/>
  <c r="Y133" i="58"/>
  <c r="Y136" i="58"/>
  <c r="Y135" i="58" s="1"/>
  <c r="Y139" i="58"/>
  <c r="Y138" i="58" s="1"/>
  <c r="Y144" i="58"/>
  <c r="Y143" i="58" s="1"/>
  <c r="Y147" i="58"/>
  <c r="Y149" i="58"/>
  <c r="Y152" i="58"/>
  <c r="Y151" i="58" s="1"/>
  <c r="Y157" i="58"/>
  <c r="Y154" i="58" s="1"/>
  <c r="Y127" i="58"/>
  <c r="Y126" i="58" s="1"/>
  <c r="Y121" i="58"/>
  <c r="Y123" i="58"/>
  <c r="Y166" i="58"/>
  <c r="Y168" i="58"/>
  <c r="Y171" i="58"/>
  <c r="Y174" i="58"/>
  <c r="Y177" i="58"/>
  <c r="Y179" i="58"/>
  <c r="Y182" i="58"/>
  <c r="Y184" i="58"/>
  <c r="Y187" i="58"/>
  <c r="Y190" i="58"/>
  <c r="Y193" i="58"/>
  <c r="Y195" i="58"/>
  <c r="Y198" i="58"/>
  <c r="Y200" i="58"/>
  <c r="Y209" i="58"/>
  <c r="Y211" i="58"/>
  <c r="Y215" i="58"/>
  <c r="Y219" i="58"/>
  <c r="Y217" i="58"/>
  <c r="Y222" i="58"/>
  <c r="Y227" i="58"/>
  <c r="Y225" i="58"/>
  <c r="Y230" i="58"/>
  <c r="Y233" i="58"/>
  <c r="Y232" i="58" s="1"/>
  <c r="Y236" i="58"/>
  <c r="Y240" i="58"/>
  <c r="Y238" i="58"/>
  <c r="Y243" i="58"/>
  <c r="Y248" i="58"/>
  <c r="Y246" i="58"/>
  <c r="Y251" i="58"/>
  <c r="Y254" i="58"/>
  <c r="Y253" i="58" s="1"/>
  <c r="Y258" i="58"/>
  <c r="Y262" i="58"/>
  <c r="Y260" i="58"/>
  <c r="Y265" i="58"/>
  <c r="Y264" i="58" s="1"/>
  <c r="Y268" i="58"/>
  <c r="Y272" i="58"/>
  <c r="Y270" i="58"/>
  <c r="Y275" i="58"/>
  <c r="Y274" i="58" s="1"/>
  <c r="Y279" i="58"/>
  <c r="Y281" i="58"/>
  <c r="Y284" i="58"/>
  <c r="Y286" i="58"/>
  <c r="Y290" i="58"/>
  <c r="Y292" i="58"/>
  <c r="Y295" i="58"/>
  <c r="Y297" i="58"/>
  <c r="Y300" i="58"/>
  <c r="Y303" i="58"/>
  <c r="Y302" i="58" s="1"/>
  <c r="Y306" i="58"/>
  <c r="Y308" i="58"/>
  <c r="Y311" i="58"/>
  <c r="Y313" i="58"/>
  <c r="Y316" i="58"/>
  <c r="Y319" i="58"/>
  <c r="Y318" i="58" s="1"/>
  <c r="Y323" i="58"/>
  <c r="Y325" i="58"/>
  <c r="Y328" i="58"/>
  <c r="Y330" i="58"/>
  <c r="Y333" i="58"/>
  <c r="Y336" i="58"/>
  <c r="Y335" i="58" s="1"/>
  <c r="Y339" i="58"/>
  <c r="Y341" i="58"/>
  <c r="Y344" i="58"/>
  <c r="Y346" i="58"/>
  <c r="Y349" i="58"/>
  <c r="Y352" i="58"/>
  <c r="Y351" i="58" s="1"/>
  <c r="Y356" i="58"/>
  <c r="Y355" i="58" s="1"/>
  <c r="Y359" i="58"/>
  <c r="Y358" i="58" s="1"/>
  <c r="W9" i="58"/>
  <c r="W14" i="58"/>
  <c r="W16" i="58"/>
  <c r="W19" i="58"/>
  <c r="W24" i="58"/>
  <c r="W31" i="58"/>
  <c r="W40" i="58"/>
  <c r="W42" i="58"/>
  <c r="W50" i="58"/>
  <c r="W49" i="58" s="1"/>
  <c r="W60" i="58"/>
  <c r="W65" i="58"/>
  <c r="W63" i="58"/>
  <c r="W6" i="58"/>
  <c r="W5" i="58" s="1"/>
  <c r="W54" i="58"/>
  <c r="W53" i="58" s="1"/>
  <c r="W57" i="58"/>
  <c r="W56" i="58" s="1"/>
  <c r="W68" i="58"/>
  <c r="W67" i="58" s="1"/>
  <c r="W75" i="58"/>
  <c r="W79" i="58"/>
  <c r="W72" i="58"/>
  <c r="W71" i="58" s="1"/>
  <c r="W86" i="58"/>
  <c r="W90" i="58"/>
  <c r="W97" i="58"/>
  <c r="W101" i="58"/>
  <c r="W100" i="58" s="1"/>
  <c r="W104" i="58"/>
  <c r="W103" i="58" s="1"/>
  <c r="W107" i="58"/>
  <c r="W106" i="58" s="1"/>
  <c r="W117" i="58"/>
  <c r="W116" i="58" s="1"/>
  <c r="W111" i="58"/>
  <c r="W110" i="58" s="1"/>
  <c r="W131" i="58"/>
  <c r="W133" i="58"/>
  <c r="W136" i="58"/>
  <c r="W135" i="58" s="1"/>
  <c r="W139" i="58"/>
  <c r="W138" i="58" s="1"/>
  <c r="W144" i="58"/>
  <c r="W143" i="58" s="1"/>
  <c r="W147" i="58"/>
  <c r="W149" i="58"/>
  <c r="W152" i="58"/>
  <c r="W151" i="58" s="1"/>
  <c r="W157" i="58"/>
  <c r="W154" i="58" s="1"/>
  <c r="W127" i="58"/>
  <c r="W126" i="58" s="1"/>
  <c r="W121" i="58"/>
  <c r="W123" i="58"/>
  <c r="W166" i="58"/>
  <c r="W168" i="58"/>
  <c r="W171" i="58"/>
  <c r="W174" i="58"/>
  <c r="W177" i="58"/>
  <c r="W179" i="58"/>
  <c r="W182" i="58"/>
  <c r="W184" i="58"/>
  <c r="W187" i="58"/>
  <c r="W190" i="58"/>
  <c r="W193" i="58"/>
  <c r="W195" i="58"/>
  <c r="W198" i="58"/>
  <c r="W200" i="58"/>
  <c r="W209" i="58"/>
  <c r="W211" i="58"/>
  <c r="W215" i="58"/>
  <c r="W219" i="58"/>
  <c r="W217" i="58"/>
  <c r="W222" i="58"/>
  <c r="W227" i="58"/>
  <c r="W225" i="58"/>
  <c r="W230" i="58"/>
  <c r="W233" i="58"/>
  <c r="W232" i="58" s="1"/>
  <c r="W236" i="58"/>
  <c r="W240" i="58"/>
  <c r="W238" i="58"/>
  <c r="W243" i="58"/>
  <c r="W248" i="58"/>
  <c r="W246" i="58"/>
  <c r="W251" i="58"/>
  <c r="W254" i="58"/>
  <c r="W253" i="58" s="1"/>
  <c r="W258" i="58"/>
  <c r="W262" i="58"/>
  <c r="W260" i="58"/>
  <c r="W265" i="58"/>
  <c r="W264" i="58" s="1"/>
  <c r="W268" i="58"/>
  <c r="W272" i="58"/>
  <c r="W270" i="58"/>
  <c r="W275" i="58"/>
  <c r="W274" i="58" s="1"/>
  <c r="W279" i="58"/>
  <c r="W281" i="58"/>
  <c r="W284" i="58"/>
  <c r="W286" i="58"/>
  <c r="W290" i="58"/>
  <c r="W292" i="58"/>
  <c r="W295" i="58"/>
  <c r="W297" i="58"/>
  <c r="W300" i="58"/>
  <c r="W303" i="58"/>
  <c r="W302" i="58" s="1"/>
  <c r="W306" i="58"/>
  <c r="W308" i="58"/>
  <c r="W311" i="58"/>
  <c r="W313" i="58"/>
  <c r="W316" i="58"/>
  <c r="W319" i="58"/>
  <c r="W318" i="58" s="1"/>
  <c r="W323" i="58"/>
  <c r="W325" i="58"/>
  <c r="W328" i="58"/>
  <c r="W330" i="58"/>
  <c r="W333" i="58"/>
  <c r="W336" i="58"/>
  <c r="W335" i="58" s="1"/>
  <c r="W339" i="58"/>
  <c r="W341" i="58"/>
  <c r="W344" i="58"/>
  <c r="W346" i="58"/>
  <c r="W349" i="58"/>
  <c r="W352" i="58"/>
  <c r="W351" i="58" s="1"/>
  <c r="W356" i="58"/>
  <c r="W355" i="58" s="1"/>
  <c r="W359" i="58"/>
  <c r="W358" i="58" s="1"/>
  <c r="O9" i="58"/>
  <c r="O14" i="58"/>
  <c r="O16" i="58"/>
  <c r="O19" i="58"/>
  <c r="O24" i="58"/>
  <c r="O31" i="58"/>
  <c r="O40" i="58"/>
  <c r="O42" i="58"/>
  <c r="O50" i="58"/>
  <c r="O49" i="58" s="1"/>
  <c r="O60" i="58"/>
  <c r="O65" i="58"/>
  <c r="O63" i="58"/>
  <c r="O6" i="58"/>
  <c r="O5" i="58" s="1"/>
  <c r="O54" i="58"/>
  <c r="O53" i="58" s="1"/>
  <c r="O57" i="58"/>
  <c r="O56" i="58" s="1"/>
  <c r="O68" i="58"/>
  <c r="O67" i="58" s="1"/>
  <c r="O75" i="58"/>
  <c r="O79" i="58"/>
  <c r="O72" i="58"/>
  <c r="O71" i="58" s="1"/>
  <c r="O86" i="58"/>
  <c r="O90" i="58"/>
  <c r="O97" i="58"/>
  <c r="O101" i="58"/>
  <c r="O100" i="58" s="1"/>
  <c r="O104" i="58"/>
  <c r="O103" i="58" s="1"/>
  <c r="O107" i="58"/>
  <c r="O106" i="58" s="1"/>
  <c r="O117" i="58"/>
  <c r="O116" i="58" s="1"/>
  <c r="O111" i="58"/>
  <c r="O110" i="58" s="1"/>
  <c r="O131" i="58"/>
  <c r="O133" i="58"/>
  <c r="O136" i="58"/>
  <c r="O135" i="58" s="1"/>
  <c r="O139" i="58"/>
  <c r="O138" i="58" s="1"/>
  <c r="O144" i="58"/>
  <c r="O143" i="58" s="1"/>
  <c r="O147" i="58"/>
  <c r="O149" i="58"/>
  <c r="O152" i="58"/>
  <c r="O151" i="58" s="1"/>
  <c r="O157" i="58"/>
  <c r="O154" i="58" s="1"/>
  <c r="O127" i="58"/>
  <c r="O126" i="58" s="1"/>
  <c r="O121" i="58"/>
  <c r="O123" i="58"/>
  <c r="O166" i="58"/>
  <c r="O168" i="58"/>
  <c r="O171" i="58"/>
  <c r="O174" i="58"/>
  <c r="O177" i="58"/>
  <c r="O179" i="58"/>
  <c r="O182" i="58"/>
  <c r="O184" i="58"/>
  <c r="O187" i="58"/>
  <c r="O190" i="58"/>
  <c r="O193" i="58"/>
  <c r="O195" i="58"/>
  <c r="O198" i="58"/>
  <c r="O200" i="58"/>
  <c r="O203" i="58"/>
  <c r="O206" i="58"/>
  <c r="O209" i="58"/>
  <c r="O211" i="58"/>
  <c r="O215" i="58"/>
  <c r="O219" i="58"/>
  <c r="O217" i="58"/>
  <c r="O222" i="58"/>
  <c r="O227" i="58"/>
  <c r="O225" i="58"/>
  <c r="O230" i="58"/>
  <c r="O233" i="58"/>
  <c r="O232" i="58" s="1"/>
  <c r="O236" i="58"/>
  <c r="O240" i="58"/>
  <c r="O238" i="58"/>
  <c r="O243" i="58"/>
  <c r="O248" i="58"/>
  <c r="O246" i="58"/>
  <c r="O251" i="58"/>
  <c r="O254" i="58"/>
  <c r="O253" i="58" s="1"/>
  <c r="O258" i="58"/>
  <c r="O262" i="58"/>
  <c r="O260" i="58"/>
  <c r="O265" i="58"/>
  <c r="O264" i="58" s="1"/>
  <c r="O268" i="58"/>
  <c r="O272" i="58"/>
  <c r="O270" i="58"/>
  <c r="O275" i="58"/>
  <c r="O274" i="58" s="1"/>
  <c r="O279" i="58"/>
  <c r="O281" i="58"/>
  <c r="O284" i="58"/>
  <c r="O286" i="58"/>
  <c r="O290" i="58"/>
  <c r="O292" i="58"/>
  <c r="O295" i="58"/>
  <c r="O297" i="58"/>
  <c r="O300" i="58"/>
  <c r="O303" i="58"/>
  <c r="O302" i="58" s="1"/>
  <c r="O306" i="58"/>
  <c r="O308" i="58"/>
  <c r="O311" i="58"/>
  <c r="O313" i="58"/>
  <c r="O316" i="58"/>
  <c r="O319" i="58"/>
  <c r="O318" i="58" s="1"/>
  <c r="O323" i="58"/>
  <c r="O325" i="58"/>
  <c r="O328" i="58"/>
  <c r="O330" i="58"/>
  <c r="O333" i="58"/>
  <c r="O336" i="58"/>
  <c r="O335" i="58" s="1"/>
  <c r="O339" i="58"/>
  <c r="O341" i="58"/>
  <c r="O344" i="58"/>
  <c r="O346" i="58"/>
  <c r="O349" i="58"/>
  <c r="O352" i="58"/>
  <c r="O351" i="58" s="1"/>
  <c r="O356" i="58"/>
  <c r="O355" i="58" s="1"/>
  <c r="O359" i="58"/>
  <c r="O358" i="58" s="1"/>
  <c r="M9" i="58"/>
  <c r="M14" i="58"/>
  <c r="M16" i="58"/>
  <c r="M19" i="58"/>
  <c r="M24" i="58"/>
  <c r="M31" i="58"/>
  <c r="M40" i="58"/>
  <c r="M42" i="58"/>
  <c r="M50" i="58"/>
  <c r="M49" i="58" s="1"/>
  <c r="M60" i="58"/>
  <c r="M65" i="58"/>
  <c r="M63" i="58"/>
  <c r="M6" i="58"/>
  <c r="M5" i="58" s="1"/>
  <c r="M54" i="58"/>
  <c r="M53" i="58" s="1"/>
  <c r="M57" i="58"/>
  <c r="M56" i="58" s="1"/>
  <c r="M68" i="58"/>
  <c r="M67" i="58" s="1"/>
  <c r="M75" i="58"/>
  <c r="M79" i="58"/>
  <c r="M72" i="58"/>
  <c r="M71" i="58" s="1"/>
  <c r="M86" i="58"/>
  <c r="M90" i="58"/>
  <c r="M97" i="58"/>
  <c r="M101" i="58"/>
  <c r="M100" i="58" s="1"/>
  <c r="M104" i="58"/>
  <c r="M103" i="58" s="1"/>
  <c r="M107" i="58"/>
  <c r="M106" i="58" s="1"/>
  <c r="M117" i="58"/>
  <c r="M116" i="58" s="1"/>
  <c r="M111" i="58"/>
  <c r="M110" i="58" s="1"/>
  <c r="M131" i="58"/>
  <c r="M133" i="58"/>
  <c r="M136" i="58"/>
  <c r="M135" i="58" s="1"/>
  <c r="M139" i="58"/>
  <c r="M138" i="58" s="1"/>
  <c r="M144" i="58"/>
  <c r="M143" i="58" s="1"/>
  <c r="M147" i="58"/>
  <c r="M149" i="58"/>
  <c r="M152" i="58"/>
  <c r="M151" i="58" s="1"/>
  <c r="M157" i="58"/>
  <c r="M154" i="58" s="1"/>
  <c r="M127" i="58"/>
  <c r="M126" i="58" s="1"/>
  <c r="M121" i="58"/>
  <c r="M123" i="58"/>
  <c r="M166" i="58"/>
  <c r="M168" i="58"/>
  <c r="M171" i="58"/>
  <c r="M174" i="58"/>
  <c r="M177" i="58"/>
  <c r="M179" i="58"/>
  <c r="M182" i="58"/>
  <c r="M184" i="58"/>
  <c r="M187" i="58"/>
  <c r="M190" i="58"/>
  <c r="M193" i="58"/>
  <c r="M195" i="58"/>
  <c r="M198" i="58"/>
  <c r="M200" i="58"/>
  <c r="M203" i="58"/>
  <c r="M206" i="58"/>
  <c r="M209" i="58"/>
  <c r="M211" i="58"/>
  <c r="M215" i="58"/>
  <c r="M219" i="58"/>
  <c r="M217" i="58"/>
  <c r="M222" i="58"/>
  <c r="M227" i="58"/>
  <c r="M225" i="58"/>
  <c r="M230" i="58"/>
  <c r="M233" i="58"/>
  <c r="M232" i="58" s="1"/>
  <c r="M236" i="58"/>
  <c r="M240" i="58"/>
  <c r="M238" i="58"/>
  <c r="M243" i="58"/>
  <c r="M248" i="58"/>
  <c r="M246" i="58"/>
  <c r="M251" i="58"/>
  <c r="M254" i="58"/>
  <c r="M253" i="58" s="1"/>
  <c r="M258" i="58"/>
  <c r="M262" i="58"/>
  <c r="M260" i="58"/>
  <c r="M265" i="58"/>
  <c r="M264" i="58" s="1"/>
  <c r="M268" i="58"/>
  <c r="M272" i="58"/>
  <c r="M270" i="58"/>
  <c r="M275" i="58"/>
  <c r="M274" i="58" s="1"/>
  <c r="M279" i="58"/>
  <c r="M281" i="58"/>
  <c r="M284" i="58"/>
  <c r="M286" i="58"/>
  <c r="M290" i="58"/>
  <c r="M292" i="58"/>
  <c r="M295" i="58"/>
  <c r="M297" i="58"/>
  <c r="M300" i="58"/>
  <c r="M303" i="58"/>
  <c r="M302" i="58" s="1"/>
  <c r="M306" i="58"/>
  <c r="M308" i="58"/>
  <c r="M311" i="58"/>
  <c r="M313" i="58"/>
  <c r="M316" i="58"/>
  <c r="M319" i="58"/>
  <c r="M318" i="58" s="1"/>
  <c r="M323" i="58"/>
  <c r="M325" i="58"/>
  <c r="M328" i="58"/>
  <c r="M330" i="58"/>
  <c r="M333" i="58"/>
  <c r="M336" i="58"/>
  <c r="M335" i="58" s="1"/>
  <c r="M339" i="58"/>
  <c r="M341" i="58"/>
  <c r="M344" i="58"/>
  <c r="M346" i="58"/>
  <c r="M349" i="58"/>
  <c r="M352" i="58"/>
  <c r="M351" i="58" s="1"/>
  <c r="M356" i="58"/>
  <c r="M355" i="58" s="1"/>
  <c r="M359" i="58"/>
  <c r="M358" i="58" s="1"/>
  <c r="AH359" i="58"/>
  <c r="AH358" i="58" s="1"/>
  <c r="AH356" i="58"/>
  <c r="AH355" i="58" s="1"/>
  <c r="AH352" i="58"/>
  <c r="AH351" i="58" s="1"/>
  <c r="AH349" i="58"/>
  <c r="AH346" i="58"/>
  <c r="AH344" i="58"/>
  <c r="AH341" i="58"/>
  <c r="AH339" i="58"/>
  <c r="AH336" i="58"/>
  <c r="AH335" i="58" s="1"/>
  <c r="AH333" i="58"/>
  <c r="AH330" i="58"/>
  <c r="AH328" i="58"/>
  <c r="AH325" i="58"/>
  <c r="AH323" i="58"/>
  <c r="AH319" i="58"/>
  <c r="AH318" i="58" s="1"/>
  <c r="AH316" i="58"/>
  <c r="AH313" i="58"/>
  <c r="AH311" i="58"/>
  <c r="AH308" i="58"/>
  <c r="AH306" i="58"/>
  <c r="AH303" i="58"/>
  <c r="AH302" i="58" s="1"/>
  <c r="AH300" i="58"/>
  <c r="AH297" i="58"/>
  <c r="AH295" i="58"/>
  <c r="AH292" i="58"/>
  <c r="AH290" i="58"/>
  <c r="AH286" i="58"/>
  <c r="AH284" i="58"/>
  <c r="AH281" i="58"/>
  <c r="AH279" i="58"/>
  <c r="AH275" i="58"/>
  <c r="AH274" i="58" s="1"/>
  <c r="AH272" i="58"/>
  <c r="AH270" i="58"/>
  <c r="AH268" i="58"/>
  <c r="AH265" i="58"/>
  <c r="AH264" i="58" s="1"/>
  <c r="AH262" i="58"/>
  <c r="AH260" i="58"/>
  <c r="AH258" i="58"/>
  <c r="AH254" i="58"/>
  <c r="AH253" i="58" s="1"/>
  <c r="AH251" i="58"/>
  <c r="AH248" i="58"/>
  <c r="AH246" i="58"/>
  <c r="AH243" i="58"/>
  <c r="AH240" i="58"/>
  <c r="AH238" i="58"/>
  <c r="AH236" i="58"/>
  <c r="AH233" i="58"/>
  <c r="AH232" i="58" s="1"/>
  <c r="AH230" i="58"/>
  <c r="AH227" i="58"/>
  <c r="AH225" i="58"/>
  <c r="AH222" i="58"/>
  <c r="AH219" i="58"/>
  <c r="AH217" i="58"/>
  <c r="AH215" i="58"/>
  <c r="AH211" i="58"/>
  <c r="AH209" i="58"/>
  <c r="AH206" i="58"/>
  <c r="AH203" i="58"/>
  <c r="AH200" i="58"/>
  <c r="AH198" i="58"/>
  <c r="AH195" i="58"/>
  <c r="AH193" i="58"/>
  <c r="AH190" i="58"/>
  <c r="AH187" i="58"/>
  <c r="AH184" i="58"/>
  <c r="AH182" i="58"/>
  <c r="AH179" i="58"/>
  <c r="AH177" i="58"/>
  <c r="AH174" i="58"/>
  <c r="AH171" i="58"/>
  <c r="AH168" i="58"/>
  <c r="AH166" i="58"/>
  <c r="AH157" i="58"/>
  <c r="AH154" i="58" s="1"/>
  <c r="AH152" i="58"/>
  <c r="AH151" i="58" s="1"/>
  <c r="AH149" i="58"/>
  <c r="AH147" i="58"/>
  <c r="AH144" i="58"/>
  <c r="AH143" i="58" s="1"/>
  <c r="AH140" i="58"/>
  <c r="AH139" i="58" s="1"/>
  <c r="AH138" i="58" s="1"/>
  <c r="AH137" i="58"/>
  <c r="AH136" i="58" s="1"/>
  <c r="AH135" i="58" s="1"/>
  <c r="AH134" i="58"/>
  <c r="AH133" i="58" s="1"/>
  <c r="AH132" i="58"/>
  <c r="AH131" i="58" s="1"/>
  <c r="AH127" i="58"/>
  <c r="AH126" i="58" s="1"/>
  <c r="AH125" i="58"/>
  <c r="AH124" i="58"/>
  <c r="AH122" i="58"/>
  <c r="AH121" i="58" s="1"/>
  <c r="AH117" i="58"/>
  <c r="AH116" i="58" s="1"/>
  <c r="AH112" i="58"/>
  <c r="AH111" i="58" s="1"/>
  <c r="AH110" i="58" s="1"/>
  <c r="AH107" i="58"/>
  <c r="AH106" i="58" s="1"/>
  <c r="AH104" i="58"/>
  <c r="AH103" i="58" s="1"/>
  <c r="AH101" i="58"/>
  <c r="AH100" i="58" s="1"/>
  <c r="AH97" i="58"/>
  <c r="AH90" i="58"/>
  <c r="AH86" i="58"/>
  <c r="AH79" i="58"/>
  <c r="AH75" i="58"/>
  <c r="AH73" i="58"/>
  <c r="AH72" i="58" s="1"/>
  <c r="AH71" i="58" s="1"/>
  <c r="AH68" i="58"/>
  <c r="AH67" i="58" s="1"/>
  <c r="AH65" i="58"/>
  <c r="AH63" i="58"/>
  <c r="AH60" i="58"/>
  <c r="AH57" i="58"/>
  <c r="AH56" i="58" s="1"/>
  <c r="AH54" i="58"/>
  <c r="AH53" i="58" s="1"/>
  <c r="AH50" i="58"/>
  <c r="AH49" i="58" s="1"/>
  <c r="AH42" i="58"/>
  <c r="AH40" i="58"/>
  <c r="AH31" i="58"/>
  <c r="AH24" i="58"/>
  <c r="AH19" i="58"/>
  <c r="AH16" i="58"/>
  <c r="AH14" i="58"/>
  <c r="AH9" i="58"/>
  <c r="AH6" i="58"/>
  <c r="AH5" i="58" s="1"/>
  <c r="Z359" i="58"/>
  <c r="Z358" i="58" s="1"/>
  <c r="Z356" i="58"/>
  <c r="Z355" i="58" s="1"/>
  <c r="Z352" i="58"/>
  <c r="Z351" i="58" s="1"/>
  <c r="Z349" i="58"/>
  <c r="Z346" i="58"/>
  <c r="Z344" i="58"/>
  <c r="Z341" i="58"/>
  <c r="Z339" i="58"/>
  <c r="Z336" i="58"/>
  <c r="Z335" i="58" s="1"/>
  <c r="Z333" i="58"/>
  <c r="Z330" i="58"/>
  <c r="Z328" i="58"/>
  <c r="Z325" i="58"/>
  <c r="Z323" i="58"/>
  <c r="Z319" i="58"/>
  <c r="Z318" i="58" s="1"/>
  <c r="Z316" i="58"/>
  <c r="Z313" i="58"/>
  <c r="Z311" i="58"/>
  <c r="Z308" i="58"/>
  <c r="Z306" i="58"/>
  <c r="Z303" i="58"/>
  <c r="Z302" i="58" s="1"/>
  <c r="Z300" i="58"/>
  <c r="Z297" i="58"/>
  <c r="Z295" i="58"/>
  <c r="Z292" i="58"/>
  <c r="Z290" i="58"/>
  <c r="Z286" i="58"/>
  <c r="Z284" i="58"/>
  <c r="Z281" i="58"/>
  <c r="Z279" i="58"/>
  <c r="Z275" i="58"/>
  <c r="Z274" i="58" s="1"/>
  <c r="Z272" i="58"/>
  <c r="Z270" i="58"/>
  <c r="Z268" i="58"/>
  <c r="Z265" i="58"/>
  <c r="Z264" i="58" s="1"/>
  <c r="Z262" i="58"/>
  <c r="Z260" i="58"/>
  <c r="Z258" i="58"/>
  <c r="Z254" i="58"/>
  <c r="Z253" i="58" s="1"/>
  <c r="Z251" i="58"/>
  <c r="Z248" i="58"/>
  <c r="Z246" i="58"/>
  <c r="Z243" i="58"/>
  <c r="Z240" i="58"/>
  <c r="Z238" i="58"/>
  <c r="Z236" i="58"/>
  <c r="Z233" i="58"/>
  <c r="Z232" i="58" s="1"/>
  <c r="Z230" i="58"/>
  <c r="Z227" i="58"/>
  <c r="Z225" i="58"/>
  <c r="Z222" i="58"/>
  <c r="Z219" i="58"/>
  <c r="Z217" i="58"/>
  <c r="Z215" i="58"/>
  <c r="Z211" i="58"/>
  <c r="Z209" i="58"/>
  <c r="Z206" i="58"/>
  <c r="Y206" i="58"/>
  <c r="Z203" i="58"/>
  <c r="Y203" i="58"/>
  <c r="Z200" i="58"/>
  <c r="Z198" i="58"/>
  <c r="Z195" i="58"/>
  <c r="Z193" i="58"/>
  <c r="Z190" i="58"/>
  <c r="Z187" i="58"/>
  <c r="Z184" i="58"/>
  <c r="Z182" i="58"/>
  <c r="Z179" i="58"/>
  <c r="Z177" i="58"/>
  <c r="Z174" i="58"/>
  <c r="Z171" i="58"/>
  <c r="Z168" i="58"/>
  <c r="Z166" i="58"/>
  <c r="Z157" i="58"/>
  <c r="Z154" i="58" s="1"/>
  <c r="Z152" i="58"/>
  <c r="Z151" i="58" s="1"/>
  <c r="Z149" i="58"/>
  <c r="Z147" i="58"/>
  <c r="Z144" i="58"/>
  <c r="Z143" i="58" s="1"/>
  <c r="Z140" i="58"/>
  <c r="Z139" i="58" s="1"/>
  <c r="Z138" i="58" s="1"/>
  <c r="Z137" i="58"/>
  <c r="Z136" i="58" s="1"/>
  <c r="Z135" i="58" s="1"/>
  <c r="Z134" i="58"/>
  <c r="Z133" i="58" s="1"/>
  <c r="Z132" i="58"/>
  <c r="Z131" i="58" s="1"/>
  <c r="Z127" i="58"/>
  <c r="Z126" i="58" s="1"/>
  <c r="Z125" i="58"/>
  <c r="Z124" i="58"/>
  <c r="Z122" i="58"/>
  <c r="Z121" i="58" s="1"/>
  <c r="Z117" i="58"/>
  <c r="Z116" i="58" s="1"/>
  <c r="Z111" i="58"/>
  <c r="Z110" i="58" s="1"/>
  <c r="Z107" i="58"/>
  <c r="Z106" i="58" s="1"/>
  <c r="Z104" i="58"/>
  <c r="Z103" i="58" s="1"/>
  <c r="Z101" i="58"/>
  <c r="Z100" i="58" s="1"/>
  <c r="Z97" i="58"/>
  <c r="Z90" i="58"/>
  <c r="Z86" i="58"/>
  <c r="Z79" i="58"/>
  <c r="Z75" i="58"/>
  <c r="Z73" i="58"/>
  <c r="Z72" i="58" s="1"/>
  <c r="Z71" i="58" s="1"/>
  <c r="Z68" i="58"/>
  <c r="Z67" i="58" s="1"/>
  <c r="Z65" i="58"/>
  <c r="Z63" i="58"/>
  <c r="Z60" i="58"/>
  <c r="Z57" i="58"/>
  <c r="Z56" i="58" s="1"/>
  <c r="Z54" i="58"/>
  <c r="Z53" i="58" s="1"/>
  <c r="Z50" i="58"/>
  <c r="Z49" i="58" s="1"/>
  <c r="Z42" i="58"/>
  <c r="Z40" i="58"/>
  <c r="Z31" i="58"/>
  <c r="Z24" i="58"/>
  <c r="Z19" i="58"/>
  <c r="Z16" i="58"/>
  <c r="Z14" i="58"/>
  <c r="Z9" i="58"/>
  <c r="Z6" i="58"/>
  <c r="Z5" i="58" s="1"/>
  <c r="P359" i="58"/>
  <c r="P358" i="58" s="1"/>
  <c r="P356" i="58"/>
  <c r="P355" i="58" s="1"/>
  <c r="P352" i="58"/>
  <c r="P351" i="58" s="1"/>
  <c r="P349" i="58"/>
  <c r="P346" i="58"/>
  <c r="P344" i="58"/>
  <c r="P341" i="58"/>
  <c r="P339" i="58"/>
  <c r="P336" i="58"/>
  <c r="P335" i="58" s="1"/>
  <c r="P333" i="58"/>
  <c r="P330" i="58"/>
  <c r="P328" i="58"/>
  <c r="P325" i="58"/>
  <c r="P323" i="58"/>
  <c r="P319" i="58"/>
  <c r="P318" i="58" s="1"/>
  <c r="P316" i="58"/>
  <c r="P313" i="58"/>
  <c r="P311" i="58"/>
  <c r="P308" i="58"/>
  <c r="P306" i="58"/>
  <c r="P303" i="58"/>
  <c r="P302" i="58" s="1"/>
  <c r="P300" i="58"/>
  <c r="P297" i="58"/>
  <c r="P295" i="58"/>
  <c r="P292" i="58"/>
  <c r="P290" i="58"/>
  <c r="P286" i="58"/>
  <c r="P284" i="58"/>
  <c r="P281" i="58"/>
  <c r="P279" i="58"/>
  <c r="P275" i="58"/>
  <c r="P274" i="58" s="1"/>
  <c r="P272" i="58"/>
  <c r="P270" i="58"/>
  <c r="P268" i="58"/>
  <c r="P265" i="58"/>
  <c r="P264" i="58" s="1"/>
  <c r="P262" i="58"/>
  <c r="P260" i="58"/>
  <c r="P258" i="58"/>
  <c r="P254" i="58"/>
  <c r="P253" i="58" s="1"/>
  <c r="P251" i="58"/>
  <c r="P248" i="58"/>
  <c r="P246" i="58"/>
  <c r="P243" i="58"/>
  <c r="P240" i="58"/>
  <c r="P238" i="58"/>
  <c r="P236" i="58"/>
  <c r="P233" i="58"/>
  <c r="P232" i="58" s="1"/>
  <c r="P230" i="58"/>
  <c r="P227" i="58"/>
  <c r="P225" i="58"/>
  <c r="P222" i="58"/>
  <c r="P219" i="58"/>
  <c r="P217" i="58"/>
  <c r="P215" i="58"/>
  <c r="P211" i="58"/>
  <c r="P209" i="58"/>
  <c r="P206" i="58"/>
  <c r="P203" i="58"/>
  <c r="P200" i="58"/>
  <c r="P198" i="58"/>
  <c r="P195" i="58"/>
  <c r="P193" i="58"/>
  <c r="P190" i="58"/>
  <c r="P187" i="58"/>
  <c r="P184" i="58"/>
  <c r="P182" i="58"/>
  <c r="P179" i="58"/>
  <c r="P177" i="58"/>
  <c r="P174" i="58"/>
  <c r="P171" i="58"/>
  <c r="P168" i="58"/>
  <c r="P166" i="58"/>
  <c r="P157" i="58"/>
  <c r="P154" i="58" s="1"/>
  <c r="P152" i="58"/>
  <c r="P151" i="58" s="1"/>
  <c r="P149" i="58"/>
  <c r="P147" i="58"/>
  <c r="P144" i="58"/>
  <c r="P143" i="58" s="1"/>
  <c r="P140" i="58"/>
  <c r="P139" i="58" s="1"/>
  <c r="P138" i="58" s="1"/>
  <c r="P137" i="58"/>
  <c r="P136" i="58" s="1"/>
  <c r="P135" i="58" s="1"/>
  <c r="P134" i="58"/>
  <c r="P133" i="58" s="1"/>
  <c r="P132" i="58"/>
  <c r="P131" i="58" s="1"/>
  <c r="P127" i="58"/>
  <c r="P126" i="58" s="1"/>
  <c r="P125" i="58"/>
  <c r="P124" i="58"/>
  <c r="P122" i="58"/>
  <c r="P121" i="58" s="1"/>
  <c r="P117" i="58"/>
  <c r="P116" i="58" s="1"/>
  <c r="P112" i="58"/>
  <c r="P111" i="58" s="1"/>
  <c r="P110" i="58" s="1"/>
  <c r="P107" i="58"/>
  <c r="P106" i="58" s="1"/>
  <c r="P104" i="58"/>
  <c r="P103" i="58" s="1"/>
  <c r="P101" i="58"/>
  <c r="P100" i="58" s="1"/>
  <c r="P97" i="58"/>
  <c r="P90" i="58"/>
  <c r="P86" i="58"/>
  <c r="P79" i="58"/>
  <c r="P75" i="58"/>
  <c r="P73" i="58"/>
  <c r="P72" i="58" s="1"/>
  <c r="P71" i="58" s="1"/>
  <c r="P68" i="58"/>
  <c r="P67" i="58" s="1"/>
  <c r="P65" i="58"/>
  <c r="P63" i="58"/>
  <c r="P60" i="58"/>
  <c r="P57" i="58"/>
  <c r="P56" i="58" s="1"/>
  <c r="P54" i="58"/>
  <c r="P53" i="58" s="1"/>
  <c r="P50" i="58"/>
  <c r="P49" i="58" s="1"/>
  <c r="P42" i="58"/>
  <c r="P40" i="58"/>
  <c r="P31" i="58"/>
  <c r="P24" i="58"/>
  <c r="P19" i="58"/>
  <c r="P16" i="58"/>
  <c r="P14" i="58"/>
  <c r="P9" i="58"/>
  <c r="P6" i="58"/>
  <c r="P5" i="58" s="1"/>
  <c r="AF359" i="58"/>
  <c r="AF358" i="58" s="1"/>
  <c r="X359" i="58"/>
  <c r="X358" i="58" s="1"/>
  <c r="V359" i="58"/>
  <c r="V358" i="58" s="1"/>
  <c r="U359" i="58"/>
  <c r="U358" i="58" s="1"/>
  <c r="N359" i="58"/>
  <c r="N358" i="58" s="1"/>
  <c r="L359" i="58"/>
  <c r="L358" i="58" s="1"/>
  <c r="K359" i="58"/>
  <c r="K358" i="58" s="1"/>
  <c r="J359" i="58"/>
  <c r="J358" i="58" s="1"/>
  <c r="I359" i="58"/>
  <c r="I358" i="58" s="1"/>
  <c r="AF356" i="58"/>
  <c r="AF355" i="58" s="1"/>
  <c r="X356" i="58"/>
  <c r="X355" i="58" s="1"/>
  <c r="V356" i="58"/>
  <c r="V355" i="58" s="1"/>
  <c r="U356" i="58"/>
  <c r="U355" i="58" s="1"/>
  <c r="N356" i="58"/>
  <c r="N355" i="58" s="1"/>
  <c r="L356" i="58"/>
  <c r="L355" i="58" s="1"/>
  <c r="K356" i="58"/>
  <c r="K355" i="58" s="1"/>
  <c r="J356" i="58"/>
  <c r="J355" i="58" s="1"/>
  <c r="I356" i="58"/>
  <c r="I355" i="58" s="1"/>
  <c r="AF352" i="58"/>
  <c r="AF351" i="58" s="1"/>
  <c r="X352" i="58"/>
  <c r="X351" i="58" s="1"/>
  <c r="V352" i="58"/>
  <c r="V351" i="58" s="1"/>
  <c r="U352" i="58"/>
  <c r="U351" i="58" s="1"/>
  <c r="N352" i="58"/>
  <c r="N351" i="58" s="1"/>
  <c r="L352" i="58"/>
  <c r="L351" i="58" s="1"/>
  <c r="K352" i="58"/>
  <c r="K351" i="58" s="1"/>
  <c r="J352" i="58"/>
  <c r="J351" i="58" s="1"/>
  <c r="I352" i="58"/>
  <c r="I351" i="58" s="1"/>
  <c r="AF349" i="58"/>
  <c r="X349" i="58"/>
  <c r="V349" i="58"/>
  <c r="U349" i="58"/>
  <c r="N349" i="58"/>
  <c r="L349" i="58"/>
  <c r="K349" i="58"/>
  <c r="J349" i="58"/>
  <c r="I349" i="58"/>
  <c r="AF346" i="58"/>
  <c r="X346" i="58"/>
  <c r="V346" i="58"/>
  <c r="U346" i="58"/>
  <c r="N346" i="58"/>
  <c r="L346" i="58"/>
  <c r="K346" i="58"/>
  <c r="J346" i="58"/>
  <c r="I346" i="58"/>
  <c r="AF344" i="58"/>
  <c r="X344" i="58"/>
  <c r="V344" i="58"/>
  <c r="U344" i="58"/>
  <c r="N344" i="58"/>
  <c r="L344" i="58"/>
  <c r="K344" i="58"/>
  <c r="J344" i="58"/>
  <c r="I344" i="58"/>
  <c r="AF341" i="58"/>
  <c r="X341" i="58"/>
  <c r="V341" i="58"/>
  <c r="U341" i="58"/>
  <c r="N341" i="58"/>
  <c r="L341" i="58"/>
  <c r="K341" i="58"/>
  <c r="J341" i="58"/>
  <c r="I341" i="58"/>
  <c r="AF339" i="58"/>
  <c r="X339" i="58"/>
  <c r="V339" i="58"/>
  <c r="U339" i="58"/>
  <c r="N339" i="58"/>
  <c r="L339" i="58"/>
  <c r="K339" i="58"/>
  <c r="J339" i="58"/>
  <c r="I339" i="58"/>
  <c r="AF336" i="58"/>
  <c r="AF335" i="58" s="1"/>
  <c r="X336" i="58"/>
  <c r="X335" i="58" s="1"/>
  <c r="V336" i="58"/>
  <c r="V335" i="58" s="1"/>
  <c r="U336" i="58"/>
  <c r="U335" i="58" s="1"/>
  <c r="N336" i="58"/>
  <c r="N335" i="58" s="1"/>
  <c r="L336" i="58"/>
  <c r="L335" i="58" s="1"/>
  <c r="K336" i="58"/>
  <c r="K335" i="58" s="1"/>
  <c r="J336" i="58"/>
  <c r="J335" i="58" s="1"/>
  <c r="I336" i="58"/>
  <c r="I335" i="58" s="1"/>
  <c r="AF333" i="58"/>
  <c r="X333" i="58"/>
  <c r="V333" i="58"/>
  <c r="U333" i="58"/>
  <c r="N333" i="58"/>
  <c r="L333" i="58"/>
  <c r="K333" i="58"/>
  <c r="J333" i="58"/>
  <c r="I333" i="58"/>
  <c r="AF330" i="58"/>
  <c r="X330" i="58"/>
  <c r="V330" i="58"/>
  <c r="U330" i="58"/>
  <c r="N330" i="58"/>
  <c r="L330" i="58"/>
  <c r="K330" i="58"/>
  <c r="J330" i="58"/>
  <c r="I330" i="58"/>
  <c r="AF328" i="58"/>
  <c r="X328" i="58"/>
  <c r="V328" i="58"/>
  <c r="U328" i="58"/>
  <c r="N328" i="58"/>
  <c r="L328" i="58"/>
  <c r="K328" i="58"/>
  <c r="J328" i="58"/>
  <c r="I328" i="58"/>
  <c r="AF325" i="58"/>
  <c r="X325" i="58"/>
  <c r="V325" i="58"/>
  <c r="U325" i="58"/>
  <c r="N325" i="58"/>
  <c r="L325" i="58"/>
  <c r="K325" i="58"/>
  <c r="J325" i="58"/>
  <c r="I325" i="58"/>
  <c r="AF323" i="58"/>
  <c r="X323" i="58"/>
  <c r="V323" i="58"/>
  <c r="U323" i="58"/>
  <c r="N323" i="58"/>
  <c r="L323" i="58"/>
  <c r="K323" i="58"/>
  <c r="J323" i="58"/>
  <c r="I323" i="58"/>
  <c r="AF319" i="58"/>
  <c r="AF318" i="58" s="1"/>
  <c r="X319" i="58"/>
  <c r="X318" i="58" s="1"/>
  <c r="V319" i="58"/>
  <c r="V318" i="58" s="1"/>
  <c r="U319" i="58"/>
  <c r="U318" i="58" s="1"/>
  <c r="N319" i="58"/>
  <c r="N318" i="58" s="1"/>
  <c r="L319" i="58"/>
  <c r="L318" i="58" s="1"/>
  <c r="K319" i="58"/>
  <c r="K318" i="58" s="1"/>
  <c r="J319" i="58"/>
  <c r="J318" i="58" s="1"/>
  <c r="I319" i="58"/>
  <c r="I318" i="58" s="1"/>
  <c r="AF316" i="58"/>
  <c r="X316" i="58"/>
  <c r="V316" i="58"/>
  <c r="U316" i="58"/>
  <c r="N316" i="58"/>
  <c r="L316" i="58"/>
  <c r="K316" i="58"/>
  <c r="J316" i="58"/>
  <c r="I316" i="58"/>
  <c r="AF313" i="58"/>
  <c r="X313" i="58"/>
  <c r="V313" i="58"/>
  <c r="U313" i="58"/>
  <c r="N313" i="58"/>
  <c r="L313" i="58"/>
  <c r="K313" i="58"/>
  <c r="J313" i="58"/>
  <c r="I313" i="58"/>
  <c r="AF311" i="58"/>
  <c r="X311" i="58"/>
  <c r="V311" i="58"/>
  <c r="U311" i="58"/>
  <c r="N311" i="58"/>
  <c r="L311" i="58"/>
  <c r="K311" i="58"/>
  <c r="J311" i="58"/>
  <c r="I311" i="58"/>
  <c r="AF308" i="58"/>
  <c r="X308" i="58"/>
  <c r="V308" i="58"/>
  <c r="U308" i="58"/>
  <c r="N308" i="58"/>
  <c r="L308" i="58"/>
  <c r="K308" i="58"/>
  <c r="J308" i="58"/>
  <c r="I308" i="58"/>
  <c r="AF306" i="58"/>
  <c r="X306" i="58"/>
  <c r="V306" i="58"/>
  <c r="U306" i="58"/>
  <c r="N306" i="58"/>
  <c r="L306" i="58"/>
  <c r="K306" i="58"/>
  <c r="J306" i="58"/>
  <c r="I306" i="58"/>
  <c r="AF303" i="58"/>
  <c r="AF302" i="58" s="1"/>
  <c r="X303" i="58"/>
  <c r="X302" i="58" s="1"/>
  <c r="V303" i="58"/>
  <c r="V302" i="58" s="1"/>
  <c r="U303" i="58"/>
  <c r="U302" i="58" s="1"/>
  <c r="N303" i="58"/>
  <c r="N302" i="58" s="1"/>
  <c r="L303" i="58"/>
  <c r="L302" i="58" s="1"/>
  <c r="K303" i="58"/>
  <c r="K302" i="58" s="1"/>
  <c r="J303" i="58"/>
  <c r="J302" i="58" s="1"/>
  <c r="I303" i="58"/>
  <c r="I302" i="58" s="1"/>
  <c r="AF300" i="58"/>
  <c r="X300" i="58"/>
  <c r="V300" i="58"/>
  <c r="U300" i="58"/>
  <c r="N300" i="58"/>
  <c r="L300" i="58"/>
  <c r="K300" i="58"/>
  <c r="J300" i="58"/>
  <c r="I300" i="58"/>
  <c r="AF297" i="58"/>
  <c r="X297" i="58"/>
  <c r="V297" i="58"/>
  <c r="U297" i="58"/>
  <c r="N297" i="58"/>
  <c r="L297" i="58"/>
  <c r="K297" i="58"/>
  <c r="J297" i="58"/>
  <c r="I297" i="58"/>
  <c r="AF295" i="58"/>
  <c r="X295" i="58"/>
  <c r="V295" i="58"/>
  <c r="U295" i="58"/>
  <c r="N295" i="58"/>
  <c r="L295" i="58"/>
  <c r="K295" i="58"/>
  <c r="J295" i="58"/>
  <c r="I295" i="58"/>
  <c r="AF292" i="58"/>
  <c r="X292" i="58"/>
  <c r="V292" i="58"/>
  <c r="U292" i="58"/>
  <c r="N292" i="58"/>
  <c r="L292" i="58"/>
  <c r="K292" i="58"/>
  <c r="J292" i="58"/>
  <c r="I292" i="58"/>
  <c r="AF290" i="58"/>
  <c r="X290" i="58"/>
  <c r="V290" i="58"/>
  <c r="U290" i="58"/>
  <c r="N290" i="58"/>
  <c r="L290" i="58"/>
  <c r="K290" i="58"/>
  <c r="J290" i="58"/>
  <c r="I290" i="58"/>
  <c r="AF286" i="58"/>
  <c r="X286" i="58"/>
  <c r="V286" i="58"/>
  <c r="U286" i="58"/>
  <c r="N286" i="58"/>
  <c r="L286" i="58"/>
  <c r="K286" i="58"/>
  <c r="J286" i="58"/>
  <c r="I286" i="58"/>
  <c r="AF284" i="58"/>
  <c r="X284" i="58"/>
  <c r="V284" i="58"/>
  <c r="U284" i="58"/>
  <c r="N284" i="58"/>
  <c r="L284" i="58"/>
  <c r="K284" i="58"/>
  <c r="J284" i="58"/>
  <c r="I284" i="58"/>
  <c r="AF281" i="58"/>
  <c r="X281" i="58"/>
  <c r="V281" i="58"/>
  <c r="U281" i="58"/>
  <c r="N281" i="58"/>
  <c r="L281" i="58"/>
  <c r="K281" i="58"/>
  <c r="J281" i="58"/>
  <c r="I281" i="58"/>
  <c r="AF279" i="58"/>
  <c r="X279" i="58"/>
  <c r="V279" i="58"/>
  <c r="U279" i="58"/>
  <c r="N279" i="58"/>
  <c r="L279" i="58"/>
  <c r="K279" i="58"/>
  <c r="J279" i="58"/>
  <c r="I279" i="58"/>
  <c r="AF275" i="58"/>
  <c r="AF274" i="58" s="1"/>
  <c r="X275" i="58"/>
  <c r="X274" i="58" s="1"/>
  <c r="V275" i="58"/>
  <c r="V274" i="58" s="1"/>
  <c r="U275" i="58"/>
  <c r="U274" i="58" s="1"/>
  <c r="N275" i="58"/>
  <c r="N274" i="58" s="1"/>
  <c r="L275" i="58"/>
  <c r="L274" i="58" s="1"/>
  <c r="K275" i="58"/>
  <c r="K274" i="58" s="1"/>
  <c r="J275" i="58"/>
  <c r="J274" i="58" s="1"/>
  <c r="I275" i="58"/>
  <c r="I274" i="58" s="1"/>
  <c r="AF272" i="58"/>
  <c r="X272" i="58"/>
  <c r="V272" i="58"/>
  <c r="U272" i="58"/>
  <c r="N272" i="58"/>
  <c r="L272" i="58"/>
  <c r="K272" i="58"/>
  <c r="J272" i="58"/>
  <c r="I272" i="58"/>
  <c r="AF270" i="58"/>
  <c r="X270" i="58"/>
  <c r="V270" i="58"/>
  <c r="U270" i="58"/>
  <c r="N270" i="58"/>
  <c r="L270" i="58"/>
  <c r="K270" i="58"/>
  <c r="J270" i="58"/>
  <c r="I270" i="58"/>
  <c r="AF268" i="58"/>
  <c r="X268" i="58"/>
  <c r="V268" i="58"/>
  <c r="U268" i="58"/>
  <c r="N268" i="58"/>
  <c r="L268" i="58"/>
  <c r="K268" i="58"/>
  <c r="J268" i="58"/>
  <c r="I268" i="58"/>
  <c r="AF265" i="58"/>
  <c r="AF264" i="58" s="1"/>
  <c r="X265" i="58"/>
  <c r="X264" i="58" s="1"/>
  <c r="V265" i="58"/>
  <c r="V264" i="58" s="1"/>
  <c r="U265" i="58"/>
  <c r="U264" i="58" s="1"/>
  <c r="N265" i="58"/>
  <c r="N264" i="58" s="1"/>
  <c r="L265" i="58"/>
  <c r="L264" i="58" s="1"/>
  <c r="K265" i="58"/>
  <c r="K264" i="58" s="1"/>
  <c r="J265" i="58"/>
  <c r="J264" i="58" s="1"/>
  <c r="I265" i="58"/>
  <c r="I264" i="58" s="1"/>
  <c r="AF262" i="58"/>
  <c r="X262" i="58"/>
  <c r="V262" i="58"/>
  <c r="U262" i="58"/>
  <c r="N262" i="58"/>
  <c r="L262" i="58"/>
  <c r="K262" i="58"/>
  <c r="J262" i="58"/>
  <c r="I262" i="58"/>
  <c r="AF260" i="58"/>
  <c r="X260" i="58"/>
  <c r="V260" i="58"/>
  <c r="U260" i="58"/>
  <c r="N260" i="58"/>
  <c r="L260" i="58"/>
  <c r="K260" i="58"/>
  <c r="J260" i="58"/>
  <c r="I260" i="58"/>
  <c r="AF258" i="58"/>
  <c r="X258" i="58"/>
  <c r="V258" i="58"/>
  <c r="U258" i="58"/>
  <c r="N258" i="58"/>
  <c r="L258" i="58"/>
  <c r="K258" i="58"/>
  <c r="J258" i="58"/>
  <c r="I258" i="58"/>
  <c r="AF254" i="58"/>
  <c r="AF253" i="58" s="1"/>
  <c r="X254" i="58"/>
  <c r="X253" i="58" s="1"/>
  <c r="V254" i="58"/>
  <c r="V253" i="58" s="1"/>
  <c r="U254" i="58"/>
  <c r="U253" i="58" s="1"/>
  <c r="N254" i="58"/>
  <c r="N253" i="58" s="1"/>
  <c r="L254" i="58"/>
  <c r="L253" i="58" s="1"/>
  <c r="K254" i="58"/>
  <c r="K253" i="58" s="1"/>
  <c r="J254" i="58"/>
  <c r="J253" i="58" s="1"/>
  <c r="I254" i="58"/>
  <c r="I253" i="58" s="1"/>
  <c r="AF251" i="58"/>
  <c r="X251" i="58"/>
  <c r="V251" i="58"/>
  <c r="U251" i="58"/>
  <c r="N251" i="58"/>
  <c r="L251" i="58"/>
  <c r="K251" i="58"/>
  <c r="J251" i="58"/>
  <c r="I251" i="58"/>
  <c r="AF248" i="58"/>
  <c r="X248" i="58"/>
  <c r="V248" i="58"/>
  <c r="U248" i="58"/>
  <c r="N248" i="58"/>
  <c r="L248" i="58"/>
  <c r="K248" i="58"/>
  <c r="J248" i="58"/>
  <c r="I248" i="58"/>
  <c r="AF246" i="58"/>
  <c r="X246" i="58"/>
  <c r="V246" i="58"/>
  <c r="U246" i="58"/>
  <c r="N246" i="58"/>
  <c r="L246" i="58"/>
  <c r="K246" i="58"/>
  <c r="J246" i="58"/>
  <c r="I246" i="58"/>
  <c r="AF243" i="58"/>
  <c r="X243" i="58"/>
  <c r="V243" i="58"/>
  <c r="U243" i="58"/>
  <c r="N243" i="58"/>
  <c r="L243" i="58"/>
  <c r="K243" i="58"/>
  <c r="J243" i="58"/>
  <c r="I243" i="58"/>
  <c r="AF240" i="58"/>
  <c r="X240" i="58"/>
  <c r="V240" i="58"/>
  <c r="U240" i="58"/>
  <c r="N240" i="58"/>
  <c r="L240" i="58"/>
  <c r="K240" i="58"/>
  <c r="J240" i="58"/>
  <c r="I240" i="58"/>
  <c r="AF238" i="58"/>
  <c r="X238" i="58"/>
  <c r="V238" i="58"/>
  <c r="U238" i="58"/>
  <c r="N238" i="58"/>
  <c r="L238" i="58"/>
  <c r="K238" i="58"/>
  <c r="J238" i="58"/>
  <c r="I238" i="58"/>
  <c r="AF236" i="58"/>
  <c r="X236" i="58"/>
  <c r="V236" i="58"/>
  <c r="U236" i="58"/>
  <c r="N236" i="58"/>
  <c r="L236" i="58"/>
  <c r="K236" i="58"/>
  <c r="J236" i="58"/>
  <c r="I236" i="58"/>
  <c r="AF233" i="58"/>
  <c r="AF232" i="58" s="1"/>
  <c r="X233" i="58"/>
  <c r="X232" i="58" s="1"/>
  <c r="V233" i="58"/>
  <c r="V232" i="58" s="1"/>
  <c r="U233" i="58"/>
  <c r="U232" i="58" s="1"/>
  <c r="N233" i="58"/>
  <c r="N232" i="58" s="1"/>
  <c r="L233" i="58"/>
  <c r="L232" i="58" s="1"/>
  <c r="K233" i="58"/>
  <c r="K232" i="58" s="1"/>
  <c r="J233" i="58"/>
  <c r="J232" i="58" s="1"/>
  <c r="I233" i="58"/>
  <c r="I232" i="58" s="1"/>
  <c r="AF230" i="58"/>
  <c r="X230" i="58"/>
  <c r="V230" i="58"/>
  <c r="U230" i="58"/>
  <c r="N230" i="58"/>
  <c r="L230" i="58"/>
  <c r="K230" i="58"/>
  <c r="J230" i="58"/>
  <c r="I230" i="58"/>
  <c r="AF227" i="58"/>
  <c r="X227" i="58"/>
  <c r="V227" i="58"/>
  <c r="U227" i="58"/>
  <c r="N227" i="58"/>
  <c r="L227" i="58"/>
  <c r="K227" i="58"/>
  <c r="J227" i="58"/>
  <c r="I227" i="58"/>
  <c r="AF225" i="58"/>
  <c r="X225" i="58"/>
  <c r="V225" i="58"/>
  <c r="U225" i="58"/>
  <c r="N225" i="58"/>
  <c r="L225" i="58"/>
  <c r="K225" i="58"/>
  <c r="J225" i="58"/>
  <c r="I225" i="58"/>
  <c r="AF222" i="58"/>
  <c r="X222" i="58"/>
  <c r="V222" i="58"/>
  <c r="U222" i="58"/>
  <c r="N222" i="58"/>
  <c r="L222" i="58"/>
  <c r="K222" i="58"/>
  <c r="J222" i="58"/>
  <c r="I222" i="58"/>
  <c r="AF219" i="58"/>
  <c r="X219" i="58"/>
  <c r="V219" i="58"/>
  <c r="U219" i="58"/>
  <c r="N219" i="58"/>
  <c r="L219" i="58"/>
  <c r="K219" i="58"/>
  <c r="J219" i="58"/>
  <c r="I219" i="58"/>
  <c r="AF217" i="58"/>
  <c r="X217" i="58"/>
  <c r="V217" i="58"/>
  <c r="U217" i="58"/>
  <c r="N217" i="58"/>
  <c r="L217" i="58"/>
  <c r="K217" i="58"/>
  <c r="J217" i="58"/>
  <c r="I217" i="58"/>
  <c r="AF215" i="58"/>
  <c r="X215" i="58"/>
  <c r="V215" i="58"/>
  <c r="U215" i="58"/>
  <c r="N215" i="58"/>
  <c r="L215" i="58"/>
  <c r="K215" i="58"/>
  <c r="J215" i="58"/>
  <c r="I215" i="58"/>
  <c r="AF211" i="58"/>
  <c r="X211" i="58"/>
  <c r="V211" i="58"/>
  <c r="U211" i="58"/>
  <c r="N211" i="58"/>
  <c r="L211" i="58"/>
  <c r="K211" i="58"/>
  <c r="J211" i="58"/>
  <c r="I211" i="58"/>
  <c r="AF209" i="58"/>
  <c r="X209" i="58"/>
  <c r="V209" i="58"/>
  <c r="U209" i="58"/>
  <c r="N209" i="58"/>
  <c r="L209" i="58"/>
  <c r="K209" i="58"/>
  <c r="J209" i="58"/>
  <c r="I209" i="58"/>
  <c r="AF206" i="58"/>
  <c r="X206" i="58"/>
  <c r="W206" i="58"/>
  <c r="V206" i="58"/>
  <c r="U206" i="58"/>
  <c r="N206" i="58"/>
  <c r="L206" i="58"/>
  <c r="K206" i="58"/>
  <c r="J206" i="58"/>
  <c r="I206" i="58"/>
  <c r="AF203" i="58"/>
  <c r="X203" i="58"/>
  <c r="W203" i="58"/>
  <c r="V203" i="58"/>
  <c r="U203" i="58"/>
  <c r="N203" i="58"/>
  <c r="L203" i="58"/>
  <c r="K203" i="58"/>
  <c r="J203" i="58"/>
  <c r="I203" i="58"/>
  <c r="AF200" i="58"/>
  <c r="X200" i="58"/>
  <c r="V200" i="58"/>
  <c r="U200" i="58"/>
  <c r="N200" i="58"/>
  <c r="L200" i="58"/>
  <c r="K200" i="58"/>
  <c r="J200" i="58"/>
  <c r="I200" i="58"/>
  <c r="AF198" i="58"/>
  <c r="X198" i="58"/>
  <c r="V198" i="58"/>
  <c r="U198" i="58"/>
  <c r="N198" i="58"/>
  <c r="L198" i="58"/>
  <c r="K198" i="58"/>
  <c r="J198" i="58"/>
  <c r="I198" i="58"/>
  <c r="AF195" i="58"/>
  <c r="X195" i="58"/>
  <c r="V195" i="58"/>
  <c r="U195" i="58"/>
  <c r="N195" i="58"/>
  <c r="L195" i="58"/>
  <c r="K195" i="58"/>
  <c r="J195" i="58"/>
  <c r="I195" i="58"/>
  <c r="AF193" i="58"/>
  <c r="X193" i="58"/>
  <c r="V193" i="58"/>
  <c r="U193" i="58"/>
  <c r="N193" i="58"/>
  <c r="L193" i="58"/>
  <c r="K193" i="58"/>
  <c r="J193" i="58"/>
  <c r="I193" i="58"/>
  <c r="AF190" i="58"/>
  <c r="X190" i="58"/>
  <c r="V190" i="58"/>
  <c r="U190" i="58"/>
  <c r="N190" i="58"/>
  <c r="L190" i="58"/>
  <c r="K190" i="58"/>
  <c r="J190" i="58"/>
  <c r="I190" i="58"/>
  <c r="AF187" i="58"/>
  <c r="X187" i="58"/>
  <c r="V187" i="58"/>
  <c r="U187" i="58"/>
  <c r="N187" i="58"/>
  <c r="L187" i="58"/>
  <c r="K187" i="58"/>
  <c r="J187" i="58"/>
  <c r="I187" i="58"/>
  <c r="AF184" i="58"/>
  <c r="X184" i="58"/>
  <c r="V184" i="58"/>
  <c r="U184" i="58"/>
  <c r="N184" i="58"/>
  <c r="L184" i="58"/>
  <c r="K184" i="58"/>
  <c r="J184" i="58"/>
  <c r="I184" i="58"/>
  <c r="AF182" i="58"/>
  <c r="X182" i="58"/>
  <c r="V182" i="58"/>
  <c r="U182" i="58"/>
  <c r="N182" i="58"/>
  <c r="L182" i="58"/>
  <c r="K182" i="58"/>
  <c r="J182" i="58"/>
  <c r="I182" i="58"/>
  <c r="AF179" i="58"/>
  <c r="X179" i="58"/>
  <c r="V179" i="58"/>
  <c r="U179" i="58"/>
  <c r="N179" i="58"/>
  <c r="L179" i="58"/>
  <c r="K179" i="58"/>
  <c r="J179" i="58"/>
  <c r="I179" i="58"/>
  <c r="AF177" i="58"/>
  <c r="X177" i="58"/>
  <c r="V177" i="58"/>
  <c r="U177" i="58"/>
  <c r="N177" i="58"/>
  <c r="L177" i="58"/>
  <c r="K177" i="58"/>
  <c r="J177" i="58"/>
  <c r="I177" i="58"/>
  <c r="AF174" i="58"/>
  <c r="X174" i="58"/>
  <c r="V174" i="58"/>
  <c r="U174" i="58"/>
  <c r="N174" i="58"/>
  <c r="L174" i="58"/>
  <c r="K174" i="58"/>
  <c r="J174" i="58"/>
  <c r="I174" i="58"/>
  <c r="AF171" i="58"/>
  <c r="X171" i="58"/>
  <c r="V171" i="58"/>
  <c r="U171" i="58"/>
  <c r="N171" i="58"/>
  <c r="L171" i="58"/>
  <c r="K171" i="58"/>
  <c r="J171" i="58"/>
  <c r="I171" i="58"/>
  <c r="AF168" i="58"/>
  <c r="X168" i="58"/>
  <c r="V168" i="58"/>
  <c r="U168" i="58"/>
  <c r="N168" i="58"/>
  <c r="L168" i="58"/>
  <c r="K168" i="58"/>
  <c r="J168" i="58"/>
  <c r="I168" i="58"/>
  <c r="AF166" i="58"/>
  <c r="X166" i="58"/>
  <c r="V166" i="58"/>
  <c r="U166" i="58"/>
  <c r="N166" i="58"/>
  <c r="L166" i="58"/>
  <c r="K166" i="58"/>
  <c r="J166" i="58"/>
  <c r="I166" i="58"/>
  <c r="AF157" i="58"/>
  <c r="AF154" i="58" s="1"/>
  <c r="X157" i="58"/>
  <c r="X154" i="58" s="1"/>
  <c r="V157" i="58"/>
  <c r="V154" i="58" s="1"/>
  <c r="U157" i="58"/>
  <c r="U154" i="58" s="1"/>
  <c r="N157" i="58"/>
  <c r="N154" i="58" s="1"/>
  <c r="L157" i="58"/>
  <c r="L154" i="58" s="1"/>
  <c r="K157" i="58"/>
  <c r="K154" i="58" s="1"/>
  <c r="J157" i="58"/>
  <c r="J154" i="58" s="1"/>
  <c r="I157" i="58"/>
  <c r="I154" i="58" s="1"/>
  <c r="AF152" i="58"/>
  <c r="AF151" i="58" s="1"/>
  <c r="X152" i="58"/>
  <c r="X151" i="58" s="1"/>
  <c r="V152" i="58"/>
  <c r="V151" i="58" s="1"/>
  <c r="U152" i="58"/>
  <c r="U151" i="58" s="1"/>
  <c r="N152" i="58"/>
  <c r="N151" i="58" s="1"/>
  <c r="L152" i="58"/>
  <c r="L151" i="58" s="1"/>
  <c r="K152" i="58"/>
  <c r="K151" i="58" s="1"/>
  <c r="J152" i="58"/>
  <c r="J151" i="58" s="1"/>
  <c r="I152" i="58"/>
  <c r="I151" i="58" s="1"/>
  <c r="AF149" i="58"/>
  <c r="X149" i="58"/>
  <c r="V149" i="58"/>
  <c r="U149" i="58"/>
  <c r="N149" i="58"/>
  <c r="L149" i="58"/>
  <c r="K149" i="58"/>
  <c r="J149" i="58"/>
  <c r="I149" i="58"/>
  <c r="AF147" i="58"/>
  <c r="X147" i="58"/>
  <c r="V147" i="58"/>
  <c r="U147" i="58"/>
  <c r="N147" i="58"/>
  <c r="L147" i="58"/>
  <c r="K147" i="58"/>
  <c r="J147" i="58"/>
  <c r="I147" i="58"/>
  <c r="AF144" i="58"/>
  <c r="X144" i="58"/>
  <c r="V144" i="58"/>
  <c r="V143" i="58" s="1"/>
  <c r="U144" i="58"/>
  <c r="U143" i="58" s="1"/>
  <c r="N144" i="58"/>
  <c r="L144" i="58"/>
  <c r="L143" i="58" s="1"/>
  <c r="K144" i="58"/>
  <c r="K143" i="58" s="1"/>
  <c r="J144" i="58"/>
  <c r="J143" i="58" s="1"/>
  <c r="I144" i="58"/>
  <c r="I143" i="58" s="1"/>
  <c r="AF140" i="58"/>
  <c r="AF139" i="58" s="1"/>
  <c r="AF138" i="58" s="1"/>
  <c r="X140" i="58"/>
  <c r="X139" i="58" s="1"/>
  <c r="X138" i="58" s="1"/>
  <c r="V140" i="58"/>
  <c r="V139" i="58" s="1"/>
  <c r="V138" i="58" s="1"/>
  <c r="N140" i="58"/>
  <c r="N139" i="58" s="1"/>
  <c r="N138" i="58" s="1"/>
  <c r="L140" i="58"/>
  <c r="L139" i="58" s="1"/>
  <c r="L138" i="58" s="1"/>
  <c r="J140" i="58"/>
  <c r="J139" i="58" s="1"/>
  <c r="J138" i="58" s="1"/>
  <c r="U139" i="58"/>
  <c r="U138" i="58" s="1"/>
  <c r="K139" i="58"/>
  <c r="K138" i="58" s="1"/>
  <c r="I139" i="58"/>
  <c r="I138" i="58" s="1"/>
  <c r="AF137" i="58"/>
  <c r="AF136" i="58" s="1"/>
  <c r="AF135" i="58" s="1"/>
  <c r="X137" i="58"/>
  <c r="X136" i="58" s="1"/>
  <c r="X135" i="58" s="1"/>
  <c r="V137" i="58"/>
  <c r="V136" i="58" s="1"/>
  <c r="V135" i="58" s="1"/>
  <c r="N137" i="58"/>
  <c r="N136" i="58" s="1"/>
  <c r="N135" i="58" s="1"/>
  <c r="L137" i="58"/>
  <c r="L136" i="58" s="1"/>
  <c r="L135" i="58" s="1"/>
  <c r="J137" i="58"/>
  <c r="J136" i="58" s="1"/>
  <c r="J135" i="58" s="1"/>
  <c r="U136" i="58"/>
  <c r="U135" i="58" s="1"/>
  <c r="K136" i="58"/>
  <c r="K135" i="58" s="1"/>
  <c r="I136" i="58"/>
  <c r="I135" i="58" s="1"/>
  <c r="AF134" i="58"/>
  <c r="AF133" i="58" s="1"/>
  <c r="X134" i="58"/>
  <c r="X133" i="58" s="1"/>
  <c r="V134" i="58"/>
  <c r="V133" i="58" s="1"/>
  <c r="N134" i="58"/>
  <c r="N133" i="58" s="1"/>
  <c r="L134" i="58"/>
  <c r="L133" i="58" s="1"/>
  <c r="J134" i="58"/>
  <c r="J133" i="58" s="1"/>
  <c r="U133" i="58"/>
  <c r="K133" i="58"/>
  <c r="I133" i="58"/>
  <c r="AF132" i="58"/>
  <c r="AF131" i="58" s="1"/>
  <c r="X132" i="58"/>
  <c r="X131" i="58" s="1"/>
  <c r="V132" i="58"/>
  <c r="V131" i="58" s="1"/>
  <c r="N132" i="58"/>
  <c r="N131" i="58" s="1"/>
  <c r="L132" i="58"/>
  <c r="L131" i="58" s="1"/>
  <c r="J132" i="58"/>
  <c r="J131" i="58" s="1"/>
  <c r="U131" i="58"/>
  <c r="K131" i="58"/>
  <c r="I131" i="58"/>
  <c r="AF127" i="58"/>
  <c r="AF126" i="58" s="1"/>
  <c r="X127" i="58"/>
  <c r="X126" i="58" s="1"/>
  <c r="V127" i="58"/>
  <c r="V126" i="58" s="1"/>
  <c r="U127" i="58"/>
  <c r="U126" i="58" s="1"/>
  <c r="N127" i="58"/>
  <c r="N126" i="58" s="1"/>
  <c r="L127" i="58"/>
  <c r="L126" i="58" s="1"/>
  <c r="K127" i="58"/>
  <c r="K126" i="58" s="1"/>
  <c r="J127" i="58"/>
  <c r="J126" i="58" s="1"/>
  <c r="I127" i="58"/>
  <c r="I126" i="58" s="1"/>
  <c r="AF125" i="58"/>
  <c r="X125" i="58"/>
  <c r="V125" i="58"/>
  <c r="N125" i="58"/>
  <c r="L125" i="58"/>
  <c r="J125" i="58"/>
  <c r="AF124" i="58"/>
  <c r="X124" i="58"/>
  <c r="V124" i="58"/>
  <c r="N124" i="58"/>
  <c r="L124" i="58"/>
  <c r="J124" i="58"/>
  <c r="U123" i="58"/>
  <c r="K123" i="58"/>
  <c r="I123" i="58"/>
  <c r="AF122" i="58"/>
  <c r="AF121" i="58" s="1"/>
  <c r="X122" i="58"/>
  <c r="X121" i="58" s="1"/>
  <c r="V122" i="58"/>
  <c r="V121" i="58" s="1"/>
  <c r="N122" i="58"/>
  <c r="N121" i="58" s="1"/>
  <c r="L122" i="58"/>
  <c r="L121" i="58" s="1"/>
  <c r="J122" i="58"/>
  <c r="J121" i="58" s="1"/>
  <c r="U121" i="58"/>
  <c r="K121" i="58"/>
  <c r="I121" i="58"/>
  <c r="AF117" i="58"/>
  <c r="AF116" i="58" s="1"/>
  <c r="X117" i="58"/>
  <c r="X116" i="58" s="1"/>
  <c r="V117" i="58"/>
  <c r="V116" i="58" s="1"/>
  <c r="U117" i="58"/>
  <c r="U116" i="58" s="1"/>
  <c r="N117" i="58"/>
  <c r="N116" i="58" s="1"/>
  <c r="L117" i="58"/>
  <c r="L116" i="58" s="1"/>
  <c r="K117" i="58"/>
  <c r="K116" i="58" s="1"/>
  <c r="J117" i="58"/>
  <c r="J116" i="58" s="1"/>
  <c r="I117" i="58"/>
  <c r="I116" i="58" s="1"/>
  <c r="AF112" i="58"/>
  <c r="AF111" i="58" s="1"/>
  <c r="AF110" i="58" s="1"/>
  <c r="X112" i="58"/>
  <c r="X111" i="58" s="1"/>
  <c r="X110" i="58" s="1"/>
  <c r="V112" i="58"/>
  <c r="V111" i="58" s="1"/>
  <c r="V110" i="58" s="1"/>
  <c r="N112" i="58"/>
  <c r="N111" i="58" s="1"/>
  <c r="N110" i="58" s="1"/>
  <c r="L112" i="58"/>
  <c r="L111" i="58" s="1"/>
  <c r="L110" i="58" s="1"/>
  <c r="J112" i="58"/>
  <c r="J111" i="58" s="1"/>
  <c r="J110" i="58" s="1"/>
  <c r="U111" i="58"/>
  <c r="U110" i="58" s="1"/>
  <c r="K111" i="58"/>
  <c r="K110" i="58" s="1"/>
  <c r="I111" i="58"/>
  <c r="I110" i="58" s="1"/>
  <c r="AF107" i="58"/>
  <c r="AF106" i="58" s="1"/>
  <c r="X107" i="58"/>
  <c r="X106" i="58" s="1"/>
  <c r="V107" i="58"/>
  <c r="V106" i="58" s="1"/>
  <c r="U107" i="58"/>
  <c r="U106" i="58" s="1"/>
  <c r="N107" i="58"/>
  <c r="N106" i="58" s="1"/>
  <c r="L107" i="58"/>
  <c r="L106" i="58" s="1"/>
  <c r="K107" i="58"/>
  <c r="K106" i="58" s="1"/>
  <c r="J107" i="58"/>
  <c r="J106" i="58" s="1"/>
  <c r="I107" i="58"/>
  <c r="I106" i="58" s="1"/>
  <c r="AF104" i="58"/>
  <c r="AF103" i="58" s="1"/>
  <c r="X104" i="58"/>
  <c r="X103" i="58" s="1"/>
  <c r="V104" i="58"/>
  <c r="V103" i="58" s="1"/>
  <c r="U104" i="58"/>
  <c r="U103" i="58" s="1"/>
  <c r="N104" i="58"/>
  <c r="N103" i="58" s="1"/>
  <c r="L104" i="58"/>
  <c r="L103" i="58" s="1"/>
  <c r="K104" i="58"/>
  <c r="K103" i="58" s="1"/>
  <c r="J104" i="58"/>
  <c r="J103" i="58" s="1"/>
  <c r="I104" i="58"/>
  <c r="I103" i="58" s="1"/>
  <c r="AF101" i="58"/>
  <c r="AF100" i="58" s="1"/>
  <c r="X101" i="58"/>
  <c r="X100" i="58" s="1"/>
  <c r="V101" i="58"/>
  <c r="V100" i="58" s="1"/>
  <c r="U101" i="58"/>
  <c r="U100" i="58" s="1"/>
  <c r="N101" i="58"/>
  <c r="N100" i="58" s="1"/>
  <c r="L101" i="58"/>
  <c r="L100" i="58" s="1"/>
  <c r="K101" i="58"/>
  <c r="K100" i="58" s="1"/>
  <c r="J101" i="58"/>
  <c r="J100" i="58" s="1"/>
  <c r="I101" i="58"/>
  <c r="I100" i="58" s="1"/>
  <c r="AF97" i="58"/>
  <c r="X97" i="58"/>
  <c r="V97" i="58"/>
  <c r="U97" i="58"/>
  <c r="N97" i="58"/>
  <c r="L97" i="58"/>
  <c r="K97" i="58"/>
  <c r="J97" i="58"/>
  <c r="I97" i="58"/>
  <c r="AF90" i="58"/>
  <c r="X90" i="58"/>
  <c r="V90" i="58"/>
  <c r="U90" i="58"/>
  <c r="N90" i="58"/>
  <c r="L90" i="58"/>
  <c r="K90" i="58"/>
  <c r="J90" i="58"/>
  <c r="I90" i="58"/>
  <c r="AF86" i="58"/>
  <c r="X86" i="58"/>
  <c r="V86" i="58"/>
  <c r="U86" i="58"/>
  <c r="N86" i="58"/>
  <c r="L86" i="58"/>
  <c r="K86" i="58"/>
  <c r="J86" i="58"/>
  <c r="I86" i="58"/>
  <c r="AF79" i="58"/>
  <c r="X79" i="58"/>
  <c r="V79" i="58"/>
  <c r="U79" i="58"/>
  <c r="N79" i="58"/>
  <c r="L79" i="58"/>
  <c r="K79" i="58"/>
  <c r="J79" i="58"/>
  <c r="I79" i="58"/>
  <c r="AF75" i="58"/>
  <c r="X75" i="58"/>
  <c r="V75" i="58"/>
  <c r="U75" i="58"/>
  <c r="N75" i="58"/>
  <c r="L75" i="58"/>
  <c r="K75" i="58"/>
  <c r="J75" i="58"/>
  <c r="I75" i="58"/>
  <c r="AF73" i="58"/>
  <c r="AF72" i="58" s="1"/>
  <c r="AF71" i="58" s="1"/>
  <c r="X73" i="58"/>
  <c r="X72" i="58" s="1"/>
  <c r="X71" i="58" s="1"/>
  <c r="V73" i="58"/>
  <c r="V72" i="58" s="1"/>
  <c r="V71" i="58" s="1"/>
  <c r="N73" i="58"/>
  <c r="N72" i="58" s="1"/>
  <c r="N71" i="58" s="1"/>
  <c r="L73" i="58"/>
  <c r="L72" i="58" s="1"/>
  <c r="L71" i="58" s="1"/>
  <c r="J73" i="58"/>
  <c r="J72" i="58" s="1"/>
  <c r="J71" i="58" s="1"/>
  <c r="U72" i="58"/>
  <c r="U71" i="58" s="1"/>
  <c r="K72" i="58"/>
  <c r="K71" i="58" s="1"/>
  <c r="I72" i="58"/>
  <c r="I71" i="58" s="1"/>
  <c r="AF68" i="58"/>
  <c r="AF67" i="58" s="1"/>
  <c r="X68" i="58"/>
  <c r="X67" i="58" s="1"/>
  <c r="V68" i="58"/>
  <c r="V67" i="58" s="1"/>
  <c r="U68" i="58"/>
  <c r="U67" i="58" s="1"/>
  <c r="N68" i="58"/>
  <c r="N67" i="58" s="1"/>
  <c r="L68" i="58"/>
  <c r="L67" i="58" s="1"/>
  <c r="K68" i="58"/>
  <c r="K67" i="58" s="1"/>
  <c r="J68" i="58"/>
  <c r="J67" i="58" s="1"/>
  <c r="I68" i="58"/>
  <c r="I67" i="58" s="1"/>
  <c r="AF65" i="58"/>
  <c r="X65" i="58"/>
  <c r="V65" i="58"/>
  <c r="U65" i="58"/>
  <c r="N65" i="58"/>
  <c r="L65" i="58"/>
  <c r="K65" i="58"/>
  <c r="J65" i="58"/>
  <c r="I65" i="58"/>
  <c r="AF63" i="58"/>
  <c r="X63" i="58"/>
  <c r="V63" i="58"/>
  <c r="U63" i="58"/>
  <c r="N63" i="58"/>
  <c r="L63" i="58"/>
  <c r="K63" i="58"/>
  <c r="J63" i="58"/>
  <c r="I63" i="58"/>
  <c r="AF60" i="58"/>
  <c r="X60" i="58"/>
  <c r="V60" i="58"/>
  <c r="U60" i="58"/>
  <c r="N60" i="58"/>
  <c r="L60" i="58"/>
  <c r="K60" i="58"/>
  <c r="J60" i="58"/>
  <c r="I60" i="58"/>
  <c r="AF57" i="58"/>
  <c r="AF56" i="58" s="1"/>
  <c r="X57" i="58"/>
  <c r="X56" i="58" s="1"/>
  <c r="V57" i="58"/>
  <c r="V56" i="58" s="1"/>
  <c r="U57" i="58"/>
  <c r="U56" i="58" s="1"/>
  <c r="N57" i="58"/>
  <c r="N56" i="58" s="1"/>
  <c r="L57" i="58"/>
  <c r="L56" i="58" s="1"/>
  <c r="K57" i="58"/>
  <c r="K56" i="58" s="1"/>
  <c r="J57" i="58"/>
  <c r="J56" i="58" s="1"/>
  <c r="I57" i="58"/>
  <c r="I56" i="58" s="1"/>
  <c r="AF54" i="58"/>
  <c r="AF53" i="58" s="1"/>
  <c r="X54" i="58"/>
  <c r="X53" i="58" s="1"/>
  <c r="V54" i="58"/>
  <c r="V53" i="58" s="1"/>
  <c r="U54" i="58"/>
  <c r="U53" i="58" s="1"/>
  <c r="N54" i="58"/>
  <c r="N53" i="58" s="1"/>
  <c r="L54" i="58"/>
  <c r="L53" i="58" s="1"/>
  <c r="K54" i="58"/>
  <c r="K53" i="58" s="1"/>
  <c r="J54" i="58"/>
  <c r="J53" i="58" s="1"/>
  <c r="I54" i="58"/>
  <c r="I53" i="58" s="1"/>
  <c r="AF50" i="58"/>
  <c r="AF49" i="58" s="1"/>
  <c r="X50" i="58"/>
  <c r="X49" i="58" s="1"/>
  <c r="V50" i="58"/>
  <c r="V49" i="58" s="1"/>
  <c r="U50" i="58"/>
  <c r="U49" i="58" s="1"/>
  <c r="N50" i="58"/>
  <c r="N49" i="58" s="1"/>
  <c r="L50" i="58"/>
  <c r="L49" i="58" s="1"/>
  <c r="K50" i="58"/>
  <c r="K49" i="58" s="1"/>
  <c r="J50" i="58"/>
  <c r="J49" i="58" s="1"/>
  <c r="I50" i="58"/>
  <c r="I49" i="58" s="1"/>
  <c r="AF42" i="58"/>
  <c r="X42" i="58"/>
  <c r="V42" i="58"/>
  <c r="U42" i="58"/>
  <c r="N42" i="58"/>
  <c r="L42" i="58"/>
  <c r="K42" i="58"/>
  <c r="J42" i="58"/>
  <c r="I42" i="58"/>
  <c r="AF40" i="58"/>
  <c r="X40" i="58"/>
  <c r="V40" i="58"/>
  <c r="U40" i="58"/>
  <c r="N40" i="58"/>
  <c r="L40" i="58"/>
  <c r="K40" i="58"/>
  <c r="J40" i="58"/>
  <c r="I40" i="58"/>
  <c r="AF31" i="58"/>
  <c r="X31" i="58"/>
  <c r="V31" i="58"/>
  <c r="U31" i="58"/>
  <c r="N31" i="58"/>
  <c r="L31" i="58"/>
  <c r="K31" i="58"/>
  <c r="J31" i="58"/>
  <c r="I31" i="58"/>
  <c r="AF24" i="58"/>
  <c r="X24" i="58"/>
  <c r="V24" i="58"/>
  <c r="U24" i="58"/>
  <c r="N24" i="58"/>
  <c r="L24" i="58"/>
  <c r="K24" i="58"/>
  <c r="J24" i="58"/>
  <c r="I24" i="58"/>
  <c r="AF19" i="58"/>
  <c r="X19" i="58"/>
  <c r="V19" i="58"/>
  <c r="U19" i="58"/>
  <c r="N19" i="58"/>
  <c r="L19" i="58"/>
  <c r="K19" i="58"/>
  <c r="J19" i="58"/>
  <c r="I19" i="58"/>
  <c r="AF16" i="58"/>
  <c r="X16" i="58"/>
  <c r="V16" i="58"/>
  <c r="U16" i="58"/>
  <c r="N16" i="58"/>
  <c r="L16" i="58"/>
  <c r="K16" i="58"/>
  <c r="J16" i="58"/>
  <c r="I16" i="58"/>
  <c r="AF14" i="58"/>
  <c r="X14" i="58"/>
  <c r="V14" i="58"/>
  <c r="U14" i="58"/>
  <c r="N14" i="58"/>
  <c r="L14" i="58"/>
  <c r="K14" i="58"/>
  <c r="J14" i="58"/>
  <c r="I14" i="58"/>
  <c r="AF9" i="58"/>
  <c r="X9" i="58"/>
  <c r="V9" i="58"/>
  <c r="U9" i="58"/>
  <c r="N9" i="58"/>
  <c r="L9" i="58"/>
  <c r="K9" i="58"/>
  <c r="J9" i="58"/>
  <c r="I9" i="58"/>
  <c r="AF6" i="58"/>
  <c r="AF5" i="58" s="1"/>
  <c r="X6" i="58"/>
  <c r="X5" i="58" s="1"/>
  <c r="V6" i="58"/>
  <c r="V5" i="58" s="1"/>
  <c r="U6" i="58"/>
  <c r="U5" i="58" s="1"/>
  <c r="N6" i="58"/>
  <c r="N5" i="58" s="1"/>
  <c r="L6" i="58"/>
  <c r="L5" i="58" s="1"/>
  <c r="K6" i="58"/>
  <c r="K5" i="58" s="1"/>
  <c r="J6" i="58"/>
  <c r="J5" i="58" s="1"/>
  <c r="I6" i="58"/>
  <c r="I5" i="58" s="1"/>
  <c r="U1291" i="29"/>
  <c r="U1290" i="29" s="1"/>
  <c r="U1289" i="29" s="1"/>
  <c r="S1291" i="29"/>
  <c r="P1291" i="29"/>
  <c r="P1290" i="29" s="1"/>
  <c r="P1289" i="29" s="1"/>
  <c r="L1291" i="29"/>
  <c r="T1290" i="29"/>
  <c r="S1290" i="29"/>
  <c r="R1290" i="29"/>
  <c r="R1289" i="29" s="1"/>
  <c r="Q1290" i="29"/>
  <c r="Q1289" i="29" s="1"/>
  <c r="O1290" i="29"/>
  <c r="O1289" i="29" s="1"/>
  <c r="N1290" i="29"/>
  <c r="M1290" i="29"/>
  <c r="M1289" i="29" s="1"/>
  <c r="K1290" i="29"/>
  <c r="J1290" i="29"/>
  <c r="I1290" i="29"/>
  <c r="L1290" i="29"/>
  <c r="H1290" i="29"/>
  <c r="G1290" i="29"/>
  <c r="T1289" i="29"/>
  <c r="S1289" i="29"/>
  <c r="N1289" i="29"/>
  <c r="K1289" i="29"/>
  <c r="L1289" i="29" s="1"/>
  <c r="J1289" i="29"/>
  <c r="I1289" i="29"/>
  <c r="H1289" i="29"/>
  <c r="G1289" i="29"/>
  <c r="U1288" i="29"/>
  <c r="U1287" i="29" s="1"/>
  <c r="S1288" i="29"/>
  <c r="S1287" i="29" s="1"/>
  <c r="P1288" i="29"/>
  <c r="P1287" i="29" s="1"/>
  <c r="L1288" i="29"/>
  <c r="T1287" i="29"/>
  <c r="R1287" i="29"/>
  <c r="Q1287" i="29"/>
  <c r="O1287" i="29"/>
  <c r="N1287" i="29"/>
  <c r="M1287" i="29"/>
  <c r="K1287" i="29"/>
  <c r="J1287" i="29"/>
  <c r="I1287" i="29"/>
  <c r="L1287" i="29"/>
  <c r="H1287" i="29"/>
  <c r="G1287" i="29"/>
  <c r="U1286" i="29"/>
  <c r="S1286" i="29"/>
  <c r="P1286" i="29"/>
  <c r="L1286" i="29"/>
  <c r="U1285" i="29"/>
  <c r="S1285" i="29"/>
  <c r="S1284" i="29" s="1"/>
  <c r="P1285" i="29"/>
  <c r="P1284" i="29" s="1"/>
  <c r="L1285" i="29"/>
  <c r="U1284" i="29"/>
  <c r="T1284" i="29"/>
  <c r="R1284" i="29"/>
  <c r="Q1284" i="29"/>
  <c r="O1284" i="29"/>
  <c r="N1284" i="29"/>
  <c r="M1284" i="29"/>
  <c r="K1284" i="29"/>
  <c r="J1284" i="29"/>
  <c r="J1274" i="29" s="1"/>
  <c r="J1273" i="29" s="1"/>
  <c r="I1284" i="29"/>
  <c r="L1284" i="29"/>
  <c r="H1284" i="29"/>
  <c r="H1274" i="29" s="1"/>
  <c r="H1273" i="29" s="1"/>
  <c r="G1284" i="29"/>
  <c r="U1283" i="29"/>
  <c r="U1282" i="29" s="1"/>
  <c r="S1283" i="29"/>
  <c r="P1283" i="29"/>
  <c r="L1283" i="29"/>
  <c r="T1282" i="29"/>
  <c r="S1282" i="29"/>
  <c r="S1274" i="29" s="1"/>
  <c r="S1273" i="29" s="1"/>
  <c r="R1282" i="29"/>
  <c r="Q1282" i="29"/>
  <c r="P1282" i="29"/>
  <c r="O1282" i="29"/>
  <c r="N1282" i="29"/>
  <c r="M1282" i="29"/>
  <c r="M1274" i="29" s="1"/>
  <c r="M1273" i="29" s="1"/>
  <c r="K1282" i="29"/>
  <c r="J1282" i="29"/>
  <c r="I1282" i="29"/>
  <c r="L1282" i="29" s="1"/>
  <c r="H1282" i="29"/>
  <c r="G1282" i="29"/>
  <c r="U1281" i="29"/>
  <c r="S1281" i="29"/>
  <c r="P1281" i="29"/>
  <c r="P1279" i="29" s="1"/>
  <c r="L1281" i="29"/>
  <c r="U1280" i="29"/>
  <c r="S1280" i="29"/>
  <c r="S1279" i="29" s="1"/>
  <c r="P1280" i="29"/>
  <c r="L1280" i="29"/>
  <c r="T1279" i="29"/>
  <c r="R1279" i="29"/>
  <c r="Q1279" i="29"/>
  <c r="O1279" i="29"/>
  <c r="N1279" i="29"/>
  <c r="N1274" i="29" s="1"/>
  <c r="N1273" i="29" s="1"/>
  <c r="M1279" i="29"/>
  <c r="K1279" i="29"/>
  <c r="L1279" i="29" s="1"/>
  <c r="J1279" i="29"/>
  <c r="I1279" i="29"/>
  <c r="H1279" i="29"/>
  <c r="G1279" i="29"/>
  <c r="U1278" i="29"/>
  <c r="U1277" i="29" s="1"/>
  <c r="S1278" i="29"/>
  <c r="S1277" i="29" s="1"/>
  <c r="P1278" i="29"/>
  <c r="P1277" i="29" s="1"/>
  <c r="L1278" i="29"/>
  <c r="T1277" i="29"/>
  <c r="R1277" i="29"/>
  <c r="Q1277" i="29"/>
  <c r="O1277" i="29"/>
  <c r="N1277" i="29"/>
  <c r="M1277" i="29"/>
  <c r="K1277" i="29"/>
  <c r="J1277" i="29"/>
  <c r="I1277" i="29"/>
  <c r="L1277" i="29"/>
  <c r="H1277" i="29"/>
  <c r="G1277" i="29"/>
  <c r="U1276" i="29"/>
  <c r="S1276" i="29"/>
  <c r="P1276" i="29"/>
  <c r="L1276" i="29"/>
  <c r="U1275" i="29"/>
  <c r="T1275" i="29"/>
  <c r="S1275" i="29"/>
  <c r="R1275" i="29"/>
  <c r="Q1275" i="29"/>
  <c r="Q1274" i="29" s="1"/>
  <c r="P1275" i="29"/>
  <c r="O1275" i="29"/>
  <c r="V1276" i="29"/>
  <c r="V1277" i="29" s="1"/>
  <c r="N1275" i="29"/>
  <c r="M1275" i="29"/>
  <c r="K1275" i="29"/>
  <c r="J1275" i="29"/>
  <c r="I1275" i="29"/>
  <c r="L1275" i="29"/>
  <c r="H1275" i="29"/>
  <c r="G1275" i="29"/>
  <c r="K1274" i="29"/>
  <c r="L1272" i="29"/>
  <c r="L1271" i="29"/>
  <c r="U1270" i="29"/>
  <c r="T1270" i="29"/>
  <c r="S1270" i="29"/>
  <c r="R1270" i="29"/>
  <c r="Q1270" i="29"/>
  <c r="P1270" i="29"/>
  <c r="O1270" i="29"/>
  <c r="N1270" i="29"/>
  <c r="M1270" i="29"/>
  <c r="K1270" i="29"/>
  <c r="J1270" i="29"/>
  <c r="I1270" i="29"/>
  <c r="L1270" i="29"/>
  <c r="H1270" i="29"/>
  <c r="G1270" i="29"/>
  <c r="L1269" i="29"/>
  <c r="U1268" i="29"/>
  <c r="T1268" i="29"/>
  <c r="S1268" i="29"/>
  <c r="R1268" i="29"/>
  <c r="Q1268" i="29"/>
  <c r="P1268" i="29"/>
  <c r="O1268" i="29"/>
  <c r="N1268" i="29"/>
  <c r="M1268" i="29"/>
  <c r="K1268" i="29"/>
  <c r="J1268" i="29"/>
  <c r="I1268" i="29"/>
  <c r="L1268" i="29" s="1"/>
  <c r="H1268" i="29"/>
  <c r="G1268" i="29"/>
  <c r="L1267" i="29"/>
  <c r="U1266" i="29"/>
  <c r="T1266" i="29"/>
  <c r="S1266" i="29"/>
  <c r="R1266" i="29"/>
  <c r="Q1266" i="29"/>
  <c r="Q1261" i="29" s="1"/>
  <c r="P1266" i="29"/>
  <c r="O1266" i="29"/>
  <c r="N1266" i="29"/>
  <c r="M1266" i="29"/>
  <c r="K1266" i="29"/>
  <c r="J1266" i="29"/>
  <c r="I1266" i="29"/>
  <c r="L1266" i="29" s="1"/>
  <c r="H1266" i="29"/>
  <c r="G1266" i="29"/>
  <c r="U1265" i="29"/>
  <c r="S1265" i="29"/>
  <c r="S1264" i="29" s="1"/>
  <c r="P1265" i="29"/>
  <c r="P1264" i="29" s="1"/>
  <c r="L1265" i="29"/>
  <c r="U1264" i="29"/>
  <c r="T1264" i="29"/>
  <c r="R1264" i="29"/>
  <c r="Q1264" i="29"/>
  <c r="O1264" i="29"/>
  <c r="N1264" i="29"/>
  <c r="M1264" i="29"/>
  <c r="K1264" i="29"/>
  <c r="J1264" i="29"/>
  <c r="I1264" i="29"/>
  <c r="L1264" i="29"/>
  <c r="H1264" i="29"/>
  <c r="G1264" i="29"/>
  <c r="U1263" i="29"/>
  <c r="S1263" i="29"/>
  <c r="P1263" i="29"/>
  <c r="L1263" i="29"/>
  <c r="U1262" i="29"/>
  <c r="U1261" i="29" s="1"/>
  <c r="T1262" i="29"/>
  <c r="T1261" i="29" s="1"/>
  <c r="S1262" i="29"/>
  <c r="R1262" i="29"/>
  <c r="Q1262" i="29"/>
  <c r="P1262" i="29"/>
  <c r="P1261" i="29" s="1"/>
  <c r="O1262" i="29"/>
  <c r="N1262" i="29"/>
  <c r="M1262" i="29"/>
  <c r="K1262" i="29"/>
  <c r="J1262" i="29"/>
  <c r="I1262" i="29"/>
  <c r="L1262" i="29"/>
  <c r="H1262" i="29"/>
  <c r="H1261" i="29" s="1"/>
  <c r="G1262" i="29"/>
  <c r="G1261" i="29" s="1"/>
  <c r="S1261" i="29"/>
  <c r="R1261" i="29"/>
  <c r="I1261" i="29"/>
  <c r="L1261" i="29" s="1"/>
  <c r="U1260" i="29"/>
  <c r="U1259" i="29" s="1"/>
  <c r="S1260" i="29"/>
  <c r="P1260" i="29"/>
  <c r="P1259" i="29" s="1"/>
  <c r="L1260" i="29"/>
  <c r="T1259" i="29"/>
  <c r="S1259" i="29"/>
  <c r="R1259" i="29"/>
  <c r="Q1259" i="29"/>
  <c r="Q1254" i="29" s="1"/>
  <c r="O1259" i="29"/>
  <c r="N1259" i="29"/>
  <c r="M1259" i="29"/>
  <c r="K1259" i="29"/>
  <c r="K1254" i="29" s="1"/>
  <c r="J1259" i="29"/>
  <c r="J1254" i="29" s="1"/>
  <c r="I1259" i="29"/>
  <c r="L1259" i="29" s="1"/>
  <c r="H1259" i="29"/>
  <c r="G1259" i="29"/>
  <c r="U1258" i="29"/>
  <c r="S1258" i="29"/>
  <c r="P1258" i="29"/>
  <c r="P1255" i="29" s="1"/>
  <c r="L1258" i="29"/>
  <c r="U1257" i="29"/>
  <c r="S1257" i="29"/>
  <c r="P1257" i="29"/>
  <c r="L1257" i="29"/>
  <c r="U1256" i="29"/>
  <c r="U1255" i="29" s="1"/>
  <c r="U1254" i="29" s="1"/>
  <c r="S1256" i="29"/>
  <c r="P1256" i="29"/>
  <c r="L1256" i="29"/>
  <c r="T1255" i="29"/>
  <c r="S1255" i="29"/>
  <c r="R1255" i="29"/>
  <c r="Q1255" i="29"/>
  <c r="O1255" i="29"/>
  <c r="O1254" i="29" s="1"/>
  <c r="N1255" i="29"/>
  <c r="M1255" i="29"/>
  <c r="K1255" i="29"/>
  <c r="J1255" i="29"/>
  <c r="I1255" i="29"/>
  <c r="H1255" i="29"/>
  <c r="H1254" i="29" s="1"/>
  <c r="G1255" i="29"/>
  <c r="G1254" i="29" s="1"/>
  <c r="T1254" i="29"/>
  <c r="S1254" i="29"/>
  <c r="R1254" i="29"/>
  <c r="M1254" i="29"/>
  <c r="U1253" i="29"/>
  <c r="U1252" i="29" s="1"/>
  <c r="S1253" i="29"/>
  <c r="S1252" i="29" s="1"/>
  <c r="P1253" i="29"/>
  <c r="P1252" i="29" s="1"/>
  <c r="L1253" i="29"/>
  <c r="T1252" i="29"/>
  <c r="R1252" i="29"/>
  <c r="Q1252" i="29"/>
  <c r="O1252" i="29"/>
  <c r="N1252" i="29"/>
  <c r="M1252" i="29"/>
  <c r="K1252" i="29"/>
  <c r="J1252" i="29"/>
  <c r="I1252" i="29"/>
  <c r="L1252" i="29" s="1"/>
  <c r="H1252" i="29"/>
  <c r="G1252" i="29"/>
  <c r="U1251" i="29"/>
  <c r="U1250" i="29" s="1"/>
  <c r="S1251" i="29"/>
  <c r="S1250" i="29" s="1"/>
  <c r="P1251" i="29"/>
  <c r="L1251" i="29"/>
  <c r="T1250" i="29"/>
  <c r="R1250" i="29"/>
  <c r="Q1250" i="29"/>
  <c r="P1250" i="29"/>
  <c r="O1250" i="29"/>
  <c r="N1250" i="29"/>
  <c r="M1250" i="29"/>
  <c r="K1250" i="29"/>
  <c r="J1250" i="29"/>
  <c r="I1250" i="29"/>
  <c r="L1250" i="29" s="1"/>
  <c r="H1250" i="29"/>
  <c r="G1250" i="29"/>
  <c r="U1249" i="29"/>
  <c r="S1249" i="29"/>
  <c r="P1249" i="29"/>
  <c r="L1249" i="29"/>
  <c r="U1248" i="29"/>
  <c r="S1248" i="29"/>
  <c r="P1248" i="29"/>
  <c r="P1245" i="29" s="1"/>
  <c r="L1248" i="29"/>
  <c r="U1247" i="29"/>
  <c r="U1245" i="29" s="1"/>
  <c r="S1247" i="29"/>
  <c r="P1247" i="29"/>
  <c r="L1247" i="29"/>
  <c r="U1246" i="29"/>
  <c r="S1246" i="29"/>
  <c r="P1246" i="29"/>
  <c r="L1246" i="29"/>
  <c r="T1245" i="29"/>
  <c r="S1245" i="29"/>
  <c r="R1245" i="29"/>
  <c r="Q1245" i="29"/>
  <c r="O1245" i="29"/>
  <c r="N1245" i="29"/>
  <c r="M1245" i="29"/>
  <c r="K1245" i="29"/>
  <c r="J1245" i="29"/>
  <c r="I1245" i="29"/>
  <c r="L1245" i="29" s="1"/>
  <c r="H1245" i="29"/>
  <c r="G1245" i="29"/>
  <c r="U1244" i="29"/>
  <c r="S1244" i="29"/>
  <c r="S1243" i="29" s="1"/>
  <c r="P1244" i="29"/>
  <c r="P1243" i="29" s="1"/>
  <c r="L1244" i="29"/>
  <c r="U1243" i="29"/>
  <c r="T1243" i="29"/>
  <c r="R1243" i="29"/>
  <c r="Q1243" i="29"/>
  <c r="O1243" i="29"/>
  <c r="N1243" i="29"/>
  <c r="M1243" i="29"/>
  <c r="K1243" i="29"/>
  <c r="J1243" i="29"/>
  <c r="I1243" i="29"/>
  <c r="L1243" i="29"/>
  <c r="H1243" i="29"/>
  <c r="G1243" i="29"/>
  <c r="U1242" i="29"/>
  <c r="S1242" i="29"/>
  <c r="S1241" i="29" s="1"/>
  <c r="P1242" i="29"/>
  <c r="L1242" i="29"/>
  <c r="U1241" i="29"/>
  <c r="T1241" i="29"/>
  <c r="R1241" i="29"/>
  <c r="Q1241" i="29"/>
  <c r="P1241" i="29"/>
  <c r="O1241" i="29"/>
  <c r="N1241" i="29"/>
  <c r="M1241" i="29"/>
  <c r="K1241" i="29"/>
  <c r="J1241" i="29"/>
  <c r="I1241" i="29"/>
  <c r="L1241" i="29" s="1"/>
  <c r="H1241" i="29"/>
  <c r="G1241" i="29"/>
  <c r="U1240" i="29"/>
  <c r="S1240" i="29"/>
  <c r="S1238" i="29" s="1"/>
  <c r="P1240" i="29"/>
  <c r="L1240" i="29"/>
  <c r="U1239" i="29"/>
  <c r="S1239" i="29"/>
  <c r="P1239" i="29"/>
  <c r="P1238" i="29" s="1"/>
  <c r="L1239" i="29"/>
  <c r="U1238" i="29"/>
  <c r="T1238" i="29"/>
  <c r="R1238" i="29"/>
  <c r="Q1238" i="29"/>
  <c r="O1238" i="29"/>
  <c r="N1238" i="29"/>
  <c r="M1238" i="29"/>
  <c r="K1238" i="29"/>
  <c r="J1238" i="29"/>
  <c r="I1238" i="29"/>
  <c r="L1238" i="29"/>
  <c r="H1238" i="29"/>
  <c r="G1238" i="29"/>
  <c r="U1237" i="29"/>
  <c r="S1237" i="29"/>
  <c r="P1237" i="29"/>
  <c r="L1237" i="29"/>
  <c r="U1236" i="29"/>
  <c r="S1236" i="29"/>
  <c r="P1236" i="29"/>
  <c r="L1236" i="29"/>
  <c r="U1235" i="29"/>
  <c r="S1235" i="29"/>
  <c r="P1235" i="29"/>
  <c r="P1233" i="29" s="1"/>
  <c r="L1235" i="29"/>
  <c r="U1234" i="29"/>
  <c r="U1233" i="29" s="1"/>
  <c r="S1234" i="29"/>
  <c r="P1234" i="29"/>
  <c r="L1234" i="29"/>
  <c r="T1233" i="29"/>
  <c r="R1233" i="29"/>
  <c r="Q1233" i="29"/>
  <c r="O1233" i="29"/>
  <c r="N1233" i="29"/>
  <c r="M1233" i="29"/>
  <c r="K1233" i="29"/>
  <c r="J1233" i="29"/>
  <c r="I1233" i="29"/>
  <c r="L1233" i="29" s="1"/>
  <c r="H1233" i="29"/>
  <c r="G1233" i="29"/>
  <c r="U1232" i="29"/>
  <c r="S1232" i="29"/>
  <c r="P1232" i="29"/>
  <c r="L1232" i="29"/>
  <c r="U1231" i="29"/>
  <c r="S1231" i="29"/>
  <c r="P1231" i="29"/>
  <c r="L1231" i="29"/>
  <c r="U1230" i="29"/>
  <c r="S1230" i="29"/>
  <c r="P1230" i="29"/>
  <c r="L1230" i="29"/>
  <c r="U1229" i="29"/>
  <c r="S1229" i="29"/>
  <c r="P1229" i="29"/>
  <c r="L1229" i="29"/>
  <c r="U1228" i="29"/>
  <c r="S1228" i="29"/>
  <c r="P1228" i="29"/>
  <c r="L1228" i="29"/>
  <c r="U1227" i="29"/>
  <c r="S1227" i="29"/>
  <c r="P1227" i="29"/>
  <c r="L1227" i="29"/>
  <c r="U1226" i="29"/>
  <c r="S1226" i="29"/>
  <c r="P1226" i="29"/>
  <c r="L1226" i="29"/>
  <c r="U1225" i="29"/>
  <c r="S1225" i="29"/>
  <c r="S1224" i="29" s="1"/>
  <c r="P1225" i="29"/>
  <c r="P1224" i="29" s="1"/>
  <c r="L1225" i="29"/>
  <c r="U1224" i="29"/>
  <c r="T1224" i="29"/>
  <c r="R1224" i="29"/>
  <c r="Q1224" i="29"/>
  <c r="O1224" i="29"/>
  <c r="N1224" i="29"/>
  <c r="M1224" i="29"/>
  <c r="K1224" i="29"/>
  <c r="J1224" i="29"/>
  <c r="I1224" i="29"/>
  <c r="L1224" i="29"/>
  <c r="H1224" i="29"/>
  <c r="G1224" i="29"/>
  <c r="U1223" i="29"/>
  <c r="S1223" i="29"/>
  <c r="P1223" i="29"/>
  <c r="L1223" i="29"/>
  <c r="U1222" i="29"/>
  <c r="S1222" i="29"/>
  <c r="P1222" i="29"/>
  <c r="L1222" i="29"/>
  <c r="U1221" i="29"/>
  <c r="S1221" i="29"/>
  <c r="P1221" i="29"/>
  <c r="L1221" i="29"/>
  <c r="U1220" i="29"/>
  <c r="S1220" i="29"/>
  <c r="P1220" i="29"/>
  <c r="L1220" i="29"/>
  <c r="U1219" i="29"/>
  <c r="U1218" i="29" s="1"/>
  <c r="S1219" i="29"/>
  <c r="P1219" i="29"/>
  <c r="L1219" i="29"/>
  <c r="T1218" i="29"/>
  <c r="R1218" i="29"/>
  <c r="Q1218" i="29"/>
  <c r="P1218" i="29"/>
  <c r="O1218" i="29"/>
  <c r="N1218" i="29"/>
  <c r="M1218" i="29"/>
  <c r="K1218" i="29"/>
  <c r="J1218" i="29"/>
  <c r="I1218" i="29"/>
  <c r="L1218" i="29" s="1"/>
  <c r="H1218" i="29"/>
  <c r="G1218" i="29"/>
  <c r="U1217" i="29"/>
  <c r="S1217" i="29"/>
  <c r="P1217" i="29"/>
  <c r="P1214" i="29" s="1"/>
  <c r="L1217" i="29"/>
  <c r="U1216" i="29"/>
  <c r="S1216" i="29"/>
  <c r="P1216" i="29"/>
  <c r="L1216" i="29"/>
  <c r="U1215" i="29"/>
  <c r="S1215" i="29"/>
  <c r="P1215" i="29"/>
  <c r="L1215" i="29"/>
  <c r="U1214" i="29"/>
  <c r="T1214" i="29"/>
  <c r="S1214" i="29"/>
  <c r="R1214" i="29"/>
  <c r="Q1214" i="29"/>
  <c r="O1214" i="29"/>
  <c r="N1214" i="29"/>
  <c r="M1214" i="29"/>
  <c r="K1214" i="29"/>
  <c r="J1214" i="29"/>
  <c r="I1214" i="29"/>
  <c r="L1214" i="29"/>
  <c r="H1214" i="29"/>
  <c r="G1214" i="29"/>
  <c r="U1213" i="29"/>
  <c r="S1213" i="29"/>
  <c r="P1213" i="29"/>
  <c r="L1213" i="29"/>
  <c r="U1212" i="29"/>
  <c r="U1211" i="29" s="1"/>
  <c r="S1212" i="29"/>
  <c r="P1212" i="29"/>
  <c r="L1212" i="29"/>
  <c r="T1211" i="29"/>
  <c r="R1211" i="29"/>
  <c r="Q1211" i="29"/>
  <c r="P1211" i="29"/>
  <c r="O1211" i="29"/>
  <c r="N1211" i="29"/>
  <c r="M1211" i="29"/>
  <c r="K1211" i="29"/>
  <c r="J1211" i="29"/>
  <c r="I1211" i="29"/>
  <c r="L1211" i="29" s="1"/>
  <c r="H1211" i="29"/>
  <c r="G1211" i="29"/>
  <c r="U1210" i="29"/>
  <c r="U1209" i="29" s="1"/>
  <c r="S1210" i="29"/>
  <c r="P1210" i="29"/>
  <c r="P1209" i="29" s="1"/>
  <c r="L1210" i="29"/>
  <c r="T1209" i="29"/>
  <c r="S1209" i="29"/>
  <c r="R1209" i="29"/>
  <c r="Q1209" i="29"/>
  <c r="O1209" i="29"/>
  <c r="N1209" i="29"/>
  <c r="M1209" i="29"/>
  <c r="K1209" i="29"/>
  <c r="J1209" i="29"/>
  <c r="J1206" i="29" s="1"/>
  <c r="I1209" i="29"/>
  <c r="L1209" i="29" s="1"/>
  <c r="H1209" i="29"/>
  <c r="G1209" i="29"/>
  <c r="G1206" i="29" s="1"/>
  <c r="U1208" i="29"/>
  <c r="U1207" i="29" s="1"/>
  <c r="S1208" i="29"/>
  <c r="S1207" i="29" s="1"/>
  <c r="P1208" i="29"/>
  <c r="L1208" i="29"/>
  <c r="T1207" i="29"/>
  <c r="R1207" i="29"/>
  <c r="Q1207" i="29"/>
  <c r="P1207" i="29"/>
  <c r="O1207" i="29"/>
  <c r="V1208" i="29" s="1"/>
  <c r="V1209" i="29" s="1"/>
  <c r="N1207" i="29"/>
  <c r="N1206" i="29" s="1"/>
  <c r="M1207" i="29"/>
  <c r="K1207" i="29"/>
  <c r="J1207" i="29"/>
  <c r="I1207" i="29"/>
  <c r="L1207" i="29" s="1"/>
  <c r="H1207" i="29"/>
  <c r="G1207" i="29"/>
  <c r="M1206" i="29"/>
  <c r="I1206" i="29"/>
  <c r="H1206" i="29"/>
  <c r="H1205" i="29" s="1"/>
  <c r="L1204" i="29"/>
  <c r="L1203" i="29"/>
  <c r="U1202" i="29"/>
  <c r="T1202" i="29"/>
  <c r="S1202" i="29"/>
  <c r="R1202" i="29"/>
  <c r="Q1202" i="29"/>
  <c r="P1202" i="29"/>
  <c r="O1202" i="29"/>
  <c r="N1202" i="29"/>
  <c r="M1202" i="29"/>
  <c r="K1202" i="29"/>
  <c r="J1202" i="29"/>
  <c r="I1202" i="29"/>
  <c r="L1202" i="29"/>
  <c r="H1202" i="29"/>
  <c r="G1202" i="29"/>
  <c r="G1193" i="29" s="1"/>
  <c r="L1201" i="29"/>
  <c r="U1200" i="29"/>
  <c r="T1200" i="29"/>
  <c r="S1200" i="29"/>
  <c r="R1200" i="29"/>
  <c r="Q1200" i="29"/>
  <c r="P1200" i="29"/>
  <c r="O1200" i="29"/>
  <c r="N1200" i="29"/>
  <c r="M1200" i="29"/>
  <c r="K1200" i="29"/>
  <c r="J1200" i="29"/>
  <c r="I1200" i="29"/>
  <c r="L1200" i="29" s="1"/>
  <c r="H1200" i="29"/>
  <c r="H1193" i="29" s="1"/>
  <c r="G1200" i="29"/>
  <c r="L1199" i="29"/>
  <c r="U1198" i="29"/>
  <c r="T1198" i="29"/>
  <c r="S1198" i="29"/>
  <c r="R1198" i="29"/>
  <c r="Q1198" i="29"/>
  <c r="P1198" i="29"/>
  <c r="O1198" i="29"/>
  <c r="O1193" i="29" s="1"/>
  <c r="N1198" i="29"/>
  <c r="M1198" i="29"/>
  <c r="K1198" i="29"/>
  <c r="L1198" i="29" s="1"/>
  <c r="J1198" i="29"/>
  <c r="I1198" i="29"/>
  <c r="H1198" i="29"/>
  <c r="G1198" i="29"/>
  <c r="U1197" i="29"/>
  <c r="S1197" i="29"/>
  <c r="S1196" i="29" s="1"/>
  <c r="P1197" i="29"/>
  <c r="L1197" i="29"/>
  <c r="U1196" i="29"/>
  <c r="T1196" i="29"/>
  <c r="R1196" i="29"/>
  <c r="R1193" i="29" s="1"/>
  <c r="Q1196" i="29"/>
  <c r="P1196" i="29"/>
  <c r="O1196" i="29"/>
  <c r="N1196" i="29"/>
  <c r="M1196" i="29"/>
  <c r="K1196" i="29"/>
  <c r="K1193" i="29" s="1"/>
  <c r="J1196" i="29"/>
  <c r="I1196" i="29"/>
  <c r="I1193" i="29" s="1"/>
  <c r="L1193" i="29" s="1"/>
  <c r="H1196" i="29"/>
  <c r="G1196" i="29"/>
  <c r="U1195" i="29"/>
  <c r="S1195" i="29"/>
  <c r="P1195" i="29"/>
  <c r="L1195" i="29"/>
  <c r="U1194" i="29"/>
  <c r="U1193" i="29" s="1"/>
  <c r="U1138" i="29" s="1"/>
  <c r="T1194" i="29"/>
  <c r="S1194" i="29"/>
  <c r="R1194" i="29"/>
  <c r="Q1194" i="29"/>
  <c r="Q1193" i="29" s="1"/>
  <c r="P1194" i="29"/>
  <c r="P1193" i="29" s="1"/>
  <c r="O1194" i="29"/>
  <c r="N1194" i="29"/>
  <c r="M1194" i="29"/>
  <c r="K1194" i="29"/>
  <c r="J1194" i="29"/>
  <c r="I1194" i="29"/>
  <c r="L1194" i="29"/>
  <c r="H1194" i="29"/>
  <c r="G1194" i="29"/>
  <c r="T1193" i="29"/>
  <c r="U1192" i="29"/>
  <c r="S1192" i="29"/>
  <c r="S1191" i="29" s="1"/>
  <c r="P1192" i="29"/>
  <c r="P1191" i="29" s="1"/>
  <c r="L1192" i="29"/>
  <c r="U1191" i="29"/>
  <c r="T1191" i="29"/>
  <c r="R1191" i="29"/>
  <c r="Q1191" i="29"/>
  <c r="O1191" i="29"/>
  <c r="N1191" i="29"/>
  <c r="M1191" i="29"/>
  <c r="K1191" i="29"/>
  <c r="J1191" i="29"/>
  <c r="J1186" i="29" s="1"/>
  <c r="I1191" i="29"/>
  <c r="L1191" i="29"/>
  <c r="H1191" i="29"/>
  <c r="G1191" i="29"/>
  <c r="G1186" i="29" s="1"/>
  <c r="U1190" i="29"/>
  <c r="S1190" i="29"/>
  <c r="P1190" i="29"/>
  <c r="L1190" i="29"/>
  <c r="U1189" i="29"/>
  <c r="S1189" i="29"/>
  <c r="P1189" i="29"/>
  <c r="P1187" i="29" s="1"/>
  <c r="L1189" i="29"/>
  <c r="U1188" i="29"/>
  <c r="U1187" i="29" s="1"/>
  <c r="S1188" i="29"/>
  <c r="S1187" i="29" s="1"/>
  <c r="S1186" i="29" s="1"/>
  <c r="P1188" i="29"/>
  <c r="L1188" i="29"/>
  <c r="T1187" i="29"/>
  <c r="R1187" i="29"/>
  <c r="Q1187" i="29"/>
  <c r="O1187" i="29"/>
  <c r="N1187" i="29"/>
  <c r="N1186" i="29" s="1"/>
  <c r="M1187" i="29"/>
  <c r="K1187" i="29"/>
  <c r="K1186" i="29" s="1"/>
  <c r="J1187" i="29"/>
  <c r="I1187" i="29"/>
  <c r="H1187" i="29"/>
  <c r="H1186" i="29" s="1"/>
  <c r="G1187" i="29"/>
  <c r="U1186" i="29"/>
  <c r="T1186" i="29"/>
  <c r="R1186" i="29"/>
  <c r="Q1186" i="29"/>
  <c r="O1186" i="29"/>
  <c r="M1186" i="29"/>
  <c r="L1185" i="29"/>
  <c r="U1184" i="29"/>
  <c r="T1184" i="29"/>
  <c r="S1184" i="29"/>
  <c r="R1184" i="29"/>
  <c r="Q1184" i="29"/>
  <c r="P1184" i="29"/>
  <c r="O1184" i="29"/>
  <c r="N1184" i="29"/>
  <c r="M1184" i="29"/>
  <c r="K1184" i="29"/>
  <c r="J1184" i="29"/>
  <c r="I1184" i="29"/>
  <c r="L1184" i="29"/>
  <c r="H1184" i="29"/>
  <c r="G1184" i="29"/>
  <c r="L1183" i="29"/>
  <c r="U1182" i="29"/>
  <c r="T1182" i="29"/>
  <c r="S1182" i="29"/>
  <c r="R1182" i="29"/>
  <c r="Q1182" i="29"/>
  <c r="P1182" i="29"/>
  <c r="O1182" i="29"/>
  <c r="N1182" i="29"/>
  <c r="M1182" i="29"/>
  <c r="K1182" i="29"/>
  <c r="J1182" i="29"/>
  <c r="I1182" i="29"/>
  <c r="L1182" i="29"/>
  <c r="H1182" i="29"/>
  <c r="G1182" i="29"/>
  <c r="U1181" i="29"/>
  <c r="S1181" i="29"/>
  <c r="P1181" i="29"/>
  <c r="P1177" i="29" s="1"/>
  <c r="L1181" i="29"/>
  <c r="U1180" i="29"/>
  <c r="U1177" i="29" s="1"/>
  <c r="S1180" i="29"/>
  <c r="P1180" i="29"/>
  <c r="L1180" i="29"/>
  <c r="U1179" i="29"/>
  <c r="S1179" i="29"/>
  <c r="P1179" i="29"/>
  <c r="L1179" i="29"/>
  <c r="L1178" i="29"/>
  <c r="T1177" i="29"/>
  <c r="R1177" i="29"/>
  <c r="Q1177" i="29"/>
  <c r="O1177" i="29"/>
  <c r="N1177" i="29"/>
  <c r="M1177" i="29"/>
  <c r="K1177" i="29"/>
  <c r="J1177" i="29"/>
  <c r="I1177" i="29"/>
  <c r="L1177" i="29"/>
  <c r="H1177" i="29"/>
  <c r="G1177" i="29"/>
  <c r="L1176" i="29"/>
  <c r="U1175" i="29"/>
  <c r="T1175" i="29"/>
  <c r="S1175" i="29"/>
  <c r="R1175" i="29"/>
  <c r="Q1175" i="29"/>
  <c r="P1175" i="29"/>
  <c r="O1175" i="29"/>
  <c r="N1175" i="29"/>
  <c r="M1175" i="29"/>
  <c r="K1175" i="29"/>
  <c r="J1175" i="29"/>
  <c r="I1175" i="29"/>
  <c r="L1175" i="29"/>
  <c r="H1175" i="29"/>
  <c r="G1175" i="29"/>
  <c r="L1174" i="29"/>
  <c r="U1173" i="29"/>
  <c r="U1139" i="29" s="1"/>
  <c r="T1173" i="29"/>
  <c r="S1173" i="29"/>
  <c r="R1173" i="29"/>
  <c r="Q1173" i="29"/>
  <c r="P1173" i="29"/>
  <c r="O1173" i="29"/>
  <c r="N1173" i="29"/>
  <c r="M1173" i="29"/>
  <c r="K1173" i="29"/>
  <c r="J1173" i="29"/>
  <c r="I1173" i="29"/>
  <c r="L1173" i="29"/>
  <c r="H1173" i="29"/>
  <c r="G1173" i="29"/>
  <c r="U1172" i="29"/>
  <c r="S1172" i="29"/>
  <c r="P1172" i="29"/>
  <c r="P1170" i="29" s="1"/>
  <c r="L1172" i="29"/>
  <c r="L1171" i="29"/>
  <c r="U1170" i="29"/>
  <c r="T1170" i="29"/>
  <c r="S1170" i="29"/>
  <c r="R1170" i="29"/>
  <c r="Q1170" i="29"/>
  <c r="O1170" i="29"/>
  <c r="N1170" i="29"/>
  <c r="M1170" i="29"/>
  <c r="K1170" i="29"/>
  <c r="J1170" i="29"/>
  <c r="I1170" i="29"/>
  <c r="L1170" i="29"/>
  <c r="H1170" i="29"/>
  <c r="G1170" i="29"/>
  <c r="U1169" i="29"/>
  <c r="S1169" i="29"/>
  <c r="P1169" i="29"/>
  <c r="L1169" i="29"/>
  <c r="U1168" i="29"/>
  <c r="S1168" i="29"/>
  <c r="P1168" i="29"/>
  <c r="P1166" i="29" s="1"/>
  <c r="L1168" i="29"/>
  <c r="L1167" i="29"/>
  <c r="U1166" i="29"/>
  <c r="T1166" i="29"/>
  <c r="S1166" i="29"/>
  <c r="R1166" i="29"/>
  <c r="Q1166" i="29"/>
  <c r="O1166" i="29"/>
  <c r="N1166" i="29"/>
  <c r="M1166" i="29"/>
  <c r="K1166" i="29"/>
  <c r="J1166" i="29"/>
  <c r="I1166" i="29"/>
  <c r="L1166" i="29"/>
  <c r="H1166" i="29"/>
  <c r="G1166" i="29"/>
  <c r="U1165" i="29"/>
  <c r="S1165" i="29"/>
  <c r="P1165" i="29"/>
  <c r="L1165" i="29"/>
  <c r="U1164" i="29"/>
  <c r="S1164" i="29"/>
  <c r="P1164" i="29"/>
  <c r="L1164" i="29"/>
  <c r="U1163" i="29"/>
  <c r="S1163" i="29"/>
  <c r="P1163" i="29"/>
  <c r="L1163" i="29"/>
  <c r="U1162" i="29"/>
  <c r="S1162" i="29"/>
  <c r="P1162" i="29"/>
  <c r="L1162" i="29"/>
  <c r="U1161" i="29"/>
  <c r="S1161" i="29"/>
  <c r="P1161" i="29"/>
  <c r="P1157" i="29" s="1"/>
  <c r="L1161" i="29"/>
  <c r="U1160" i="29"/>
  <c r="S1160" i="29"/>
  <c r="P1160" i="29"/>
  <c r="L1160" i="29"/>
  <c r="U1159" i="29"/>
  <c r="S1159" i="29"/>
  <c r="S1157" i="29" s="1"/>
  <c r="P1159" i="29"/>
  <c r="L1159" i="29"/>
  <c r="L1158" i="29"/>
  <c r="U1157" i="29"/>
  <c r="T1157" i="29"/>
  <c r="R1157" i="29"/>
  <c r="Q1157" i="29"/>
  <c r="O1157" i="29"/>
  <c r="N1157" i="29"/>
  <c r="M1157" i="29"/>
  <c r="K1157" i="29"/>
  <c r="J1157" i="29"/>
  <c r="I1157" i="29"/>
  <c r="L1157" i="29"/>
  <c r="H1157" i="29"/>
  <c r="G1157" i="29"/>
  <c r="U1156" i="29"/>
  <c r="S1156" i="29"/>
  <c r="P1156" i="29"/>
  <c r="L1156" i="29"/>
  <c r="U1155" i="29"/>
  <c r="S1155" i="29"/>
  <c r="P1155" i="29"/>
  <c r="L1155" i="29"/>
  <c r="U1154" i="29"/>
  <c r="S1154" i="29"/>
  <c r="S1151" i="29" s="1"/>
  <c r="P1154" i="29"/>
  <c r="L1154" i="29"/>
  <c r="U1153" i="29"/>
  <c r="S1153" i="29"/>
  <c r="P1153" i="29"/>
  <c r="L1153" i="29"/>
  <c r="L1152" i="29"/>
  <c r="U1151" i="29"/>
  <c r="T1151" i="29"/>
  <c r="R1151" i="29"/>
  <c r="Q1151" i="29"/>
  <c r="P1151" i="29"/>
  <c r="O1151" i="29"/>
  <c r="N1151" i="29"/>
  <c r="M1151" i="29"/>
  <c r="K1151" i="29"/>
  <c r="J1151" i="29"/>
  <c r="I1151" i="29"/>
  <c r="L1151" i="29"/>
  <c r="H1151" i="29"/>
  <c r="G1151" i="29"/>
  <c r="U1150" i="29"/>
  <c r="S1150" i="29"/>
  <c r="S1147" i="29" s="1"/>
  <c r="P1150" i="29"/>
  <c r="L1150" i="29"/>
  <c r="U1149" i="29"/>
  <c r="S1149" i="29"/>
  <c r="P1149" i="29"/>
  <c r="L1149" i="29"/>
  <c r="L1148" i="29"/>
  <c r="U1147" i="29"/>
  <c r="T1147" i="29"/>
  <c r="R1147" i="29"/>
  <c r="Q1147" i="29"/>
  <c r="P1147" i="29"/>
  <c r="O1147" i="29"/>
  <c r="N1147" i="29"/>
  <c r="M1147" i="29"/>
  <c r="K1147" i="29"/>
  <c r="J1147" i="29"/>
  <c r="I1147" i="29"/>
  <c r="L1147" i="29"/>
  <c r="H1147" i="29"/>
  <c r="G1147" i="29"/>
  <c r="L1146" i="29"/>
  <c r="L1145" i="29"/>
  <c r="U1144" i="29"/>
  <c r="T1144" i="29"/>
  <c r="S1144" i="29"/>
  <c r="R1144" i="29"/>
  <c r="Q1144" i="29"/>
  <c r="P1144" i="29"/>
  <c r="O1144" i="29"/>
  <c r="N1144" i="29"/>
  <c r="M1144" i="29"/>
  <c r="K1144" i="29"/>
  <c r="J1144" i="29"/>
  <c r="I1144" i="29"/>
  <c r="L1144" i="29" s="1"/>
  <c r="H1144" i="29"/>
  <c r="G1144" i="29"/>
  <c r="L1143" i="29"/>
  <c r="U1142" i="29"/>
  <c r="T1142" i="29"/>
  <c r="S1142" i="29"/>
  <c r="R1142" i="29"/>
  <c r="Q1142" i="29"/>
  <c r="P1142" i="29"/>
  <c r="P1139" i="29" s="1"/>
  <c r="O1142" i="29"/>
  <c r="N1142" i="29"/>
  <c r="M1142" i="29"/>
  <c r="K1142" i="29"/>
  <c r="J1142" i="29"/>
  <c r="I1142" i="29"/>
  <c r="L1142" i="29" s="1"/>
  <c r="H1142" i="29"/>
  <c r="G1142" i="29"/>
  <c r="L1141" i="29"/>
  <c r="U1140" i="29"/>
  <c r="T1140" i="29"/>
  <c r="S1140" i="29"/>
  <c r="R1140" i="29"/>
  <c r="R1139" i="29" s="1"/>
  <c r="R1138" i="29" s="1"/>
  <c r="Q1140" i="29"/>
  <c r="P1140" i="29"/>
  <c r="O1140" i="29"/>
  <c r="N1140" i="29"/>
  <c r="M1140" i="29"/>
  <c r="K1140" i="29"/>
  <c r="J1140" i="29"/>
  <c r="I1140" i="29"/>
  <c r="H1140" i="29"/>
  <c r="G1140" i="29"/>
  <c r="T1139" i="29"/>
  <c r="T1138" i="29" s="1"/>
  <c r="H1139" i="29"/>
  <c r="H1138" i="29" s="1"/>
  <c r="U1137" i="29"/>
  <c r="S1137" i="29"/>
  <c r="P1137" i="29"/>
  <c r="P1136" i="29" s="1"/>
  <c r="L1137" i="29"/>
  <c r="U1136" i="29"/>
  <c r="T1136" i="29"/>
  <c r="S1136" i="29"/>
  <c r="R1136" i="29"/>
  <c r="Q1136" i="29"/>
  <c r="O1136" i="29"/>
  <c r="O1129" i="29" s="1"/>
  <c r="N1136" i="29"/>
  <c r="M1136" i="29"/>
  <c r="K1136" i="29"/>
  <c r="J1136" i="29"/>
  <c r="I1136" i="29"/>
  <c r="L1136" i="29"/>
  <c r="H1136" i="29"/>
  <c r="G1136" i="29"/>
  <c r="U1135" i="29"/>
  <c r="U1134" i="29" s="1"/>
  <c r="S1135" i="29"/>
  <c r="P1135" i="29"/>
  <c r="L1135" i="29"/>
  <c r="T1134" i="29"/>
  <c r="S1134" i="29"/>
  <c r="R1134" i="29"/>
  <c r="Q1134" i="29"/>
  <c r="P1134" i="29"/>
  <c r="O1134" i="29"/>
  <c r="N1134" i="29"/>
  <c r="N1129" i="29" s="1"/>
  <c r="M1134" i="29"/>
  <c r="K1134" i="29"/>
  <c r="J1134" i="29"/>
  <c r="I1134" i="29"/>
  <c r="L1134" i="29" s="1"/>
  <c r="H1134" i="29"/>
  <c r="G1134" i="29"/>
  <c r="U1133" i="29"/>
  <c r="S1133" i="29"/>
  <c r="P1133" i="29"/>
  <c r="P1130" i="29" s="1"/>
  <c r="P1129" i="29" s="1"/>
  <c r="L1133" i="29"/>
  <c r="U1132" i="29"/>
  <c r="S1132" i="29"/>
  <c r="P1132" i="29"/>
  <c r="L1132" i="29"/>
  <c r="U1131" i="29"/>
  <c r="S1131" i="29"/>
  <c r="P1131" i="29"/>
  <c r="L1131" i="29"/>
  <c r="T1130" i="29"/>
  <c r="S1130" i="29"/>
  <c r="S1129" i="29" s="1"/>
  <c r="R1130" i="29"/>
  <c r="Q1130" i="29"/>
  <c r="O1130" i="29"/>
  <c r="N1130" i="29"/>
  <c r="M1130" i="29"/>
  <c r="M1129" i="29" s="1"/>
  <c r="K1130" i="29"/>
  <c r="J1130" i="29"/>
  <c r="I1130" i="29"/>
  <c r="L1130" i="29"/>
  <c r="H1130" i="29"/>
  <c r="G1130" i="29"/>
  <c r="G1129" i="29" s="1"/>
  <c r="T1129" i="29"/>
  <c r="Q1129" i="29"/>
  <c r="K1129" i="29"/>
  <c r="I1129" i="29"/>
  <c r="H1129" i="29"/>
  <c r="U1128" i="29"/>
  <c r="S1128" i="29"/>
  <c r="P1128" i="29"/>
  <c r="P1127" i="29" s="1"/>
  <c r="L1128" i="29"/>
  <c r="U1127" i="29"/>
  <c r="T1127" i="29"/>
  <c r="S1127" i="29"/>
  <c r="R1127" i="29"/>
  <c r="Q1127" i="29"/>
  <c r="O1127" i="29"/>
  <c r="N1127" i="29"/>
  <c r="M1127" i="29"/>
  <c r="K1127" i="29"/>
  <c r="J1127" i="29"/>
  <c r="I1127" i="29"/>
  <c r="L1127" i="29"/>
  <c r="H1127" i="29"/>
  <c r="G1127" i="29"/>
  <c r="G1117" i="29" s="1"/>
  <c r="U1126" i="29"/>
  <c r="S1126" i="29"/>
  <c r="P1126" i="29"/>
  <c r="L1126" i="29"/>
  <c r="U1125" i="29"/>
  <c r="U1124" i="29" s="1"/>
  <c r="S1125" i="29"/>
  <c r="P1125" i="29"/>
  <c r="L1125" i="29"/>
  <c r="T1124" i="29"/>
  <c r="R1124" i="29"/>
  <c r="Q1124" i="29"/>
  <c r="P1124" i="29"/>
  <c r="O1124" i="29"/>
  <c r="N1124" i="29"/>
  <c r="N1117" i="29" s="1"/>
  <c r="M1124" i="29"/>
  <c r="K1124" i="29"/>
  <c r="J1124" i="29"/>
  <c r="I1124" i="29"/>
  <c r="H1124" i="29"/>
  <c r="G1124" i="29"/>
  <c r="U1123" i="29"/>
  <c r="S1123" i="29"/>
  <c r="P1123" i="29"/>
  <c r="P1122" i="29" s="1"/>
  <c r="L1123" i="29"/>
  <c r="U1122" i="29"/>
  <c r="T1122" i="29"/>
  <c r="S1122" i="29"/>
  <c r="R1122" i="29"/>
  <c r="Q1122" i="29"/>
  <c r="O1122" i="29"/>
  <c r="O1117" i="29" s="1"/>
  <c r="N1122" i="29"/>
  <c r="M1122" i="29"/>
  <c r="K1122" i="29"/>
  <c r="J1122" i="29"/>
  <c r="I1122" i="29"/>
  <c r="L1122" i="29"/>
  <c r="H1122" i="29"/>
  <c r="G1122" i="29"/>
  <c r="U1121" i="29"/>
  <c r="S1121" i="29"/>
  <c r="P1121" i="29"/>
  <c r="L1121" i="29"/>
  <c r="U1120" i="29"/>
  <c r="S1120" i="29"/>
  <c r="P1120" i="29"/>
  <c r="L1120" i="29"/>
  <c r="U1119" i="29"/>
  <c r="S1119" i="29"/>
  <c r="S1118" i="29" s="1"/>
  <c r="P1119" i="29"/>
  <c r="P1118" i="29" s="1"/>
  <c r="L1119" i="29"/>
  <c r="U1118" i="29"/>
  <c r="T1118" i="29"/>
  <c r="R1118" i="29"/>
  <c r="Q1118" i="29"/>
  <c r="O1118" i="29"/>
  <c r="N1118" i="29"/>
  <c r="M1118" i="29"/>
  <c r="K1118" i="29"/>
  <c r="K1117" i="29" s="1"/>
  <c r="J1118" i="29"/>
  <c r="J1117" i="29" s="1"/>
  <c r="I1118" i="29"/>
  <c r="H1118" i="29"/>
  <c r="H1117" i="29" s="1"/>
  <c r="G1118" i="29"/>
  <c r="U1116" i="29"/>
  <c r="S1116" i="29"/>
  <c r="S1115" i="29" s="1"/>
  <c r="P1116" i="29"/>
  <c r="L1116" i="29"/>
  <c r="U1115" i="29"/>
  <c r="T1115" i="29"/>
  <c r="R1115" i="29"/>
  <c r="Q1115" i="29"/>
  <c r="P1115" i="29"/>
  <c r="O1115" i="29"/>
  <c r="N1115" i="29"/>
  <c r="M1115" i="29"/>
  <c r="K1115" i="29"/>
  <c r="J1115" i="29"/>
  <c r="I1115" i="29"/>
  <c r="L1115" i="29" s="1"/>
  <c r="H1115" i="29"/>
  <c r="G1115" i="29"/>
  <c r="U1114" i="29"/>
  <c r="U1113" i="29" s="1"/>
  <c r="S1114" i="29"/>
  <c r="P1114" i="29"/>
  <c r="P1113" i="29" s="1"/>
  <c r="L1114" i="29"/>
  <c r="T1113" i="29"/>
  <c r="S1113" i="29"/>
  <c r="R1113" i="29"/>
  <c r="Q1113" i="29"/>
  <c r="O1113" i="29"/>
  <c r="N1113" i="29"/>
  <c r="M1113" i="29"/>
  <c r="K1113" i="29"/>
  <c r="J1113" i="29"/>
  <c r="I1113" i="29"/>
  <c r="L1113" i="29"/>
  <c r="H1113" i="29"/>
  <c r="G1113" i="29"/>
  <c r="U1112" i="29"/>
  <c r="S1112" i="29"/>
  <c r="P1112" i="29"/>
  <c r="L1112" i="29"/>
  <c r="U1111" i="29"/>
  <c r="U1110" i="29" s="1"/>
  <c r="S1111" i="29"/>
  <c r="S1110" i="29" s="1"/>
  <c r="P1111" i="29"/>
  <c r="L1111" i="29"/>
  <c r="T1110" i="29"/>
  <c r="T1074" i="29" s="1"/>
  <c r="R1110" i="29"/>
  <c r="Q1110" i="29"/>
  <c r="P1110" i="29"/>
  <c r="O1110" i="29"/>
  <c r="N1110" i="29"/>
  <c r="M1110" i="29"/>
  <c r="K1110" i="29"/>
  <c r="J1110" i="29"/>
  <c r="I1110" i="29"/>
  <c r="L1110" i="29" s="1"/>
  <c r="H1110" i="29"/>
  <c r="H1074" i="29" s="1"/>
  <c r="H1073" i="29" s="1"/>
  <c r="H1072" i="29" s="1"/>
  <c r="G1110" i="29"/>
  <c r="U1109" i="29"/>
  <c r="S1109" i="29"/>
  <c r="P1109" i="29"/>
  <c r="L1109" i="29"/>
  <c r="U1108" i="29"/>
  <c r="S1108" i="29"/>
  <c r="P1108" i="29"/>
  <c r="L1108" i="29"/>
  <c r="U1107" i="29"/>
  <c r="S1107" i="29"/>
  <c r="P1107" i="29"/>
  <c r="L1107" i="29"/>
  <c r="U1106" i="29"/>
  <c r="U1104" i="29" s="1"/>
  <c r="S1106" i="29"/>
  <c r="P1106" i="29"/>
  <c r="L1106" i="29"/>
  <c r="U1105" i="29"/>
  <c r="S1105" i="29"/>
  <c r="P1105" i="29"/>
  <c r="L1105" i="29"/>
  <c r="T1104" i="29"/>
  <c r="S1104" i="29"/>
  <c r="R1104" i="29"/>
  <c r="Q1104" i="29"/>
  <c r="O1104" i="29"/>
  <c r="N1104" i="29"/>
  <c r="M1104" i="29"/>
  <c r="K1104" i="29"/>
  <c r="J1104" i="29"/>
  <c r="I1104" i="29"/>
  <c r="L1104" i="29"/>
  <c r="H1104" i="29"/>
  <c r="G1104" i="29"/>
  <c r="U1103" i="29"/>
  <c r="S1103" i="29"/>
  <c r="S1102" i="29" s="1"/>
  <c r="P1103" i="29"/>
  <c r="L1103" i="29"/>
  <c r="U1102" i="29"/>
  <c r="T1102" i="29"/>
  <c r="R1102" i="29"/>
  <c r="Q1102" i="29"/>
  <c r="P1102" i="29"/>
  <c r="O1102" i="29"/>
  <c r="N1102" i="29"/>
  <c r="M1102" i="29"/>
  <c r="K1102" i="29"/>
  <c r="J1102" i="29"/>
  <c r="I1102" i="29"/>
  <c r="H1102" i="29"/>
  <c r="G1102" i="29"/>
  <c r="U1101" i="29"/>
  <c r="S1101" i="29"/>
  <c r="P1101" i="29"/>
  <c r="L1101" i="29"/>
  <c r="U1100" i="29"/>
  <c r="S1100" i="29"/>
  <c r="P1100" i="29"/>
  <c r="L1100" i="29"/>
  <c r="U1099" i="29"/>
  <c r="S1099" i="29"/>
  <c r="P1099" i="29"/>
  <c r="L1099" i="29"/>
  <c r="U1098" i="29"/>
  <c r="S1098" i="29"/>
  <c r="P1098" i="29"/>
  <c r="L1098" i="29"/>
  <c r="U1097" i="29"/>
  <c r="S1097" i="29"/>
  <c r="P1097" i="29"/>
  <c r="L1097" i="29"/>
  <c r="U1096" i="29"/>
  <c r="S1096" i="29"/>
  <c r="P1096" i="29"/>
  <c r="L1096" i="29"/>
  <c r="U1095" i="29"/>
  <c r="S1095" i="29"/>
  <c r="P1095" i="29"/>
  <c r="L1095" i="29"/>
  <c r="U1094" i="29"/>
  <c r="S1094" i="29"/>
  <c r="P1094" i="29"/>
  <c r="L1094" i="29"/>
  <c r="U1093" i="29"/>
  <c r="U1092" i="29" s="1"/>
  <c r="S1093" i="29"/>
  <c r="S1092" i="29" s="1"/>
  <c r="P1093" i="29"/>
  <c r="L1093" i="29"/>
  <c r="T1092" i="29"/>
  <c r="R1092" i="29"/>
  <c r="Q1092" i="29"/>
  <c r="O1092" i="29"/>
  <c r="N1092" i="29"/>
  <c r="M1092" i="29"/>
  <c r="K1092" i="29"/>
  <c r="J1092" i="29"/>
  <c r="I1092" i="29"/>
  <c r="L1092" i="29" s="1"/>
  <c r="H1092" i="29"/>
  <c r="G1092" i="29"/>
  <c r="U1091" i="29"/>
  <c r="S1091" i="29"/>
  <c r="P1091" i="29"/>
  <c r="L1091" i="29"/>
  <c r="U1090" i="29"/>
  <c r="S1090" i="29"/>
  <c r="P1090" i="29"/>
  <c r="P1088" i="29" s="1"/>
  <c r="L1090" i="29"/>
  <c r="U1089" i="29"/>
  <c r="U1088" i="29" s="1"/>
  <c r="S1089" i="29"/>
  <c r="P1089" i="29"/>
  <c r="L1089" i="29"/>
  <c r="T1088" i="29"/>
  <c r="R1088" i="29"/>
  <c r="Q1088" i="29"/>
  <c r="O1088" i="29"/>
  <c r="N1088" i="29"/>
  <c r="M1088" i="29"/>
  <c r="K1088" i="29"/>
  <c r="J1088" i="29"/>
  <c r="I1088" i="29"/>
  <c r="H1088" i="29"/>
  <c r="G1088" i="29"/>
  <c r="U1087" i="29"/>
  <c r="S1087" i="29"/>
  <c r="P1087" i="29"/>
  <c r="L1087" i="29"/>
  <c r="U1086" i="29"/>
  <c r="S1086" i="29"/>
  <c r="P1086" i="29"/>
  <c r="L1086" i="29"/>
  <c r="U1085" i="29"/>
  <c r="S1085" i="29"/>
  <c r="P1085" i="29"/>
  <c r="L1085" i="29"/>
  <c r="U1084" i="29"/>
  <c r="S1084" i="29"/>
  <c r="P1084" i="29"/>
  <c r="L1084" i="29"/>
  <c r="T1083" i="29"/>
  <c r="S1083" i="29"/>
  <c r="R1083" i="29"/>
  <c r="Q1083" i="29"/>
  <c r="O1083" i="29"/>
  <c r="N1083" i="29"/>
  <c r="M1083" i="29"/>
  <c r="K1083" i="29"/>
  <c r="J1083" i="29"/>
  <c r="I1083" i="29"/>
  <c r="L1083" i="29" s="1"/>
  <c r="H1083" i="29"/>
  <c r="G1083" i="29"/>
  <c r="U1082" i="29"/>
  <c r="S1082" i="29"/>
  <c r="S1080" i="29" s="1"/>
  <c r="P1082" i="29"/>
  <c r="L1082" i="29"/>
  <c r="U1081" i="29"/>
  <c r="S1081" i="29"/>
  <c r="P1081" i="29"/>
  <c r="L1081" i="29"/>
  <c r="U1080" i="29"/>
  <c r="T1080" i="29"/>
  <c r="R1080" i="29"/>
  <c r="Q1080" i="29"/>
  <c r="P1080" i="29"/>
  <c r="O1080" i="29"/>
  <c r="N1080" i="29"/>
  <c r="M1080" i="29"/>
  <c r="K1080" i="29"/>
  <c r="J1080" i="29"/>
  <c r="I1080" i="29"/>
  <c r="L1080" i="29" s="1"/>
  <c r="H1080" i="29"/>
  <c r="G1080" i="29"/>
  <c r="U1079" i="29"/>
  <c r="S1079" i="29"/>
  <c r="P1079" i="29"/>
  <c r="P1078" i="29" s="1"/>
  <c r="L1079" i="29"/>
  <c r="U1078" i="29"/>
  <c r="T1078" i="29"/>
  <c r="S1078" i="29"/>
  <c r="R1078" i="29"/>
  <c r="Q1078" i="29"/>
  <c r="O1078" i="29"/>
  <c r="N1078" i="29"/>
  <c r="M1078" i="29"/>
  <c r="K1078" i="29"/>
  <c r="J1078" i="29"/>
  <c r="I1078" i="29"/>
  <c r="L1078" i="29"/>
  <c r="H1078" i="29"/>
  <c r="G1078" i="29"/>
  <c r="U1077" i="29"/>
  <c r="S1077" i="29"/>
  <c r="P1077" i="29"/>
  <c r="P1075" i="29" s="1"/>
  <c r="L1077" i="29"/>
  <c r="U1076" i="29"/>
  <c r="U1075" i="29" s="1"/>
  <c r="S1076" i="29"/>
  <c r="S1075" i="29" s="1"/>
  <c r="P1076" i="29"/>
  <c r="L1076" i="29"/>
  <c r="T1075" i="29"/>
  <c r="R1075" i="29"/>
  <c r="Q1075" i="29"/>
  <c r="O1075" i="29"/>
  <c r="V1076" i="29" s="1"/>
  <c r="V1077" i="29" s="1"/>
  <c r="N1075" i="29"/>
  <c r="M1075" i="29"/>
  <c r="K1075" i="29"/>
  <c r="K1074" i="29" s="1"/>
  <c r="K1073" i="29" s="1"/>
  <c r="J1075" i="29"/>
  <c r="I1075" i="29"/>
  <c r="H1075" i="29"/>
  <c r="G1075" i="29"/>
  <c r="U1071" i="29"/>
  <c r="S1071" i="29"/>
  <c r="P1071" i="29"/>
  <c r="L1071" i="29"/>
  <c r="U1070" i="29"/>
  <c r="T1070" i="29"/>
  <c r="S1070" i="29"/>
  <c r="R1070" i="29"/>
  <c r="R1069" i="29" s="1"/>
  <c r="Q1070" i="29"/>
  <c r="P1070" i="29"/>
  <c r="P1069" i="29" s="1"/>
  <c r="O1070" i="29"/>
  <c r="N1070" i="29"/>
  <c r="N1069" i="29" s="1"/>
  <c r="M1070" i="29"/>
  <c r="K1070" i="29"/>
  <c r="J1070" i="29"/>
  <c r="I1070" i="29"/>
  <c r="L1070" i="29"/>
  <c r="H1070" i="29"/>
  <c r="G1070" i="29"/>
  <c r="U1069" i="29"/>
  <c r="T1069" i="29"/>
  <c r="S1069" i="29"/>
  <c r="Q1069" i="29"/>
  <c r="O1069" i="29"/>
  <c r="M1069" i="29"/>
  <c r="K1069" i="29"/>
  <c r="J1069" i="29"/>
  <c r="I1069" i="29"/>
  <c r="L1069" i="29"/>
  <c r="H1069" i="29"/>
  <c r="G1069" i="29"/>
  <c r="U1068" i="29"/>
  <c r="U1067" i="29" s="1"/>
  <c r="U1066" i="29" s="1"/>
  <c r="S1068" i="29"/>
  <c r="S1067" i="29" s="1"/>
  <c r="S1066" i="29" s="1"/>
  <c r="P1068" i="29"/>
  <c r="L1068" i="29"/>
  <c r="T1067" i="29"/>
  <c r="R1067" i="29"/>
  <c r="Q1067" i="29"/>
  <c r="P1067" i="29"/>
  <c r="P1066" i="29" s="1"/>
  <c r="O1067" i="29"/>
  <c r="N1067" i="29"/>
  <c r="N1066" i="29" s="1"/>
  <c r="M1067" i="29"/>
  <c r="K1067" i="29"/>
  <c r="K1066" i="29" s="1"/>
  <c r="J1067" i="29"/>
  <c r="I1067" i="29"/>
  <c r="L1067" i="29" s="1"/>
  <c r="H1067" i="29"/>
  <c r="H1066" i="29" s="1"/>
  <c r="G1067" i="29"/>
  <c r="T1066" i="29"/>
  <c r="R1066" i="29"/>
  <c r="Q1066" i="29"/>
  <c r="O1066" i="29"/>
  <c r="M1066" i="29"/>
  <c r="J1066" i="29"/>
  <c r="G1066" i="29"/>
  <c r="U1065" i="29"/>
  <c r="U1064" i="29" s="1"/>
  <c r="S1065" i="29"/>
  <c r="S1064" i="29" s="1"/>
  <c r="P1065" i="29"/>
  <c r="L1065" i="29"/>
  <c r="T1064" i="29"/>
  <c r="R1064" i="29"/>
  <c r="Q1064" i="29"/>
  <c r="P1064" i="29"/>
  <c r="O1064" i="29"/>
  <c r="N1064" i="29"/>
  <c r="M1064" i="29"/>
  <c r="K1064" i="29"/>
  <c r="J1064" i="29"/>
  <c r="I1064" i="29"/>
  <c r="L1064" i="29" s="1"/>
  <c r="H1064" i="29"/>
  <c r="G1064" i="29"/>
  <c r="U1063" i="29"/>
  <c r="U1061" i="29" s="1"/>
  <c r="S1063" i="29"/>
  <c r="S1061" i="29" s="1"/>
  <c r="P1063" i="29"/>
  <c r="L1063" i="29"/>
  <c r="U1062" i="29"/>
  <c r="T1062" i="29"/>
  <c r="S1062" i="29"/>
  <c r="R1062" i="29"/>
  <c r="Q1062" i="29"/>
  <c r="P1062" i="29"/>
  <c r="O1062" i="29"/>
  <c r="N1062" i="29"/>
  <c r="M1062" i="29"/>
  <c r="K1062" i="29"/>
  <c r="J1062" i="29"/>
  <c r="I1062" i="29"/>
  <c r="L1062" i="29" s="1"/>
  <c r="H1062" i="29"/>
  <c r="G1062" i="29"/>
  <c r="G1061" i="29" s="1"/>
  <c r="T1061" i="29"/>
  <c r="R1061" i="29"/>
  <c r="Q1061" i="29"/>
  <c r="P1061" i="29"/>
  <c r="O1061" i="29"/>
  <c r="L1061" i="29"/>
  <c r="U1060" i="29"/>
  <c r="U1059" i="29" s="1"/>
  <c r="S1060" i="29"/>
  <c r="P1060" i="29"/>
  <c r="P1059" i="29" s="1"/>
  <c r="L1060" i="29"/>
  <c r="T1059" i="29"/>
  <c r="S1059" i="29"/>
  <c r="R1059" i="29"/>
  <c r="Q1059" i="29"/>
  <c r="O1059" i="29"/>
  <c r="N1059" i="29"/>
  <c r="M1059" i="29"/>
  <c r="K1059" i="29"/>
  <c r="J1059" i="29"/>
  <c r="I1059" i="29"/>
  <c r="L1059" i="29"/>
  <c r="H1059" i="29"/>
  <c r="G1059" i="29"/>
  <c r="U1058" i="29"/>
  <c r="S1058" i="29"/>
  <c r="S1057" i="29" s="1"/>
  <c r="P1058" i="29"/>
  <c r="L1058" i="29"/>
  <c r="U1057" i="29"/>
  <c r="T1057" i="29"/>
  <c r="R1057" i="29"/>
  <c r="Q1057" i="29"/>
  <c r="P1057" i="29"/>
  <c r="O1057" i="29"/>
  <c r="N1057" i="29"/>
  <c r="M1057" i="29"/>
  <c r="K1057" i="29"/>
  <c r="J1057" i="29"/>
  <c r="I1057" i="29"/>
  <c r="L1057" i="29"/>
  <c r="H1057" i="29"/>
  <c r="G1057" i="29"/>
  <c r="G1056" i="29" s="1"/>
  <c r="U1056" i="29"/>
  <c r="T1056" i="29"/>
  <c r="S1056" i="29"/>
  <c r="R1056" i="29"/>
  <c r="Q1056" i="29"/>
  <c r="O1056" i="29"/>
  <c r="L1056" i="29"/>
  <c r="U1055" i="29"/>
  <c r="U1054" i="29" s="1"/>
  <c r="S1055" i="29"/>
  <c r="S1054" i="29" s="1"/>
  <c r="P1055" i="29"/>
  <c r="L1055" i="29"/>
  <c r="T1054" i="29"/>
  <c r="T1053" i="29" s="1"/>
  <c r="R1054" i="29"/>
  <c r="R1053" i="29" s="1"/>
  <c r="Q1054" i="29"/>
  <c r="P1054" i="29"/>
  <c r="P1053" i="29" s="1"/>
  <c r="O1054" i="29"/>
  <c r="O1053" i="29" s="1"/>
  <c r="N1054" i="29"/>
  <c r="M1054" i="29"/>
  <c r="M1053" i="29" s="1"/>
  <c r="K1054" i="29"/>
  <c r="K1053" i="29" s="1"/>
  <c r="J1054" i="29"/>
  <c r="I1054" i="29"/>
  <c r="H1054" i="29"/>
  <c r="H1053" i="29" s="1"/>
  <c r="G1054" i="29"/>
  <c r="U1053" i="29"/>
  <c r="S1053" i="29"/>
  <c r="Q1053" i="29"/>
  <c r="N1053" i="29"/>
  <c r="J1053" i="29"/>
  <c r="G1053" i="29"/>
  <c r="U1052" i="29"/>
  <c r="U1051" i="29" s="1"/>
  <c r="S1052" i="29"/>
  <c r="P1052" i="29"/>
  <c r="P1051" i="29" s="1"/>
  <c r="L1052" i="29"/>
  <c r="T1051" i="29"/>
  <c r="S1051" i="29"/>
  <c r="R1051" i="29"/>
  <c r="Q1051" i="29"/>
  <c r="O1051" i="29"/>
  <c r="N1051" i="29"/>
  <c r="M1051" i="29"/>
  <c r="K1051" i="29"/>
  <c r="J1051" i="29"/>
  <c r="I1051" i="29"/>
  <c r="L1051" i="29" s="1"/>
  <c r="H1051" i="29"/>
  <c r="G1051" i="29"/>
  <c r="U1050" i="29"/>
  <c r="U1049" i="29" s="1"/>
  <c r="S1050" i="29"/>
  <c r="S1049" i="29" s="1"/>
  <c r="P1050" i="29"/>
  <c r="P1049" i="29" s="1"/>
  <c r="L1050" i="29"/>
  <c r="T1049" i="29"/>
  <c r="R1049" i="29"/>
  <c r="Q1049" i="29"/>
  <c r="O1049" i="29"/>
  <c r="N1049" i="29"/>
  <c r="M1049" i="29"/>
  <c r="K1049" i="29"/>
  <c r="J1049" i="29"/>
  <c r="I1049" i="29"/>
  <c r="L1049" i="29"/>
  <c r="H1049" i="29"/>
  <c r="G1049" i="29"/>
  <c r="U1048" i="29"/>
  <c r="U1047" i="29" s="1"/>
  <c r="S1048" i="29"/>
  <c r="S1047" i="29" s="1"/>
  <c r="P1048" i="29"/>
  <c r="L1048" i="29"/>
  <c r="T1047" i="29"/>
  <c r="R1047" i="29"/>
  <c r="Q1047" i="29"/>
  <c r="P1047" i="29"/>
  <c r="O1047" i="29"/>
  <c r="N1047" i="29"/>
  <c r="M1047" i="29"/>
  <c r="K1047" i="29"/>
  <c r="J1047" i="29"/>
  <c r="I1047" i="29"/>
  <c r="L1047" i="29" s="1"/>
  <c r="H1047" i="29"/>
  <c r="G1047" i="29"/>
  <c r="U1046" i="29"/>
  <c r="U1045" i="29" s="1"/>
  <c r="S1046" i="29"/>
  <c r="P1046" i="29"/>
  <c r="P1045" i="29" s="1"/>
  <c r="L1046" i="29"/>
  <c r="T1045" i="29"/>
  <c r="S1045" i="29"/>
  <c r="R1045" i="29"/>
  <c r="Q1045" i="29"/>
  <c r="O1045" i="29"/>
  <c r="N1045" i="29"/>
  <c r="M1045" i="29"/>
  <c r="K1045" i="29"/>
  <c r="J1045" i="29"/>
  <c r="I1045" i="29"/>
  <c r="L1045" i="29" s="1"/>
  <c r="H1045" i="29"/>
  <c r="G1045" i="29"/>
  <c r="U1044" i="29"/>
  <c r="U1043" i="29" s="1"/>
  <c r="S1044" i="29"/>
  <c r="S1043" i="29" s="1"/>
  <c r="P1044" i="29"/>
  <c r="L1044" i="29"/>
  <c r="T1043" i="29"/>
  <c r="R1043" i="29"/>
  <c r="Q1043" i="29"/>
  <c r="P1043" i="29"/>
  <c r="O1043" i="29"/>
  <c r="N1043" i="29"/>
  <c r="N1034" i="29" s="1"/>
  <c r="M1043" i="29"/>
  <c r="K1043" i="29"/>
  <c r="J1043" i="29"/>
  <c r="I1043" i="29"/>
  <c r="L1043" i="29" s="1"/>
  <c r="H1043" i="29"/>
  <c r="G1043" i="29"/>
  <c r="U1042" i="29"/>
  <c r="S1042" i="29"/>
  <c r="P1042" i="29"/>
  <c r="L1042" i="29"/>
  <c r="U1041" i="29"/>
  <c r="T1041" i="29"/>
  <c r="S1041" i="29"/>
  <c r="R1041" i="29"/>
  <c r="Q1041" i="29"/>
  <c r="P1041" i="29"/>
  <c r="O1041" i="29"/>
  <c r="N1041" i="29"/>
  <c r="M1041" i="29"/>
  <c r="K1041" i="29"/>
  <c r="J1041" i="29"/>
  <c r="I1041" i="29"/>
  <c r="L1041" i="29"/>
  <c r="H1041" i="29"/>
  <c r="G1041" i="29"/>
  <c r="U1040" i="29"/>
  <c r="S1040" i="29"/>
  <c r="P1040" i="29"/>
  <c r="L1040" i="29"/>
  <c r="U1039" i="29"/>
  <c r="S1039" i="29"/>
  <c r="P1039" i="29"/>
  <c r="P1037" i="29" s="1"/>
  <c r="L1039" i="29"/>
  <c r="U1038" i="29"/>
  <c r="U1037" i="29" s="1"/>
  <c r="S1038" i="29"/>
  <c r="P1038" i="29"/>
  <c r="L1038" i="29"/>
  <c r="T1037" i="29"/>
  <c r="T1034" i="29" s="1"/>
  <c r="R1037" i="29"/>
  <c r="Q1037" i="29"/>
  <c r="O1037" i="29"/>
  <c r="N1037" i="29"/>
  <c r="M1037" i="29"/>
  <c r="K1037" i="29"/>
  <c r="J1037" i="29"/>
  <c r="I1037" i="29"/>
  <c r="L1037" i="29" s="1"/>
  <c r="H1037" i="29"/>
  <c r="G1037" i="29"/>
  <c r="U1036" i="29"/>
  <c r="U1035" i="29" s="1"/>
  <c r="U1034" i="29" s="1"/>
  <c r="S1036" i="29"/>
  <c r="P1036" i="29"/>
  <c r="P1035" i="29" s="1"/>
  <c r="L1036" i="29"/>
  <c r="T1035" i="29"/>
  <c r="S1035" i="29"/>
  <c r="R1035" i="29"/>
  <c r="Q1035" i="29"/>
  <c r="O1035" i="29"/>
  <c r="N1035" i="29"/>
  <c r="M1035" i="29"/>
  <c r="K1035" i="29"/>
  <c r="J1035" i="29"/>
  <c r="J1034" i="29" s="1"/>
  <c r="I1035" i="29"/>
  <c r="H1035" i="29"/>
  <c r="G1035" i="29"/>
  <c r="M1034" i="29"/>
  <c r="U1033" i="29"/>
  <c r="U1032" i="29" s="1"/>
  <c r="U1031" i="29" s="1"/>
  <c r="S1033" i="29"/>
  <c r="P1033" i="29"/>
  <c r="P1032" i="29" s="1"/>
  <c r="P1031" i="29" s="1"/>
  <c r="L1033" i="29"/>
  <c r="T1032" i="29"/>
  <c r="T1031" i="29" s="1"/>
  <c r="S1032" i="29"/>
  <c r="R1032" i="29"/>
  <c r="Q1032" i="29"/>
  <c r="Q1031" i="29" s="1"/>
  <c r="O1032" i="29"/>
  <c r="O1031" i="29" s="1"/>
  <c r="N1032" i="29"/>
  <c r="M1032" i="29"/>
  <c r="M1031" i="29" s="1"/>
  <c r="K1032" i="29"/>
  <c r="J1032" i="29"/>
  <c r="J1031" i="29" s="1"/>
  <c r="I1032" i="29"/>
  <c r="L1032" i="29"/>
  <c r="H1032" i="29"/>
  <c r="G1032" i="29"/>
  <c r="S1031" i="29"/>
  <c r="R1031" i="29"/>
  <c r="N1031" i="29"/>
  <c r="K1031" i="29"/>
  <c r="L1031" i="29" s="1"/>
  <c r="I1031" i="29"/>
  <c r="H1031" i="29"/>
  <c r="G1031" i="29"/>
  <c r="L1030" i="29"/>
  <c r="U1029" i="29"/>
  <c r="T1029" i="29"/>
  <c r="S1029" i="29"/>
  <c r="R1029" i="29"/>
  <c r="Q1029" i="29"/>
  <c r="P1029" i="29"/>
  <c r="O1029" i="29"/>
  <c r="N1029" i="29"/>
  <c r="M1029" i="29"/>
  <c r="K1029" i="29"/>
  <c r="J1029" i="29"/>
  <c r="I1029" i="29"/>
  <c r="H1029" i="29"/>
  <c r="G1029" i="29"/>
  <c r="L1028" i="29"/>
  <c r="U1027" i="29"/>
  <c r="T1027" i="29"/>
  <c r="S1027" i="29"/>
  <c r="R1027" i="29"/>
  <c r="Q1027" i="29"/>
  <c r="P1027" i="29"/>
  <c r="O1027" i="29"/>
  <c r="N1027" i="29"/>
  <c r="M1027" i="29"/>
  <c r="K1027" i="29"/>
  <c r="J1027" i="29"/>
  <c r="I1027" i="29"/>
  <c r="L1027" i="29" s="1"/>
  <c r="H1027" i="29"/>
  <c r="G1027" i="29"/>
  <c r="U1026" i="29"/>
  <c r="S1026" i="29"/>
  <c r="S1025" i="29" s="1"/>
  <c r="P1026" i="29"/>
  <c r="P1025" i="29" s="1"/>
  <c r="L1026" i="29"/>
  <c r="U1025" i="29"/>
  <c r="T1025" i="29"/>
  <c r="R1025" i="29"/>
  <c r="Q1025" i="29"/>
  <c r="O1025" i="29"/>
  <c r="N1025" i="29"/>
  <c r="M1025" i="29"/>
  <c r="K1025" i="29"/>
  <c r="L1025" i="29" s="1"/>
  <c r="J1025" i="29"/>
  <c r="I1025" i="29"/>
  <c r="H1025" i="29"/>
  <c r="G1025" i="29"/>
  <c r="U1024" i="29"/>
  <c r="S1024" i="29"/>
  <c r="P1024" i="29"/>
  <c r="L1024" i="29"/>
  <c r="U1023" i="29"/>
  <c r="T1023" i="29"/>
  <c r="S1023" i="29"/>
  <c r="R1023" i="29"/>
  <c r="Q1023" i="29"/>
  <c r="P1023" i="29"/>
  <c r="O1023" i="29"/>
  <c r="N1023" i="29"/>
  <c r="M1023" i="29"/>
  <c r="K1023" i="29"/>
  <c r="J1023" i="29"/>
  <c r="I1023" i="29"/>
  <c r="L1023" i="29"/>
  <c r="H1023" i="29"/>
  <c r="G1023" i="29"/>
  <c r="U1022" i="29"/>
  <c r="U1021" i="29" s="1"/>
  <c r="S1022" i="29"/>
  <c r="P1022" i="29"/>
  <c r="L1022" i="29"/>
  <c r="T1021" i="29"/>
  <c r="S1021" i="29"/>
  <c r="R1021" i="29"/>
  <c r="Q1021" i="29"/>
  <c r="P1021" i="29"/>
  <c r="O1021" i="29"/>
  <c r="N1021" i="29"/>
  <c r="N1010" i="29" s="1"/>
  <c r="M1021" i="29"/>
  <c r="K1021" i="29"/>
  <c r="J1021" i="29"/>
  <c r="I1021" i="29"/>
  <c r="L1021" i="29"/>
  <c r="H1021" i="29"/>
  <c r="G1021" i="29"/>
  <c r="U1020" i="29"/>
  <c r="S1020" i="29"/>
  <c r="P1020" i="29"/>
  <c r="P1018" i="29" s="1"/>
  <c r="L1020" i="29"/>
  <c r="U1019" i="29"/>
  <c r="U1018" i="29" s="1"/>
  <c r="S1019" i="29"/>
  <c r="P1019" i="29"/>
  <c r="L1019" i="29"/>
  <c r="T1018" i="29"/>
  <c r="R1018" i="29"/>
  <c r="Q1018" i="29"/>
  <c r="O1018" i="29"/>
  <c r="N1018" i="29"/>
  <c r="M1018" i="29"/>
  <c r="K1018" i="29"/>
  <c r="K1010" i="29" s="1"/>
  <c r="J1018" i="29"/>
  <c r="I1018" i="29"/>
  <c r="H1018" i="29"/>
  <c r="H1010" i="29" s="1"/>
  <c r="G1018" i="29"/>
  <c r="U1017" i="29"/>
  <c r="S1017" i="29"/>
  <c r="P1017" i="29"/>
  <c r="L1017" i="29"/>
  <c r="U1016" i="29"/>
  <c r="S1016" i="29"/>
  <c r="P1016" i="29"/>
  <c r="P1015" i="29" s="1"/>
  <c r="L1016" i="29"/>
  <c r="U1015" i="29"/>
  <c r="T1015" i="29"/>
  <c r="S1015" i="29"/>
  <c r="R1015" i="29"/>
  <c r="Q1015" i="29"/>
  <c r="O1015" i="29"/>
  <c r="N1015" i="29"/>
  <c r="M1015" i="29"/>
  <c r="K1015" i="29"/>
  <c r="J1015" i="29"/>
  <c r="I1015" i="29"/>
  <c r="L1015" i="29"/>
  <c r="H1015" i="29"/>
  <c r="G1015" i="29"/>
  <c r="G1010" i="29" s="1"/>
  <c r="U1014" i="29"/>
  <c r="S1014" i="29"/>
  <c r="P1014" i="29"/>
  <c r="U1013" i="29"/>
  <c r="S1013" i="29"/>
  <c r="P1013" i="29"/>
  <c r="L1013" i="29"/>
  <c r="U1012" i="29"/>
  <c r="S1012" i="29"/>
  <c r="P1012" i="29"/>
  <c r="P1011" i="29" s="1"/>
  <c r="P1010" i="29" s="1"/>
  <c r="L1012" i="29"/>
  <c r="U1011" i="29"/>
  <c r="U1010" i="29" s="1"/>
  <c r="T1011" i="29"/>
  <c r="S1011" i="29"/>
  <c r="R1011" i="29"/>
  <c r="Q1011" i="29"/>
  <c r="O1011" i="29"/>
  <c r="N1011" i="29"/>
  <c r="M1011" i="29"/>
  <c r="K1011" i="29"/>
  <c r="J1011" i="29"/>
  <c r="J1010" i="29" s="1"/>
  <c r="I1011" i="29"/>
  <c r="L1011" i="29"/>
  <c r="H1011" i="29"/>
  <c r="G1011" i="29"/>
  <c r="U1009" i="29"/>
  <c r="S1009" i="29"/>
  <c r="S1008" i="29" s="1"/>
  <c r="S1007" i="29" s="1"/>
  <c r="P1009" i="29"/>
  <c r="P1008" i="29" s="1"/>
  <c r="P1007" i="29" s="1"/>
  <c r="L1009" i="29"/>
  <c r="U1008" i="29"/>
  <c r="U1007" i="29" s="1"/>
  <c r="T1008" i="29"/>
  <c r="R1008" i="29"/>
  <c r="Q1008" i="29"/>
  <c r="O1008" i="29"/>
  <c r="O1007" i="29" s="1"/>
  <c r="N1008" i="29"/>
  <c r="M1008" i="29"/>
  <c r="K1008" i="29"/>
  <c r="L1008" i="29" s="1"/>
  <c r="J1008" i="29"/>
  <c r="J1007" i="29" s="1"/>
  <c r="I1008" i="29"/>
  <c r="H1008" i="29"/>
  <c r="G1008" i="29"/>
  <c r="G1007" i="29" s="1"/>
  <c r="T1007" i="29"/>
  <c r="R1007" i="29"/>
  <c r="Q1007" i="29"/>
  <c r="N1007" i="29"/>
  <c r="M1007" i="29"/>
  <c r="I1007" i="29"/>
  <c r="H1007" i="29"/>
  <c r="U1006" i="29"/>
  <c r="S1006" i="29"/>
  <c r="P1006" i="29"/>
  <c r="P1005" i="29" s="1"/>
  <c r="L1006" i="29"/>
  <c r="U1005" i="29"/>
  <c r="T1005" i="29"/>
  <c r="S1005" i="29"/>
  <c r="R1005" i="29"/>
  <c r="Q1005" i="29"/>
  <c r="O1005" i="29"/>
  <c r="N1005" i="29"/>
  <c r="M1005" i="29"/>
  <c r="M1001" i="29" s="1"/>
  <c r="K1005" i="29"/>
  <c r="L1005" i="29" s="1"/>
  <c r="J1005" i="29"/>
  <c r="I1005" i="29"/>
  <c r="I1001" i="29" s="1"/>
  <c r="H1005" i="29"/>
  <c r="G1005" i="29"/>
  <c r="G1001" i="29" s="1"/>
  <c r="U1004" i="29"/>
  <c r="S1004" i="29"/>
  <c r="P1004" i="29"/>
  <c r="L1004" i="29"/>
  <c r="U1003" i="29"/>
  <c r="S1003" i="29"/>
  <c r="P1003" i="29"/>
  <c r="L1003" i="29"/>
  <c r="U1002" i="29"/>
  <c r="T1002" i="29"/>
  <c r="T1001" i="29" s="1"/>
  <c r="R1002" i="29"/>
  <c r="R1001" i="29" s="1"/>
  <c r="Q1002" i="29"/>
  <c r="P1002" i="29"/>
  <c r="P1001" i="29" s="1"/>
  <c r="O1002" i="29"/>
  <c r="N1002" i="29"/>
  <c r="M1002" i="29"/>
  <c r="K1002" i="29"/>
  <c r="L1002" i="29" s="1"/>
  <c r="J1002" i="29"/>
  <c r="I1002" i="29"/>
  <c r="H1002" i="29"/>
  <c r="H1001" i="29" s="1"/>
  <c r="G1002" i="29"/>
  <c r="U1001" i="29"/>
  <c r="Q1001" i="29"/>
  <c r="O1001" i="29"/>
  <c r="N1001" i="29"/>
  <c r="K1001" i="29"/>
  <c r="L1001" i="29" s="1"/>
  <c r="J1001" i="29"/>
  <c r="L1000" i="29"/>
  <c r="U999" i="29"/>
  <c r="T999" i="29"/>
  <c r="S999" i="29"/>
  <c r="R999" i="29"/>
  <c r="Q999" i="29"/>
  <c r="P999" i="29"/>
  <c r="O999" i="29"/>
  <c r="N999" i="29"/>
  <c r="M999" i="29"/>
  <c r="M943" i="29" s="1"/>
  <c r="K999" i="29"/>
  <c r="J999" i="29"/>
  <c r="I999" i="29"/>
  <c r="L999" i="29"/>
  <c r="U998" i="29"/>
  <c r="S998" i="29"/>
  <c r="S997" i="29" s="1"/>
  <c r="P998" i="29"/>
  <c r="P997" i="29" s="1"/>
  <c r="L998" i="29"/>
  <c r="U997" i="29"/>
  <c r="T997" i="29"/>
  <c r="R997" i="29"/>
  <c r="Q997" i="29"/>
  <c r="O997" i="29"/>
  <c r="N997" i="29"/>
  <c r="M997" i="29"/>
  <c r="K997" i="29"/>
  <c r="J997" i="29"/>
  <c r="I997" i="29"/>
  <c r="L997" i="29"/>
  <c r="H997" i="29"/>
  <c r="G997" i="29"/>
  <c r="U996" i="29"/>
  <c r="S996" i="29"/>
  <c r="P996" i="29"/>
  <c r="L996" i="29"/>
  <c r="U995" i="29"/>
  <c r="S995" i="29"/>
  <c r="P995" i="29"/>
  <c r="L995" i="29"/>
  <c r="U994" i="29"/>
  <c r="S994" i="29"/>
  <c r="P994" i="29"/>
  <c r="L994" i="29"/>
  <c r="U993" i="29"/>
  <c r="S993" i="29"/>
  <c r="P993" i="29"/>
  <c r="L993" i="29"/>
  <c r="U992" i="29"/>
  <c r="S992" i="29"/>
  <c r="P992" i="29"/>
  <c r="L992" i="29"/>
  <c r="T991" i="29"/>
  <c r="S991" i="29"/>
  <c r="R991" i="29"/>
  <c r="Q991" i="29"/>
  <c r="O991" i="29"/>
  <c r="N991" i="29"/>
  <c r="M991" i="29"/>
  <c r="K991" i="29"/>
  <c r="J991" i="29"/>
  <c r="I991" i="29"/>
  <c r="L991" i="29" s="1"/>
  <c r="H991" i="29"/>
  <c r="G991" i="29"/>
  <c r="U990" i="29"/>
  <c r="U989" i="29" s="1"/>
  <c r="S990" i="29"/>
  <c r="S989" i="29" s="1"/>
  <c r="P990" i="29"/>
  <c r="P989" i="29" s="1"/>
  <c r="L990" i="29"/>
  <c r="T989" i="29"/>
  <c r="R989" i="29"/>
  <c r="Q989" i="29"/>
  <c r="O989" i="29"/>
  <c r="N989" i="29"/>
  <c r="M989" i="29"/>
  <c r="K989" i="29"/>
  <c r="J989" i="29"/>
  <c r="I989" i="29"/>
  <c r="L989" i="29" s="1"/>
  <c r="H989" i="29"/>
  <c r="G989" i="29"/>
  <c r="U988" i="29"/>
  <c r="U987" i="29" s="1"/>
  <c r="S988" i="29"/>
  <c r="S987" i="29" s="1"/>
  <c r="P988" i="29"/>
  <c r="L988" i="29"/>
  <c r="T987" i="29"/>
  <c r="R987" i="29"/>
  <c r="Q987" i="29"/>
  <c r="P987" i="29"/>
  <c r="O987" i="29"/>
  <c r="N987" i="29"/>
  <c r="M987" i="29"/>
  <c r="K987" i="29"/>
  <c r="J987" i="29"/>
  <c r="I987" i="29"/>
  <c r="L987" i="29"/>
  <c r="H987" i="29"/>
  <c r="G987" i="29"/>
  <c r="U986" i="29"/>
  <c r="S986" i="29"/>
  <c r="P986" i="29"/>
  <c r="L986" i="29"/>
  <c r="U985" i="29"/>
  <c r="S985" i="29"/>
  <c r="P985" i="29"/>
  <c r="P983" i="29" s="1"/>
  <c r="L985" i="29"/>
  <c r="U984" i="29"/>
  <c r="U983" i="29" s="1"/>
  <c r="S984" i="29"/>
  <c r="P984" i="29"/>
  <c r="L984" i="29"/>
  <c r="T983" i="29"/>
  <c r="R983" i="29"/>
  <c r="Q983" i="29"/>
  <c r="O983" i="29"/>
  <c r="N983" i="29"/>
  <c r="M983" i="29"/>
  <c r="K983" i="29"/>
  <c r="J983" i="29"/>
  <c r="I983" i="29"/>
  <c r="H983" i="29"/>
  <c r="G983" i="29"/>
  <c r="U982" i="29"/>
  <c r="S982" i="29"/>
  <c r="P982" i="29"/>
  <c r="L982" i="29"/>
  <c r="U981" i="29"/>
  <c r="S981" i="29"/>
  <c r="P981" i="29"/>
  <c r="L981" i="29"/>
  <c r="U980" i="29"/>
  <c r="S980" i="29"/>
  <c r="P980" i="29"/>
  <c r="L980" i="29"/>
  <c r="U979" i="29"/>
  <c r="U977" i="29" s="1"/>
  <c r="S979" i="29"/>
  <c r="P979" i="29"/>
  <c r="L979" i="29"/>
  <c r="U978" i="29"/>
  <c r="S978" i="29"/>
  <c r="S977" i="29" s="1"/>
  <c r="P978" i="29"/>
  <c r="P977" i="29" s="1"/>
  <c r="L978" i="29"/>
  <c r="T977" i="29"/>
  <c r="R977" i="29"/>
  <c r="Q977" i="29"/>
  <c r="O977" i="29"/>
  <c r="N977" i="29"/>
  <c r="M977" i="29"/>
  <c r="K977" i="29"/>
  <c r="J977" i="29"/>
  <c r="I977" i="29"/>
  <c r="L977" i="29"/>
  <c r="H977" i="29"/>
  <c r="G977" i="29"/>
  <c r="U976" i="29"/>
  <c r="S976" i="29"/>
  <c r="P976" i="29"/>
  <c r="L976" i="29"/>
  <c r="U975" i="29"/>
  <c r="T975" i="29"/>
  <c r="S975" i="29"/>
  <c r="R975" i="29"/>
  <c r="Q975" i="29"/>
  <c r="P975" i="29"/>
  <c r="O975" i="29"/>
  <c r="N975" i="29"/>
  <c r="M975" i="29"/>
  <c r="K975" i="29"/>
  <c r="J975" i="29"/>
  <c r="I975" i="29"/>
  <c r="L975" i="29" s="1"/>
  <c r="H975" i="29"/>
  <c r="G975" i="29"/>
  <c r="U974" i="29"/>
  <c r="S974" i="29"/>
  <c r="P974" i="29"/>
  <c r="L974" i="29"/>
  <c r="U973" i="29"/>
  <c r="S973" i="29"/>
  <c r="P973" i="29"/>
  <c r="L973" i="29"/>
  <c r="U972" i="29"/>
  <c r="S972" i="29"/>
  <c r="P972" i="29"/>
  <c r="L972" i="29"/>
  <c r="U971" i="29"/>
  <c r="S971" i="29"/>
  <c r="P971" i="29"/>
  <c r="L971" i="29"/>
  <c r="U970" i="29"/>
  <c r="S970" i="29"/>
  <c r="O970" i="29"/>
  <c r="L970" i="29"/>
  <c r="U969" i="29"/>
  <c r="S969" i="29"/>
  <c r="P969" i="29"/>
  <c r="L969" i="29"/>
  <c r="U968" i="29"/>
  <c r="S968" i="29"/>
  <c r="P968" i="29"/>
  <c r="L968" i="29"/>
  <c r="U967" i="29"/>
  <c r="S967" i="29"/>
  <c r="P967" i="29"/>
  <c r="L967" i="29"/>
  <c r="U966" i="29"/>
  <c r="U965" i="29" s="1"/>
  <c r="S966" i="29"/>
  <c r="P966" i="29"/>
  <c r="L966" i="29"/>
  <c r="T965" i="29"/>
  <c r="R965" i="29"/>
  <c r="Q965" i="29"/>
  <c r="N965" i="29"/>
  <c r="M965" i="29"/>
  <c r="K965" i="29"/>
  <c r="J965" i="29"/>
  <c r="I965" i="29"/>
  <c r="H965" i="29"/>
  <c r="G965" i="29"/>
  <c r="U964" i="29"/>
  <c r="S964" i="29"/>
  <c r="P964" i="29"/>
  <c r="L964" i="29"/>
  <c r="U963" i="29"/>
  <c r="S963" i="29"/>
  <c r="P963" i="29"/>
  <c r="L963" i="29"/>
  <c r="U962" i="29"/>
  <c r="S962" i="29"/>
  <c r="P962" i="29"/>
  <c r="L962" i="29"/>
  <c r="U961" i="29"/>
  <c r="S961" i="29"/>
  <c r="P961" i="29"/>
  <c r="L961" i="29"/>
  <c r="U960" i="29"/>
  <c r="S960" i="29"/>
  <c r="P960" i="29"/>
  <c r="L960" i="29"/>
  <c r="U959" i="29"/>
  <c r="S959" i="29"/>
  <c r="P959" i="29"/>
  <c r="P958" i="29" s="1"/>
  <c r="L959" i="29"/>
  <c r="U958" i="29"/>
  <c r="T958" i="29"/>
  <c r="S958" i="29"/>
  <c r="R958" i="29"/>
  <c r="Q958" i="29"/>
  <c r="O958" i="29"/>
  <c r="N958" i="29"/>
  <c r="M958" i="29"/>
  <c r="K958" i="29"/>
  <c r="J958" i="29"/>
  <c r="J943" i="29" s="1"/>
  <c r="J942" i="29" s="1"/>
  <c r="I958" i="29"/>
  <c r="L958" i="29"/>
  <c r="H958" i="29"/>
  <c r="G958" i="29"/>
  <c r="U957" i="29"/>
  <c r="S957" i="29"/>
  <c r="P957" i="29"/>
  <c r="L957" i="29"/>
  <c r="U956" i="29"/>
  <c r="S956" i="29"/>
  <c r="P956" i="29"/>
  <c r="L956" i="29"/>
  <c r="U955" i="29"/>
  <c r="S955" i="29"/>
  <c r="P955" i="29"/>
  <c r="L955" i="29"/>
  <c r="U954" i="29"/>
  <c r="S954" i="29"/>
  <c r="P954" i="29"/>
  <c r="L954" i="29"/>
  <c r="U953" i="29"/>
  <c r="T953" i="29"/>
  <c r="R953" i="29"/>
  <c r="Q953" i="29"/>
  <c r="P953" i="29"/>
  <c r="O953" i="29"/>
  <c r="N953" i="29"/>
  <c r="M953" i="29"/>
  <c r="K953" i="29"/>
  <c r="L953" i="29" s="1"/>
  <c r="J953" i="29"/>
  <c r="I953" i="29"/>
  <c r="H953" i="29"/>
  <c r="G953" i="29"/>
  <c r="U952" i="29"/>
  <c r="S952" i="29"/>
  <c r="P952" i="29"/>
  <c r="L952" i="29"/>
  <c r="U951" i="29"/>
  <c r="S951" i="29"/>
  <c r="P951" i="29"/>
  <c r="L951" i="29"/>
  <c r="T950" i="29"/>
  <c r="S950" i="29"/>
  <c r="R950" i="29"/>
  <c r="Q950" i="29"/>
  <c r="O950" i="29"/>
  <c r="N950" i="29"/>
  <c r="M950" i="29"/>
  <c r="K950" i="29"/>
  <c r="J950" i="29"/>
  <c r="I950" i="29"/>
  <c r="L950" i="29" s="1"/>
  <c r="H950" i="29"/>
  <c r="G950" i="29"/>
  <c r="U949" i="29"/>
  <c r="U948" i="29" s="1"/>
  <c r="S949" i="29"/>
  <c r="S948" i="29" s="1"/>
  <c r="P949" i="29"/>
  <c r="P948" i="29" s="1"/>
  <c r="L949" i="29"/>
  <c r="T948" i="29"/>
  <c r="T943" i="29" s="1"/>
  <c r="R948" i="29"/>
  <c r="Q948" i="29"/>
  <c r="O948" i="29"/>
  <c r="N948" i="29"/>
  <c r="M948" i="29"/>
  <c r="K948" i="29"/>
  <c r="J948" i="29"/>
  <c r="I948" i="29"/>
  <c r="H948" i="29"/>
  <c r="G948" i="29"/>
  <c r="U947" i="29"/>
  <c r="S947" i="29"/>
  <c r="P947" i="29"/>
  <c r="L947" i="29"/>
  <c r="U946" i="29"/>
  <c r="U944" i="29" s="1"/>
  <c r="S946" i="29"/>
  <c r="P946" i="29"/>
  <c r="L946" i="29"/>
  <c r="U945" i="29"/>
  <c r="S945" i="29"/>
  <c r="P945" i="29"/>
  <c r="L945" i="29"/>
  <c r="T944" i="29"/>
  <c r="R944" i="29"/>
  <c r="Q944" i="29"/>
  <c r="Q943" i="29" s="1"/>
  <c r="O944" i="29"/>
  <c r="N944" i="29"/>
  <c r="M944" i="29"/>
  <c r="K944" i="29"/>
  <c r="J944" i="29"/>
  <c r="I944" i="29"/>
  <c r="L944" i="29" s="1"/>
  <c r="H944" i="29"/>
  <c r="G944" i="29"/>
  <c r="N943" i="29"/>
  <c r="N942" i="29" s="1"/>
  <c r="U941" i="29"/>
  <c r="S941" i="29"/>
  <c r="S940" i="29" s="1"/>
  <c r="P941" i="29"/>
  <c r="L941" i="29"/>
  <c r="U940" i="29"/>
  <c r="T940" i="29"/>
  <c r="R940" i="29"/>
  <c r="Q940" i="29"/>
  <c r="P940" i="29"/>
  <c r="O940" i="29"/>
  <c r="N940" i="29"/>
  <c r="M940" i="29"/>
  <c r="K940" i="29"/>
  <c r="J940" i="29"/>
  <c r="I940" i="29"/>
  <c r="L940" i="29"/>
  <c r="H940" i="29"/>
  <c r="G940" i="29"/>
  <c r="U939" i="29"/>
  <c r="S939" i="29"/>
  <c r="P939" i="29"/>
  <c r="P938" i="29" s="1"/>
  <c r="L939" i="29"/>
  <c r="U938" i="29"/>
  <c r="T938" i="29"/>
  <c r="S938" i="29"/>
  <c r="S935" i="29" s="1"/>
  <c r="R938" i="29"/>
  <c r="Q938" i="29"/>
  <c r="O938" i="29"/>
  <c r="O935" i="29" s="1"/>
  <c r="N938" i="29"/>
  <c r="M938" i="29"/>
  <c r="K938" i="29"/>
  <c r="J938" i="29"/>
  <c r="I938" i="29"/>
  <c r="L938" i="29"/>
  <c r="H938" i="29"/>
  <c r="G938" i="29"/>
  <c r="G935" i="29" s="1"/>
  <c r="U937" i="29"/>
  <c r="U936" i="29" s="1"/>
  <c r="S937" i="29"/>
  <c r="P937" i="29"/>
  <c r="L937" i="29"/>
  <c r="T936" i="29"/>
  <c r="T935" i="29" s="1"/>
  <c r="S936" i="29"/>
  <c r="R936" i="29"/>
  <c r="Q936" i="29"/>
  <c r="P936" i="29"/>
  <c r="P935" i="29" s="1"/>
  <c r="O936" i="29"/>
  <c r="N936" i="29"/>
  <c r="N935" i="29" s="1"/>
  <c r="M936" i="29"/>
  <c r="M935" i="29" s="1"/>
  <c r="K936" i="29"/>
  <c r="J936" i="29"/>
  <c r="I936" i="29"/>
  <c r="H936" i="29"/>
  <c r="H935" i="29" s="1"/>
  <c r="G936" i="29"/>
  <c r="Q935" i="29"/>
  <c r="J935" i="29"/>
  <c r="U934" i="29"/>
  <c r="S934" i="29"/>
  <c r="S933" i="29" s="1"/>
  <c r="P934" i="29"/>
  <c r="L934" i="29"/>
  <c r="U933" i="29"/>
  <c r="T933" i="29"/>
  <c r="R933" i="29"/>
  <c r="Q933" i="29"/>
  <c r="P933" i="29"/>
  <c r="O933" i="29"/>
  <c r="N933" i="29"/>
  <c r="N928" i="29" s="1"/>
  <c r="M933" i="29"/>
  <c r="K933" i="29"/>
  <c r="K928" i="29" s="1"/>
  <c r="J933" i="29"/>
  <c r="I933" i="29"/>
  <c r="H933" i="29"/>
  <c r="G933" i="29"/>
  <c r="U932" i="29"/>
  <c r="S932" i="29"/>
  <c r="P932" i="29"/>
  <c r="L932" i="29"/>
  <c r="U931" i="29"/>
  <c r="U929" i="29" s="1"/>
  <c r="S931" i="29"/>
  <c r="P931" i="29"/>
  <c r="L931" i="29"/>
  <c r="U930" i="29"/>
  <c r="S930" i="29"/>
  <c r="P930" i="29"/>
  <c r="P929" i="29" s="1"/>
  <c r="P928" i="29" s="1"/>
  <c r="L930" i="29"/>
  <c r="T929" i="29"/>
  <c r="S929" i="29"/>
  <c r="S928" i="29" s="1"/>
  <c r="R929" i="29"/>
  <c r="Q929" i="29"/>
  <c r="O929" i="29"/>
  <c r="N929" i="29"/>
  <c r="M929" i="29"/>
  <c r="K929" i="29"/>
  <c r="J929" i="29"/>
  <c r="I929" i="29"/>
  <c r="L929" i="29"/>
  <c r="H929" i="29"/>
  <c r="G929" i="29"/>
  <c r="G928" i="29" s="1"/>
  <c r="T928" i="29"/>
  <c r="R928" i="29"/>
  <c r="Q928" i="29"/>
  <c r="O928" i="29"/>
  <c r="M928" i="29"/>
  <c r="I928" i="29"/>
  <c r="H928" i="29"/>
  <c r="H882" i="29" s="1"/>
  <c r="U927" i="29"/>
  <c r="U926" i="29" s="1"/>
  <c r="U925" i="29" s="1"/>
  <c r="S927" i="29"/>
  <c r="S926" i="29" s="1"/>
  <c r="S925" i="29" s="1"/>
  <c r="P927" i="29"/>
  <c r="L927" i="29"/>
  <c r="T926" i="29"/>
  <c r="R926" i="29"/>
  <c r="Q926" i="29"/>
  <c r="Q925" i="29" s="1"/>
  <c r="P926" i="29"/>
  <c r="O926" i="29"/>
  <c r="N926" i="29"/>
  <c r="M926" i="29"/>
  <c r="M925" i="29" s="1"/>
  <c r="K926" i="29"/>
  <c r="K925" i="29" s="1"/>
  <c r="J926" i="29"/>
  <c r="I926" i="29"/>
  <c r="H926" i="29"/>
  <c r="G926" i="29"/>
  <c r="G925" i="29" s="1"/>
  <c r="T925" i="29"/>
  <c r="R925" i="29"/>
  <c r="P925" i="29"/>
  <c r="O925" i="29"/>
  <c r="N925" i="29"/>
  <c r="J925" i="29"/>
  <c r="H925" i="29"/>
  <c r="U924" i="29"/>
  <c r="U923" i="29" s="1"/>
  <c r="S924" i="29"/>
  <c r="P924" i="29"/>
  <c r="P923" i="29" s="1"/>
  <c r="L924" i="29"/>
  <c r="T923" i="29"/>
  <c r="S923" i="29"/>
  <c r="R923" i="29"/>
  <c r="Q923" i="29"/>
  <c r="O923" i="29"/>
  <c r="N923" i="29"/>
  <c r="M923" i="29"/>
  <c r="K923" i="29"/>
  <c r="J923" i="29"/>
  <c r="I923" i="29"/>
  <c r="L923" i="29" s="1"/>
  <c r="H923" i="29"/>
  <c r="G923" i="29"/>
  <c r="U922" i="29"/>
  <c r="U921" i="29" s="1"/>
  <c r="S922" i="29"/>
  <c r="S921" i="29" s="1"/>
  <c r="P922" i="29"/>
  <c r="P921" i="29" s="1"/>
  <c r="L922" i="29"/>
  <c r="T921" i="29"/>
  <c r="R921" i="29"/>
  <c r="Q921" i="29"/>
  <c r="O921" i="29"/>
  <c r="N921" i="29"/>
  <c r="M921" i="29"/>
  <c r="K921" i="29"/>
  <c r="J921" i="29"/>
  <c r="I921" i="29"/>
  <c r="H921" i="29"/>
  <c r="G921" i="29"/>
  <c r="U920" i="29"/>
  <c r="S920" i="29"/>
  <c r="S918" i="29" s="1"/>
  <c r="P920" i="29"/>
  <c r="L920" i="29"/>
  <c r="U919" i="29"/>
  <c r="S919" i="29"/>
  <c r="P919" i="29"/>
  <c r="L919" i="29"/>
  <c r="T918" i="29"/>
  <c r="R918" i="29"/>
  <c r="Q918" i="29"/>
  <c r="P918" i="29"/>
  <c r="O918" i="29"/>
  <c r="N918" i="29"/>
  <c r="M918" i="29"/>
  <c r="K918" i="29"/>
  <c r="J918" i="29"/>
  <c r="I918" i="29"/>
  <c r="L918" i="29"/>
  <c r="H918" i="29"/>
  <c r="G918" i="29"/>
  <c r="U917" i="29"/>
  <c r="S917" i="29"/>
  <c r="P917" i="29"/>
  <c r="L917" i="29"/>
  <c r="U916" i="29"/>
  <c r="S916" i="29"/>
  <c r="P916" i="29"/>
  <c r="L916" i="29"/>
  <c r="U915" i="29"/>
  <c r="S915" i="29"/>
  <c r="P915" i="29"/>
  <c r="L915" i="29"/>
  <c r="U914" i="29"/>
  <c r="S914" i="29"/>
  <c r="P914" i="29"/>
  <c r="L914" i="29"/>
  <c r="U913" i="29"/>
  <c r="S913" i="29"/>
  <c r="S911" i="29" s="1"/>
  <c r="P913" i="29"/>
  <c r="L913" i="29"/>
  <c r="U912" i="29"/>
  <c r="S912" i="29"/>
  <c r="P912" i="29"/>
  <c r="L912" i="29"/>
  <c r="T911" i="29"/>
  <c r="R911" i="29"/>
  <c r="Q911" i="29"/>
  <c r="P911" i="29"/>
  <c r="O911" i="29"/>
  <c r="N911" i="29"/>
  <c r="M911" i="29"/>
  <c r="K911" i="29"/>
  <c r="J911" i="29"/>
  <c r="I911" i="29"/>
  <c r="H911" i="29"/>
  <c r="G911" i="29"/>
  <c r="U910" i="29"/>
  <c r="S910" i="29"/>
  <c r="S909" i="29" s="1"/>
  <c r="P910" i="29"/>
  <c r="P909" i="29" s="1"/>
  <c r="L910" i="29"/>
  <c r="U909" i="29"/>
  <c r="T909" i="29"/>
  <c r="R909" i="29"/>
  <c r="Q909" i="29"/>
  <c r="O909" i="29"/>
  <c r="N909" i="29"/>
  <c r="M909" i="29"/>
  <c r="K909" i="29"/>
  <c r="J909" i="29"/>
  <c r="I909" i="29"/>
  <c r="L909" i="29"/>
  <c r="H909" i="29"/>
  <c r="G909" i="29"/>
  <c r="U908" i="29"/>
  <c r="S908" i="29"/>
  <c r="P908" i="29"/>
  <c r="L908" i="29"/>
  <c r="U907" i="29"/>
  <c r="S907" i="29"/>
  <c r="P907" i="29"/>
  <c r="L907" i="29"/>
  <c r="U906" i="29"/>
  <c r="S906" i="29"/>
  <c r="P906" i="29"/>
  <c r="L906" i="29"/>
  <c r="U905" i="29"/>
  <c r="S905" i="29"/>
  <c r="P905" i="29"/>
  <c r="L905" i="29"/>
  <c r="U904" i="29"/>
  <c r="S904" i="29"/>
  <c r="P904" i="29"/>
  <c r="L904" i="29"/>
  <c r="U903" i="29"/>
  <c r="S903" i="29"/>
  <c r="S901" i="29" s="1"/>
  <c r="P903" i="29"/>
  <c r="L903" i="29"/>
  <c r="U902" i="29"/>
  <c r="S902" i="29"/>
  <c r="P902" i="29"/>
  <c r="L902" i="29"/>
  <c r="U901" i="29"/>
  <c r="T901" i="29"/>
  <c r="R901" i="29"/>
  <c r="Q901" i="29"/>
  <c r="P901" i="29"/>
  <c r="O901" i="29"/>
  <c r="N901" i="29"/>
  <c r="M901" i="29"/>
  <c r="K901" i="29"/>
  <c r="L901" i="29" s="1"/>
  <c r="J901" i="29"/>
  <c r="I901" i="29"/>
  <c r="H901" i="29"/>
  <c r="G901" i="29"/>
  <c r="U900" i="29"/>
  <c r="S900" i="29"/>
  <c r="P900" i="29"/>
  <c r="L900" i="29"/>
  <c r="U899" i="29"/>
  <c r="S899" i="29"/>
  <c r="P899" i="29"/>
  <c r="L899" i="29"/>
  <c r="U898" i="29"/>
  <c r="S898" i="29"/>
  <c r="P898" i="29"/>
  <c r="L898" i="29"/>
  <c r="U897" i="29"/>
  <c r="S897" i="29"/>
  <c r="P897" i="29"/>
  <c r="P896" i="29" s="1"/>
  <c r="L897" i="29"/>
  <c r="U896" i="29"/>
  <c r="T896" i="29"/>
  <c r="S896" i="29"/>
  <c r="R896" i="29"/>
  <c r="Q896" i="29"/>
  <c r="O896" i="29"/>
  <c r="N896" i="29"/>
  <c r="M896" i="29"/>
  <c r="K896" i="29"/>
  <c r="J896" i="29"/>
  <c r="I896" i="29"/>
  <c r="L896" i="29"/>
  <c r="H896" i="29"/>
  <c r="G896" i="29"/>
  <c r="U895" i="29"/>
  <c r="S895" i="29"/>
  <c r="P895" i="29"/>
  <c r="L895" i="29"/>
  <c r="U894" i="29"/>
  <c r="S894" i="29"/>
  <c r="P894" i="29"/>
  <c r="L894" i="29"/>
  <c r="U893" i="29"/>
  <c r="S893" i="29"/>
  <c r="P893" i="29"/>
  <c r="L893" i="29"/>
  <c r="U892" i="29"/>
  <c r="S892" i="29"/>
  <c r="P892" i="29"/>
  <c r="L892" i="29"/>
  <c r="U891" i="29"/>
  <c r="T891" i="29"/>
  <c r="R891" i="29"/>
  <c r="Q891" i="29"/>
  <c r="P891" i="29"/>
  <c r="O891" i="29"/>
  <c r="N891" i="29"/>
  <c r="M891" i="29"/>
  <c r="K891" i="29"/>
  <c r="J891" i="29"/>
  <c r="I891" i="29"/>
  <c r="L891" i="29"/>
  <c r="H891" i="29"/>
  <c r="H883" i="29" s="1"/>
  <c r="G891" i="29"/>
  <c r="U890" i="29"/>
  <c r="S890" i="29"/>
  <c r="P890" i="29"/>
  <c r="L890" i="29"/>
  <c r="U889" i="29"/>
  <c r="S889" i="29"/>
  <c r="P889" i="29"/>
  <c r="L889" i="29"/>
  <c r="T888" i="29"/>
  <c r="S888" i="29"/>
  <c r="R888" i="29"/>
  <c r="Q888" i="29"/>
  <c r="O888" i="29"/>
  <c r="N888" i="29"/>
  <c r="M888" i="29"/>
  <c r="K888" i="29"/>
  <c r="J888" i="29"/>
  <c r="I888" i="29"/>
  <c r="L888" i="29" s="1"/>
  <c r="H888" i="29"/>
  <c r="G888" i="29"/>
  <c r="U887" i="29"/>
  <c r="S887" i="29"/>
  <c r="S886" i="29" s="1"/>
  <c r="P887" i="29"/>
  <c r="L887" i="29"/>
  <c r="U886" i="29"/>
  <c r="T886" i="29"/>
  <c r="R886" i="29"/>
  <c r="Q886" i="29"/>
  <c r="P886" i="29"/>
  <c r="O886" i="29"/>
  <c r="N886" i="29"/>
  <c r="M886" i="29"/>
  <c r="K886" i="29"/>
  <c r="J886" i="29"/>
  <c r="I886" i="29"/>
  <c r="L886" i="29" s="1"/>
  <c r="H886" i="29"/>
  <c r="G886" i="29"/>
  <c r="U885" i="29"/>
  <c r="U884" i="29" s="1"/>
  <c r="S885" i="29"/>
  <c r="S884" i="29" s="1"/>
  <c r="P885" i="29"/>
  <c r="P884" i="29" s="1"/>
  <c r="L885" i="29"/>
  <c r="T884" i="29"/>
  <c r="R884" i="29"/>
  <c r="Q884" i="29"/>
  <c r="O884" i="29"/>
  <c r="N884" i="29"/>
  <c r="M884" i="29"/>
  <c r="K884" i="29"/>
  <c r="J884" i="29"/>
  <c r="J883" i="29" s="1"/>
  <c r="I884" i="29"/>
  <c r="H884" i="29"/>
  <c r="G884" i="29"/>
  <c r="R883" i="29"/>
  <c r="I883" i="29"/>
  <c r="U881" i="29"/>
  <c r="U880" i="29" s="1"/>
  <c r="U879" i="29" s="1"/>
  <c r="S881" i="29"/>
  <c r="S880" i="29" s="1"/>
  <c r="S879" i="29" s="1"/>
  <c r="P881" i="29"/>
  <c r="L881" i="29"/>
  <c r="T880" i="29"/>
  <c r="T879" i="29" s="1"/>
  <c r="R880" i="29"/>
  <c r="R879" i="29" s="1"/>
  <c r="Q880" i="29"/>
  <c r="P880" i="29"/>
  <c r="O880" i="29"/>
  <c r="O879" i="29" s="1"/>
  <c r="N880" i="29"/>
  <c r="M880" i="29"/>
  <c r="K880" i="29"/>
  <c r="K879" i="29" s="1"/>
  <c r="J880" i="29"/>
  <c r="I880" i="29"/>
  <c r="H880" i="29"/>
  <c r="H879" i="29" s="1"/>
  <c r="G880" i="29"/>
  <c r="Q879" i="29"/>
  <c r="P879" i="29"/>
  <c r="N879" i="29"/>
  <c r="M879" i="29"/>
  <c r="J879" i="29"/>
  <c r="G879" i="29"/>
  <c r="U878" i="29"/>
  <c r="U877" i="29" s="1"/>
  <c r="S878" i="29"/>
  <c r="P878" i="29"/>
  <c r="L878" i="29"/>
  <c r="T877" i="29"/>
  <c r="T876" i="29" s="1"/>
  <c r="S877" i="29"/>
  <c r="R877" i="29"/>
  <c r="R876" i="29" s="1"/>
  <c r="Q877" i="29"/>
  <c r="P877" i="29"/>
  <c r="O877" i="29"/>
  <c r="N877" i="29"/>
  <c r="M877" i="29"/>
  <c r="K877" i="29"/>
  <c r="J877" i="29"/>
  <c r="I877" i="29"/>
  <c r="H877" i="29"/>
  <c r="H876" i="29" s="1"/>
  <c r="G877" i="29"/>
  <c r="U876" i="29"/>
  <c r="S876" i="29"/>
  <c r="Q876" i="29"/>
  <c r="P876" i="29"/>
  <c r="O876" i="29"/>
  <c r="N876" i="29"/>
  <c r="M876" i="29"/>
  <c r="K876" i="29"/>
  <c r="J876" i="29"/>
  <c r="G876" i="29"/>
  <c r="U875" i="29"/>
  <c r="S875" i="29"/>
  <c r="S874" i="29" s="1"/>
  <c r="P875" i="29"/>
  <c r="P874" i="29" s="1"/>
  <c r="P873" i="29" s="1"/>
  <c r="L875" i="29"/>
  <c r="U874" i="29"/>
  <c r="T874" i="29"/>
  <c r="T873" i="29" s="1"/>
  <c r="R874" i="29"/>
  <c r="R873" i="29" s="1"/>
  <c r="Q874" i="29"/>
  <c r="O874" i="29"/>
  <c r="N874" i="29"/>
  <c r="M874" i="29"/>
  <c r="K874" i="29"/>
  <c r="J874" i="29"/>
  <c r="I874" i="29"/>
  <c r="L874" i="29"/>
  <c r="H874" i="29"/>
  <c r="H873" i="29" s="1"/>
  <c r="G874" i="29"/>
  <c r="U873" i="29"/>
  <c r="S873" i="29"/>
  <c r="Q873" i="29"/>
  <c r="O873" i="29"/>
  <c r="N873" i="29"/>
  <c r="M873" i="29"/>
  <c r="K873" i="29"/>
  <c r="J873" i="29"/>
  <c r="I873" i="29"/>
  <c r="L873" i="29"/>
  <c r="G873" i="29"/>
  <c r="L872" i="29"/>
  <c r="U871" i="29"/>
  <c r="T871" i="29"/>
  <c r="S871" i="29"/>
  <c r="R871" i="29"/>
  <c r="Q871" i="29"/>
  <c r="P871" i="29"/>
  <c r="O871" i="29"/>
  <c r="O868" i="29" s="1"/>
  <c r="N871" i="29"/>
  <c r="M871" i="29"/>
  <c r="K871" i="29"/>
  <c r="J871" i="29"/>
  <c r="I871" i="29"/>
  <c r="L871" i="29"/>
  <c r="H871" i="29"/>
  <c r="G871" i="29"/>
  <c r="U870" i="29"/>
  <c r="U869" i="29" s="1"/>
  <c r="S870" i="29"/>
  <c r="S869" i="29" s="1"/>
  <c r="P870" i="29"/>
  <c r="L870" i="29"/>
  <c r="T869" i="29"/>
  <c r="T868" i="29" s="1"/>
  <c r="R869" i="29"/>
  <c r="Q869" i="29"/>
  <c r="P869" i="29"/>
  <c r="O869" i="29"/>
  <c r="N869" i="29"/>
  <c r="N868" i="29" s="1"/>
  <c r="M869" i="29"/>
  <c r="K869" i="29"/>
  <c r="J869" i="29"/>
  <c r="J868" i="29" s="1"/>
  <c r="I869" i="29"/>
  <c r="H869" i="29"/>
  <c r="H868" i="29" s="1"/>
  <c r="G869" i="29"/>
  <c r="S868" i="29"/>
  <c r="Q868" i="29"/>
  <c r="P868" i="29"/>
  <c r="M868" i="29"/>
  <c r="K868" i="29"/>
  <c r="G868" i="29"/>
  <c r="U867" i="29"/>
  <c r="S867" i="29"/>
  <c r="S866" i="29" s="1"/>
  <c r="P867" i="29"/>
  <c r="L867" i="29"/>
  <c r="U866" i="29"/>
  <c r="T866" i="29"/>
  <c r="T865" i="29" s="1"/>
  <c r="R866" i="29"/>
  <c r="R865" i="29" s="1"/>
  <c r="Q866" i="29"/>
  <c r="P866" i="29"/>
  <c r="P865" i="29" s="1"/>
  <c r="O866" i="29"/>
  <c r="N866" i="29"/>
  <c r="M866" i="29"/>
  <c r="K866" i="29"/>
  <c r="J866" i="29"/>
  <c r="I866" i="29"/>
  <c r="L866" i="29"/>
  <c r="H866" i="29"/>
  <c r="H865" i="29" s="1"/>
  <c r="G866" i="29"/>
  <c r="U865" i="29"/>
  <c r="S865" i="29"/>
  <c r="Q865" i="29"/>
  <c r="O865" i="29"/>
  <c r="N865" i="29"/>
  <c r="M865" i="29"/>
  <c r="K865" i="29"/>
  <c r="J865" i="29"/>
  <c r="I865" i="29"/>
  <c r="L865" i="29"/>
  <c r="G865" i="29"/>
  <c r="U864" i="29"/>
  <c r="U863" i="29" s="1"/>
  <c r="U862" i="29" s="1"/>
  <c r="S864" i="29"/>
  <c r="S863" i="29" s="1"/>
  <c r="P864" i="29"/>
  <c r="L864" i="29"/>
  <c r="T863" i="29"/>
  <c r="R863" i="29"/>
  <c r="R862" i="29" s="1"/>
  <c r="Q863" i="29"/>
  <c r="P863" i="29"/>
  <c r="O863" i="29"/>
  <c r="N863" i="29"/>
  <c r="N862" i="29" s="1"/>
  <c r="M863" i="29"/>
  <c r="K863" i="29"/>
  <c r="J863" i="29"/>
  <c r="I863" i="29"/>
  <c r="H863" i="29"/>
  <c r="G863" i="29"/>
  <c r="G862" i="29" s="1"/>
  <c r="T862" i="29"/>
  <c r="S862" i="29"/>
  <c r="Q862" i="29"/>
  <c r="P862" i="29"/>
  <c r="O862" i="29"/>
  <c r="M862" i="29"/>
  <c r="K862" i="29"/>
  <c r="J862" i="29"/>
  <c r="H862" i="29"/>
  <c r="U861" i="29"/>
  <c r="S861" i="29"/>
  <c r="S860" i="29" s="1"/>
  <c r="S859" i="29" s="1"/>
  <c r="P861" i="29"/>
  <c r="P860" i="29" s="1"/>
  <c r="P859" i="29" s="1"/>
  <c r="L861" i="29"/>
  <c r="U860" i="29"/>
  <c r="T860" i="29"/>
  <c r="T859" i="29" s="1"/>
  <c r="R860" i="29"/>
  <c r="Q860" i="29"/>
  <c r="O860" i="29"/>
  <c r="N860" i="29"/>
  <c r="N859" i="29" s="1"/>
  <c r="M860" i="29"/>
  <c r="K860" i="29"/>
  <c r="K859" i="29" s="1"/>
  <c r="J860" i="29"/>
  <c r="J859" i="29" s="1"/>
  <c r="I860" i="29"/>
  <c r="U859" i="29"/>
  <c r="R859" i="29"/>
  <c r="Q859" i="29"/>
  <c r="O859" i="29"/>
  <c r="M859" i="29"/>
  <c r="U858" i="29"/>
  <c r="U857" i="29" s="1"/>
  <c r="S858" i="29"/>
  <c r="S857" i="29" s="1"/>
  <c r="P858" i="29"/>
  <c r="P857" i="29" s="1"/>
  <c r="L858" i="29"/>
  <c r="T857" i="29"/>
  <c r="R857" i="29"/>
  <c r="R856" i="29" s="1"/>
  <c r="Q857" i="29"/>
  <c r="Q856" i="29" s="1"/>
  <c r="O857" i="29"/>
  <c r="N857" i="29"/>
  <c r="N856" i="29" s="1"/>
  <c r="M857" i="29"/>
  <c r="K857" i="29"/>
  <c r="J857" i="29"/>
  <c r="I857" i="29"/>
  <c r="L857" i="29" s="1"/>
  <c r="H857" i="29"/>
  <c r="G857" i="29"/>
  <c r="U856" i="29"/>
  <c r="T856" i="29"/>
  <c r="S856" i="29"/>
  <c r="P856" i="29"/>
  <c r="O856" i="29"/>
  <c r="M856" i="29"/>
  <c r="K856" i="29"/>
  <c r="J856" i="29"/>
  <c r="H856" i="29"/>
  <c r="G856" i="29"/>
  <c r="U855" i="29"/>
  <c r="S855" i="29"/>
  <c r="S854" i="29" s="1"/>
  <c r="P855" i="29"/>
  <c r="P854" i="29" s="1"/>
  <c r="P853" i="29" s="1"/>
  <c r="L855" i="29"/>
  <c r="U854" i="29"/>
  <c r="T854" i="29"/>
  <c r="R854" i="29"/>
  <c r="R853" i="29" s="1"/>
  <c r="Q854" i="29"/>
  <c r="O854" i="29"/>
  <c r="N854" i="29"/>
  <c r="N853" i="29" s="1"/>
  <c r="M854" i="29"/>
  <c r="K854" i="29"/>
  <c r="J854" i="29"/>
  <c r="I854" i="29"/>
  <c r="H854" i="29"/>
  <c r="G854" i="29"/>
  <c r="U853" i="29"/>
  <c r="T853" i="29"/>
  <c r="S853" i="29"/>
  <c r="Q853" i="29"/>
  <c r="O853" i="29"/>
  <c r="M853" i="29"/>
  <c r="J853" i="29"/>
  <c r="I853" i="29"/>
  <c r="H853" i="29"/>
  <c r="G853" i="29"/>
  <c r="L852" i="29"/>
  <c r="U851" i="29"/>
  <c r="T851" i="29"/>
  <c r="S851" i="29"/>
  <c r="R851" i="29"/>
  <c r="Q851" i="29"/>
  <c r="P851" i="29"/>
  <c r="O851" i="29"/>
  <c r="N851" i="29"/>
  <c r="M851" i="29"/>
  <c r="K851" i="29"/>
  <c r="J851" i="29"/>
  <c r="I851" i="29"/>
  <c r="L851" i="29" s="1"/>
  <c r="H851" i="29"/>
  <c r="G851" i="29"/>
  <c r="L850" i="29"/>
  <c r="U849" i="29"/>
  <c r="T849" i="29"/>
  <c r="S849" i="29"/>
  <c r="R849" i="29"/>
  <c r="Q849" i="29"/>
  <c r="P849" i="29"/>
  <c r="O849" i="29"/>
  <c r="N849" i="29"/>
  <c r="M849" i="29"/>
  <c r="K849" i="29"/>
  <c r="J849" i="29"/>
  <c r="I849" i="29"/>
  <c r="L849" i="29"/>
  <c r="H849" i="29"/>
  <c r="G849" i="29"/>
  <c r="L848" i="29"/>
  <c r="U847" i="29"/>
  <c r="T847" i="29"/>
  <c r="S847" i="29"/>
  <c r="R847" i="29"/>
  <c r="Q847" i="29"/>
  <c r="P847" i="29"/>
  <c r="O847" i="29"/>
  <c r="N847" i="29"/>
  <c r="M847" i="29"/>
  <c r="K847" i="29"/>
  <c r="J847" i="29"/>
  <c r="I847" i="29"/>
  <c r="L847" i="29"/>
  <c r="H847" i="29"/>
  <c r="G847" i="29"/>
  <c r="U846" i="29"/>
  <c r="U845" i="29" s="1"/>
  <c r="S846" i="29"/>
  <c r="S845" i="29" s="1"/>
  <c r="P846" i="29"/>
  <c r="L846" i="29"/>
  <c r="T845" i="29"/>
  <c r="R845" i="29"/>
  <c r="Q845" i="29"/>
  <c r="P845" i="29"/>
  <c r="O845" i="29"/>
  <c r="N845" i="29"/>
  <c r="M845" i="29"/>
  <c r="K845" i="29"/>
  <c r="J845" i="29"/>
  <c r="I845" i="29"/>
  <c r="L845" i="29" s="1"/>
  <c r="H845" i="29"/>
  <c r="G845" i="29"/>
  <c r="U844" i="29"/>
  <c r="S844" i="29"/>
  <c r="P844" i="29"/>
  <c r="P843" i="29" s="1"/>
  <c r="P840" i="29" s="1"/>
  <c r="L844" i="29"/>
  <c r="U843" i="29"/>
  <c r="T843" i="29"/>
  <c r="S843" i="29"/>
  <c r="R843" i="29"/>
  <c r="R840" i="29" s="1"/>
  <c r="Q843" i="29"/>
  <c r="O843" i="29"/>
  <c r="N843" i="29"/>
  <c r="M843" i="29"/>
  <c r="K843" i="29"/>
  <c r="J843" i="29"/>
  <c r="I843" i="29"/>
  <c r="L843" i="29" s="1"/>
  <c r="H843" i="29"/>
  <c r="G843" i="29"/>
  <c r="G840" i="29" s="1"/>
  <c r="U842" i="29"/>
  <c r="U841" i="29" s="1"/>
  <c r="U840" i="29" s="1"/>
  <c r="S842" i="29"/>
  <c r="S841" i="29" s="1"/>
  <c r="P842" i="29"/>
  <c r="L842" i="29"/>
  <c r="T841" i="29"/>
  <c r="R841" i="29"/>
  <c r="Q841" i="29"/>
  <c r="P841" i="29"/>
  <c r="O841" i="29"/>
  <c r="O840" i="29" s="1"/>
  <c r="N841" i="29"/>
  <c r="N840" i="29" s="1"/>
  <c r="M841" i="29"/>
  <c r="K841" i="29"/>
  <c r="J841" i="29"/>
  <c r="I841" i="29"/>
  <c r="H841" i="29"/>
  <c r="G841" i="29"/>
  <c r="Q840" i="29"/>
  <c r="M840" i="29"/>
  <c r="H840" i="29"/>
  <c r="L839" i="29"/>
  <c r="U838" i="29"/>
  <c r="T838" i="29"/>
  <c r="S838" i="29"/>
  <c r="R838" i="29"/>
  <c r="Q838" i="29"/>
  <c r="P838" i="29"/>
  <c r="O838" i="29"/>
  <c r="K838" i="29"/>
  <c r="J838" i="29"/>
  <c r="I838" i="29"/>
  <c r="U837" i="29"/>
  <c r="S837" i="29"/>
  <c r="S836" i="29" s="1"/>
  <c r="P837" i="29"/>
  <c r="L837" i="29"/>
  <c r="J837" i="29"/>
  <c r="U836" i="29"/>
  <c r="U835" i="29" s="1"/>
  <c r="T836" i="29"/>
  <c r="R836" i="29"/>
  <c r="R835" i="29" s="1"/>
  <c r="Q836" i="29"/>
  <c r="Q835" i="29" s="1"/>
  <c r="P836" i="29"/>
  <c r="P835" i="29" s="1"/>
  <c r="O836" i="29"/>
  <c r="O835" i="29" s="1"/>
  <c r="K836" i="29"/>
  <c r="J836" i="29"/>
  <c r="I836" i="29"/>
  <c r="L836" i="29"/>
  <c r="T835" i="29"/>
  <c r="K835" i="29"/>
  <c r="J835" i="29"/>
  <c r="L834" i="29"/>
  <c r="U833" i="29"/>
  <c r="T833" i="29"/>
  <c r="S833" i="29"/>
  <c r="R833" i="29"/>
  <c r="Q833" i="29"/>
  <c r="P833" i="29"/>
  <c r="O833" i="29"/>
  <c r="N833" i="29"/>
  <c r="M833" i="29"/>
  <c r="K833" i="29"/>
  <c r="J833" i="29"/>
  <c r="J828" i="29" s="1"/>
  <c r="I833" i="29"/>
  <c r="L833" i="29" s="1"/>
  <c r="L832" i="29"/>
  <c r="U831" i="29"/>
  <c r="T831" i="29"/>
  <c r="S831" i="29"/>
  <c r="R831" i="29"/>
  <c r="Q831" i="29"/>
  <c r="P831" i="29"/>
  <c r="O831" i="29"/>
  <c r="O828" i="29" s="1"/>
  <c r="N831" i="29"/>
  <c r="M831" i="29"/>
  <c r="K831" i="29"/>
  <c r="J831" i="29"/>
  <c r="I831" i="29"/>
  <c r="L831" i="29" s="1"/>
  <c r="H831" i="29"/>
  <c r="G831" i="29"/>
  <c r="L830" i="29"/>
  <c r="U829" i="29"/>
  <c r="T829" i="29"/>
  <c r="S829" i="29"/>
  <c r="R829" i="29"/>
  <c r="R828" i="29" s="1"/>
  <c r="Q829" i="29"/>
  <c r="P829" i="29"/>
  <c r="P828" i="29" s="1"/>
  <c r="O829" i="29"/>
  <c r="N829" i="29"/>
  <c r="N828" i="29" s="1"/>
  <c r="M829" i="29"/>
  <c r="K829" i="29"/>
  <c r="J829" i="29"/>
  <c r="I829" i="29"/>
  <c r="L829" i="29"/>
  <c r="H829" i="29"/>
  <c r="G829" i="29"/>
  <c r="G828" i="29" s="1"/>
  <c r="U828" i="29"/>
  <c r="T828" i="29"/>
  <c r="S828" i="29"/>
  <c r="Q828" i="29"/>
  <c r="M828" i="29"/>
  <c r="H828" i="29"/>
  <c r="L827" i="29"/>
  <c r="U826" i="29"/>
  <c r="U823" i="29" s="1"/>
  <c r="T826" i="29"/>
  <c r="S826" i="29"/>
  <c r="R826" i="29"/>
  <c r="Q826" i="29"/>
  <c r="Q823" i="29" s="1"/>
  <c r="P826" i="29"/>
  <c r="O826" i="29"/>
  <c r="N826" i="29"/>
  <c r="M826" i="29"/>
  <c r="K826" i="29"/>
  <c r="J826" i="29"/>
  <c r="I826" i="29"/>
  <c r="L826" i="29"/>
  <c r="H826" i="29"/>
  <c r="G826" i="29"/>
  <c r="U825" i="29"/>
  <c r="S825" i="29"/>
  <c r="S824" i="29" s="1"/>
  <c r="S823" i="29" s="1"/>
  <c r="P825" i="29"/>
  <c r="P824" i="29" s="1"/>
  <c r="P823" i="29" s="1"/>
  <c r="L825" i="29"/>
  <c r="U824" i="29"/>
  <c r="T824" i="29"/>
  <c r="T823" i="29" s="1"/>
  <c r="R824" i="29"/>
  <c r="R823" i="29" s="1"/>
  <c r="Q824" i="29"/>
  <c r="O824" i="29"/>
  <c r="N824" i="29"/>
  <c r="M824" i="29"/>
  <c r="K824" i="29"/>
  <c r="K823" i="29" s="1"/>
  <c r="J824" i="29"/>
  <c r="J823" i="29" s="1"/>
  <c r="I824" i="29"/>
  <c r="L824" i="29" s="1"/>
  <c r="H824" i="29"/>
  <c r="H823" i="29" s="1"/>
  <c r="G824" i="29"/>
  <c r="G823" i="29" s="1"/>
  <c r="O823" i="29"/>
  <c r="N823" i="29"/>
  <c r="M823" i="29"/>
  <c r="I823" i="29"/>
  <c r="U822" i="29"/>
  <c r="S822" i="29"/>
  <c r="P822" i="29"/>
  <c r="L822" i="29"/>
  <c r="U821" i="29"/>
  <c r="U816" i="29" s="1"/>
  <c r="T821" i="29"/>
  <c r="S821" i="29"/>
  <c r="R821" i="29"/>
  <c r="Q821" i="29"/>
  <c r="P821" i="29"/>
  <c r="O821" i="29"/>
  <c r="N821" i="29"/>
  <c r="M821" i="29"/>
  <c r="K821" i="29"/>
  <c r="J821" i="29"/>
  <c r="I821" i="29"/>
  <c r="L821" i="29"/>
  <c r="H821" i="29"/>
  <c r="G821" i="29"/>
  <c r="U820" i="29"/>
  <c r="U819" i="29" s="1"/>
  <c r="S820" i="29"/>
  <c r="S819" i="29" s="1"/>
  <c r="P820" i="29"/>
  <c r="L820" i="29"/>
  <c r="T819" i="29"/>
  <c r="R819" i="29"/>
  <c r="Q819" i="29"/>
  <c r="P819" i="29"/>
  <c r="O819" i="29"/>
  <c r="O816" i="29" s="1"/>
  <c r="N819" i="29"/>
  <c r="N816" i="29" s="1"/>
  <c r="M819" i="29"/>
  <c r="M816" i="29" s="1"/>
  <c r="K819" i="29"/>
  <c r="J819" i="29"/>
  <c r="I819" i="29"/>
  <c r="H819" i="29"/>
  <c r="G819" i="29"/>
  <c r="U818" i="29"/>
  <c r="S818" i="29"/>
  <c r="P818" i="29"/>
  <c r="P817" i="29" s="1"/>
  <c r="L818" i="29"/>
  <c r="U817" i="29"/>
  <c r="T817" i="29"/>
  <c r="T816" i="29" s="1"/>
  <c r="S817" i="29"/>
  <c r="R817" i="29"/>
  <c r="R816" i="29" s="1"/>
  <c r="Q817" i="29"/>
  <c r="O817" i="29"/>
  <c r="N817" i="29"/>
  <c r="M817" i="29"/>
  <c r="K817" i="29"/>
  <c r="J817" i="29"/>
  <c r="J816" i="29" s="1"/>
  <c r="I817" i="29"/>
  <c r="I816" i="29" s="1"/>
  <c r="L817" i="29"/>
  <c r="H817" i="29"/>
  <c r="G817" i="29"/>
  <c r="G816" i="29" s="1"/>
  <c r="S816" i="29"/>
  <c r="L815" i="29"/>
  <c r="U814" i="29"/>
  <c r="T814" i="29"/>
  <c r="S814" i="29"/>
  <c r="R814" i="29"/>
  <c r="Q814" i="29"/>
  <c r="P814" i="29"/>
  <c r="O814" i="29"/>
  <c r="N814" i="29"/>
  <c r="M814" i="29"/>
  <c r="K814" i="29"/>
  <c r="J814" i="29"/>
  <c r="I814" i="29"/>
  <c r="L814" i="29" s="1"/>
  <c r="H814" i="29"/>
  <c r="G814" i="29"/>
  <c r="G809" i="29" s="1"/>
  <c r="U813" i="29"/>
  <c r="U812" i="29" s="1"/>
  <c r="U809" i="29" s="1"/>
  <c r="S813" i="29"/>
  <c r="S812" i="29" s="1"/>
  <c r="P813" i="29"/>
  <c r="P812" i="29" s="1"/>
  <c r="L813" i="29"/>
  <c r="T812" i="29"/>
  <c r="R812" i="29"/>
  <c r="Q812" i="29"/>
  <c r="O812" i="29"/>
  <c r="N812" i="29"/>
  <c r="M812" i="29"/>
  <c r="K812" i="29"/>
  <c r="K809" i="29" s="1"/>
  <c r="J812" i="29"/>
  <c r="I812" i="29"/>
  <c r="L812" i="29" s="1"/>
  <c r="H812" i="29"/>
  <c r="G812" i="29"/>
  <c r="U811" i="29"/>
  <c r="S811" i="29"/>
  <c r="P811" i="29"/>
  <c r="L811" i="29"/>
  <c r="U810" i="29"/>
  <c r="T810" i="29"/>
  <c r="T809" i="29" s="1"/>
  <c r="S810" i="29"/>
  <c r="R810" i="29"/>
  <c r="Q810" i="29"/>
  <c r="Q809" i="29" s="1"/>
  <c r="P810" i="29"/>
  <c r="O810" i="29"/>
  <c r="N810" i="29"/>
  <c r="M810" i="29"/>
  <c r="K810" i="29"/>
  <c r="J810" i="29"/>
  <c r="I810" i="29"/>
  <c r="L810" i="29"/>
  <c r="H810" i="29"/>
  <c r="G810" i="29"/>
  <c r="P809" i="29"/>
  <c r="J809" i="29"/>
  <c r="I809" i="29"/>
  <c r="L809" i="29"/>
  <c r="H809" i="29"/>
  <c r="L808" i="29"/>
  <c r="U807" i="29"/>
  <c r="T807" i="29"/>
  <c r="S807" i="29"/>
  <c r="R807" i="29"/>
  <c r="Q807" i="29"/>
  <c r="P807" i="29"/>
  <c r="O807" i="29"/>
  <c r="N807" i="29"/>
  <c r="M807" i="29"/>
  <c r="K807" i="29"/>
  <c r="J807" i="29"/>
  <c r="I807" i="29"/>
  <c r="L807" i="29" s="1"/>
  <c r="H807" i="29"/>
  <c r="G807" i="29"/>
  <c r="U806" i="29"/>
  <c r="S806" i="29"/>
  <c r="P806" i="29"/>
  <c r="P805" i="29" s="1"/>
  <c r="P802" i="29" s="1"/>
  <c r="L806" i="29"/>
  <c r="U805" i="29"/>
  <c r="T805" i="29"/>
  <c r="T802" i="29" s="1"/>
  <c r="S805" i="29"/>
  <c r="R805" i="29"/>
  <c r="R802" i="29" s="1"/>
  <c r="Q805" i="29"/>
  <c r="Q802" i="29" s="1"/>
  <c r="O805" i="29"/>
  <c r="O802" i="29" s="1"/>
  <c r="N805" i="29"/>
  <c r="M805" i="29"/>
  <c r="K805" i="29"/>
  <c r="J805" i="29"/>
  <c r="I805" i="29"/>
  <c r="L805" i="29" s="1"/>
  <c r="H805" i="29"/>
  <c r="H802" i="29" s="1"/>
  <c r="G805" i="29"/>
  <c r="G802" i="29" s="1"/>
  <c r="U804" i="29"/>
  <c r="U803" i="29" s="1"/>
  <c r="U802" i="29" s="1"/>
  <c r="S804" i="29"/>
  <c r="S803" i="29" s="1"/>
  <c r="S802" i="29" s="1"/>
  <c r="P804" i="29"/>
  <c r="L804" i="29"/>
  <c r="T803" i="29"/>
  <c r="R803" i="29"/>
  <c r="Q803" i="29"/>
  <c r="P803" i="29"/>
  <c r="O803" i="29"/>
  <c r="N803" i="29"/>
  <c r="M803" i="29"/>
  <c r="K803" i="29"/>
  <c r="K802" i="29" s="1"/>
  <c r="J803" i="29"/>
  <c r="I803" i="29"/>
  <c r="H803" i="29"/>
  <c r="G803" i="29"/>
  <c r="L801" i="29"/>
  <c r="U800" i="29"/>
  <c r="T800" i="29"/>
  <c r="S800" i="29"/>
  <c r="R800" i="29"/>
  <c r="Q800" i="29"/>
  <c r="P800" i="29"/>
  <c r="O800" i="29"/>
  <c r="N800" i="29"/>
  <c r="M800" i="29"/>
  <c r="K800" i="29"/>
  <c r="J800" i="29"/>
  <c r="I800" i="29"/>
  <c r="L800" i="29"/>
  <c r="L799" i="29"/>
  <c r="U798" i="29"/>
  <c r="T798" i="29"/>
  <c r="S798" i="29"/>
  <c r="R798" i="29"/>
  <c r="Q798" i="29"/>
  <c r="P798" i="29"/>
  <c r="O798" i="29"/>
  <c r="N798" i="29"/>
  <c r="M798" i="29"/>
  <c r="K798" i="29"/>
  <c r="J798" i="29"/>
  <c r="I798" i="29"/>
  <c r="L798" i="29" s="1"/>
  <c r="L797" i="29"/>
  <c r="U796" i="29"/>
  <c r="T796" i="29"/>
  <c r="S796" i="29"/>
  <c r="R796" i="29"/>
  <c r="Q796" i="29"/>
  <c r="P796" i="29"/>
  <c r="O796" i="29"/>
  <c r="N796" i="29"/>
  <c r="M796" i="29"/>
  <c r="K796" i="29"/>
  <c r="J796" i="29"/>
  <c r="I796" i="29"/>
  <c r="L796" i="29"/>
  <c r="H796" i="29"/>
  <c r="G796" i="29"/>
  <c r="L795" i="29"/>
  <c r="U794" i="29"/>
  <c r="T794" i="29"/>
  <c r="S794" i="29"/>
  <c r="R794" i="29"/>
  <c r="Q794" i="29"/>
  <c r="P794" i="29"/>
  <c r="O794" i="29"/>
  <c r="N794" i="29"/>
  <c r="M794" i="29"/>
  <c r="K794" i="29"/>
  <c r="J794" i="29"/>
  <c r="I794" i="29"/>
  <c r="L794" i="29"/>
  <c r="H794" i="29"/>
  <c r="G794" i="29"/>
  <c r="U793" i="29"/>
  <c r="U792" i="29" s="1"/>
  <c r="S793" i="29"/>
  <c r="S792" i="29" s="1"/>
  <c r="P793" i="29"/>
  <c r="L793" i="29"/>
  <c r="T792" i="29"/>
  <c r="R792" i="29"/>
  <c r="Q792" i="29"/>
  <c r="P792" i="29"/>
  <c r="O792" i="29"/>
  <c r="N792" i="29"/>
  <c r="M792" i="29"/>
  <c r="K792" i="29"/>
  <c r="J792" i="29"/>
  <c r="I792" i="29"/>
  <c r="L792" i="29" s="1"/>
  <c r="H792" i="29"/>
  <c r="G792" i="29"/>
  <c r="U791" i="29"/>
  <c r="S791" i="29"/>
  <c r="P791" i="29"/>
  <c r="P790" i="29" s="1"/>
  <c r="L791" i="29"/>
  <c r="U790" i="29"/>
  <c r="T790" i="29"/>
  <c r="S790" i="29"/>
  <c r="R790" i="29"/>
  <c r="R787" i="29" s="1"/>
  <c r="Q790" i="29"/>
  <c r="O790" i="29"/>
  <c r="N790" i="29"/>
  <c r="M790" i="29"/>
  <c r="K790" i="29"/>
  <c r="J790" i="29"/>
  <c r="I790" i="29"/>
  <c r="L790" i="29"/>
  <c r="H790" i="29"/>
  <c r="G790" i="29"/>
  <c r="U789" i="29"/>
  <c r="U788" i="29" s="1"/>
  <c r="S789" i="29"/>
  <c r="S788" i="29" s="1"/>
  <c r="P789" i="29"/>
  <c r="L789" i="29"/>
  <c r="T788" i="29"/>
  <c r="R788" i="29"/>
  <c r="Q788" i="29"/>
  <c r="P788" i="29"/>
  <c r="O788" i="29"/>
  <c r="N788" i="29"/>
  <c r="N787" i="29" s="1"/>
  <c r="M788" i="29"/>
  <c r="K788" i="29"/>
  <c r="J788" i="29"/>
  <c r="I788" i="29"/>
  <c r="H788" i="29"/>
  <c r="G788" i="29"/>
  <c r="P787" i="29"/>
  <c r="O787" i="29"/>
  <c r="M787" i="29"/>
  <c r="H787" i="29"/>
  <c r="G787" i="29"/>
  <c r="U786" i="29"/>
  <c r="U785" i="29" s="1"/>
  <c r="U784" i="29" s="1"/>
  <c r="S786" i="29"/>
  <c r="S785" i="29" s="1"/>
  <c r="P786" i="29"/>
  <c r="L786" i="29"/>
  <c r="T785" i="29"/>
  <c r="T784" i="29" s="1"/>
  <c r="R785" i="29"/>
  <c r="Q785" i="29"/>
  <c r="P785" i="29"/>
  <c r="P784" i="29" s="1"/>
  <c r="O785" i="29"/>
  <c r="N785" i="29"/>
  <c r="M785" i="29"/>
  <c r="K785" i="29"/>
  <c r="K784" i="29" s="1"/>
  <c r="J785" i="29"/>
  <c r="I785" i="29"/>
  <c r="H785" i="29"/>
  <c r="H784" i="29" s="1"/>
  <c r="G785" i="29"/>
  <c r="S784" i="29"/>
  <c r="R784" i="29"/>
  <c r="Q784" i="29"/>
  <c r="O784" i="29"/>
  <c r="N784" i="29"/>
  <c r="M784" i="29"/>
  <c r="J784" i="29"/>
  <c r="G784" i="29"/>
  <c r="L783" i="29"/>
  <c r="U782" i="29"/>
  <c r="T782" i="29"/>
  <c r="S782" i="29"/>
  <c r="R782" i="29"/>
  <c r="Q782" i="29"/>
  <c r="P782" i="29"/>
  <c r="O782" i="29"/>
  <c r="O779" i="29" s="1"/>
  <c r="N782" i="29"/>
  <c r="M782" i="29"/>
  <c r="K782" i="29"/>
  <c r="J782" i="29"/>
  <c r="J779" i="29" s="1"/>
  <c r="I782" i="29"/>
  <c r="L782" i="29" s="1"/>
  <c r="H782" i="29"/>
  <c r="G782" i="29"/>
  <c r="U781" i="29"/>
  <c r="U780" i="29" s="1"/>
  <c r="S781" i="29"/>
  <c r="S780" i="29" s="1"/>
  <c r="P781" i="29"/>
  <c r="L781" i="29"/>
  <c r="T780" i="29"/>
  <c r="R780" i="29"/>
  <c r="R779" i="29" s="1"/>
  <c r="Q780" i="29"/>
  <c r="P780" i="29"/>
  <c r="P779" i="29" s="1"/>
  <c r="O780" i="29"/>
  <c r="N780" i="29"/>
  <c r="N779" i="29" s="1"/>
  <c r="M780" i="29"/>
  <c r="K780" i="29"/>
  <c r="K779" i="29" s="1"/>
  <c r="J780" i="29"/>
  <c r="I780" i="29"/>
  <c r="H780" i="29"/>
  <c r="G780" i="29"/>
  <c r="U779" i="29"/>
  <c r="T779" i="29"/>
  <c r="S779" i="29"/>
  <c r="M779" i="29"/>
  <c r="H779" i="29"/>
  <c r="G779" i="29"/>
  <c r="L778" i="29"/>
  <c r="U777" i="29"/>
  <c r="T777" i="29"/>
  <c r="T774" i="29" s="1"/>
  <c r="S777" i="29"/>
  <c r="S774" i="29" s="1"/>
  <c r="R777" i="29"/>
  <c r="Q777" i="29"/>
  <c r="P777" i="29"/>
  <c r="O777" i="29"/>
  <c r="N777" i="29"/>
  <c r="M777" i="29"/>
  <c r="M774" i="29" s="1"/>
  <c r="K777" i="29"/>
  <c r="J777" i="29"/>
  <c r="J774" i="29" s="1"/>
  <c r="I777" i="29"/>
  <c r="I774" i="29" s="1"/>
  <c r="L774" i="29" s="1"/>
  <c r="H777" i="29"/>
  <c r="H774" i="29" s="1"/>
  <c r="G777" i="29"/>
  <c r="U776" i="29"/>
  <c r="S776" i="29"/>
  <c r="P776" i="29"/>
  <c r="L776" i="29"/>
  <c r="U775" i="29"/>
  <c r="T775" i="29"/>
  <c r="S775" i="29"/>
  <c r="R775" i="29"/>
  <c r="Q775" i="29"/>
  <c r="P775" i="29"/>
  <c r="P774" i="29" s="1"/>
  <c r="O775" i="29"/>
  <c r="N775" i="29"/>
  <c r="N774" i="29" s="1"/>
  <c r="M775" i="29"/>
  <c r="K775" i="29"/>
  <c r="K774" i="29" s="1"/>
  <c r="J775" i="29"/>
  <c r="I775" i="29"/>
  <c r="L775" i="29"/>
  <c r="H775" i="29"/>
  <c r="G775" i="29"/>
  <c r="U774" i="29"/>
  <c r="R774" i="29"/>
  <c r="Q774" i="29"/>
  <c r="O774" i="29"/>
  <c r="G774" i="29"/>
  <c r="L773" i="29"/>
  <c r="U772" i="29"/>
  <c r="T772" i="29"/>
  <c r="S772" i="29"/>
  <c r="R772" i="29"/>
  <c r="Q772" i="29"/>
  <c r="P772" i="29"/>
  <c r="O772" i="29"/>
  <c r="N772" i="29"/>
  <c r="M772" i="29"/>
  <c r="K772" i="29"/>
  <c r="J772" i="29"/>
  <c r="I772" i="29"/>
  <c r="L772" i="29" s="1"/>
  <c r="H772" i="29"/>
  <c r="G772" i="29"/>
  <c r="U771" i="29"/>
  <c r="U770" i="29" s="1"/>
  <c r="S771" i="29"/>
  <c r="P771" i="29"/>
  <c r="L771" i="29"/>
  <c r="T770" i="29"/>
  <c r="S770" i="29"/>
  <c r="R770" i="29"/>
  <c r="R767" i="29" s="1"/>
  <c r="Q770" i="29"/>
  <c r="Q767" i="29" s="1"/>
  <c r="P770" i="29"/>
  <c r="O770" i="29"/>
  <c r="N770" i="29"/>
  <c r="M770" i="29"/>
  <c r="K770" i="29"/>
  <c r="J770" i="29"/>
  <c r="I770" i="29"/>
  <c r="L770" i="29"/>
  <c r="H770" i="29"/>
  <c r="G770" i="29"/>
  <c r="G767" i="29" s="1"/>
  <c r="U769" i="29"/>
  <c r="U768" i="29" s="1"/>
  <c r="S769" i="29"/>
  <c r="S768" i="29" s="1"/>
  <c r="S767" i="29" s="1"/>
  <c r="P769" i="29"/>
  <c r="P768" i="29" s="1"/>
  <c r="L769" i="29"/>
  <c r="T768" i="29"/>
  <c r="T767" i="29" s="1"/>
  <c r="R768" i="29"/>
  <c r="Q768" i="29"/>
  <c r="O768" i="29"/>
  <c r="N768" i="29"/>
  <c r="M768" i="29"/>
  <c r="M767" i="29" s="1"/>
  <c r="K768" i="29"/>
  <c r="K767" i="29" s="1"/>
  <c r="J768" i="29"/>
  <c r="I768" i="29"/>
  <c r="L768" i="29"/>
  <c r="H768" i="29"/>
  <c r="H767" i="29" s="1"/>
  <c r="G768" i="29"/>
  <c r="O767" i="29"/>
  <c r="N767" i="29"/>
  <c r="L766" i="29"/>
  <c r="U765" i="29"/>
  <c r="T765" i="29"/>
  <c r="S765" i="29"/>
  <c r="R765" i="29"/>
  <c r="Q765" i="29"/>
  <c r="P765" i="29"/>
  <c r="O765" i="29"/>
  <c r="N765" i="29"/>
  <c r="M765" i="29"/>
  <c r="K765" i="29"/>
  <c r="J765" i="29"/>
  <c r="I765" i="29"/>
  <c r="L765" i="29"/>
  <c r="H765" i="29"/>
  <c r="G765" i="29"/>
  <c r="U764" i="29"/>
  <c r="U763" i="29" s="1"/>
  <c r="S764" i="29"/>
  <c r="P764" i="29"/>
  <c r="P763" i="29" s="1"/>
  <c r="L764" i="29"/>
  <c r="T763" i="29"/>
  <c r="S763" i="29"/>
  <c r="R763" i="29"/>
  <c r="Q763" i="29"/>
  <c r="O763" i="29"/>
  <c r="N763" i="29"/>
  <c r="M763" i="29"/>
  <c r="K763" i="29"/>
  <c r="J763" i="29"/>
  <c r="I763" i="29"/>
  <c r="L763" i="29" s="1"/>
  <c r="H763" i="29"/>
  <c r="H760" i="29" s="1"/>
  <c r="G763" i="29"/>
  <c r="G760" i="29" s="1"/>
  <c r="U762" i="29"/>
  <c r="U761" i="29" s="1"/>
  <c r="U760" i="29" s="1"/>
  <c r="S762" i="29"/>
  <c r="S761" i="29" s="1"/>
  <c r="S760" i="29" s="1"/>
  <c r="P762" i="29"/>
  <c r="P761" i="29" s="1"/>
  <c r="L762" i="29"/>
  <c r="T761" i="29"/>
  <c r="T760" i="29" s="1"/>
  <c r="R761" i="29"/>
  <c r="Q761" i="29"/>
  <c r="Q760" i="29" s="1"/>
  <c r="O761" i="29"/>
  <c r="N761" i="29"/>
  <c r="M761" i="29"/>
  <c r="M760" i="29" s="1"/>
  <c r="K761" i="29"/>
  <c r="K760" i="29" s="1"/>
  <c r="J761" i="29"/>
  <c r="J760" i="29" s="1"/>
  <c r="I761" i="29"/>
  <c r="H761" i="29"/>
  <c r="G761" i="29"/>
  <c r="R760" i="29"/>
  <c r="P760" i="29"/>
  <c r="O760" i="29"/>
  <c r="N760" i="29"/>
  <c r="L759" i="29"/>
  <c r="U758" i="29"/>
  <c r="T758" i="29"/>
  <c r="S758" i="29"/>
  <c r="R758" i="29"/>
  <c r="Q758" i="29"/>
  <c r="P758" i="29"/>
  <c r="O758" i="29"/>
  <c r="N758" i="29"/>
  <c r="M758" i="29"/>
  <c r="K758" i="29"/>
  <c r="J758" i="29"/>
  <c r="I758" i="29"/>
  <c r="L758" i="29" s="1"/>
  <c r="H758" i="29"/>
  <c r="G758" i="29"/>
  <c r="U757" i="29"/>
  <c r="U756" i="29" s="1"/>
  <c r="U753" i="29" s="1"/>
  <c r="S757" i="29"/>
  <c r="S756" i="29" s="1"/>
  <c r="P757" i="29"/>
  <c r="P756" i="29" s="1"/>
  <c r="L757" i="29"/>
  <c r="T756" i="29"/>
  <c r="T753" i="29" s="1"/>
  <c r="R756" i="29"/>
  <c r="Q756" i="29"/>
  <c r="O756" i="29"/>
  <c r="N756" i="29"/>
  <c r="M756" i="29"/>
  <c r="M753" i="29" s="1"/>
  <c r="K756" i="29"/>
  <c r="J756" i="29"/>
  <c r="J753" i="29" s="1"/>
  <c r="I756" i="29"/>
  <c r="H756" i="29"/>
  <c r="G756" i="29"/>
  <c r="U755" i="29"/>
  <c r="S755" i="29"/>
  <c r="P755" i="29"/>
  <c r="P754" i="29" s="1"/>
  <c r="L755" i="29"/>
  <c r="U754" i="29"/>
  <c r="T754" i="29"/>
  <c r="S754" i="29"/>
  <c r="R754" i="29"/>
  <c r="R753" i="29" s="1"/>
  <c r="Q754" i="29"/>
  <c r="O754" i="29"/>
  <c r="O753" i="29" s="1"/>
  <c r="N754" i="29"/>
  <c r="M754" i="29"/>
  <c r="K754" i="29"/>
  <c r="K753" i="29" s="1"/>
  <c r="J754" i="29"/>
  <c r="I754" i="29"/>
  <c r="L754" i="29"/>
  <c r="H754" i="29"/>
  <c r="G754" i="29"/>
  <c r="Q753" i="29"/>
  <c r="N753" i="29"/>
  <c r="H753" i="29"/>
  <c r="L752" i="29"/>
  <c r="U751" i="29"/>
  <c r="T751" i="29"/>
  <c r="S751" i="29"/>
  <c r="R751" i="29"/>
  <c r="Q751" i="29"/>
  <c r="Q744" i="29" s="1"/>
  <c r="P751" i="29"/>
  <c r="O751" i="29"/>
  <c r="N751" i="29"/>
  <c r="M751" i="29"/>
  <c r="K751" i="29"/>
  <c r="J751" i="29"/>
  <c r="I751" i="29"/>
  <c r="L751" i="29" s="1"/>
  <c r="L750" i="29"/>
  <c r="U749" i="29"/>
  <c r="T749" i="29"/>
  <c r="T744" i="29" s="1"/>
  <c r="S749" i="29"/>
  <c r="R749" i="29"/>
  <c r="Q749" i="29"/>
  <c r="P749" i="29"/>
  <c r="O749" i="29"/>
  <c r="N749" i="29"/>
  <c r="M749" i="29"/>
  <c r="K749" i="29"/>
  <c r="J749" i="29"/>
  <c r="I749" i="29"/>
  <c r="H749" i="29"/>
  <c r="G749" i="29"/>
  <c r="U748" i="29"/>
  <c r="S748" i="29"/>
  <c r="P748" i="29"/>
  <c r="L748" i="29"/>
  <c r="U747" i="29"/>
  <c r="T747" i="29"/>
  <c r="S747" i="29"/>
  <c r="S744" i="29" s="1"/>
  <c r="R747" i="29"/>
  <c r="Q747" i="29"/>
  <c r="P747" i="29"/>
  <c r="O747" i="29"/>
  <c r="O744" i="29" s="1"/>
  <c r="N747" i="29"/>
  <c r="M747" i="29"/>
  <c r="K747" i="29"/>
  <c r="J747" i="29"/>
  <c r="I747" i="29"/>
  <c r="L747" i="29" s="1"/>
  <c r="H747" i="29"/>
  <c r="G747" i="29"/>
  <c r="G744" i="29" s="1"/>
  <c r="U746" i="29"/>
  <c r="U745" i="29" s="1"/>
  <c r="U744" i="29" s="1"/>
  <c r="S746" i="29"/>
  <c r="P746" i="29"/>
  <c r="P745" i="29" s="1"/>
  <c r="P744" i="29" s="1"/>
  <c r="L746" i="29"/>
  <c r="T745" i="29"/>
  <c r="S745" i="29"/>
  <c r="R745" i="29"/>
  <c r="Q745" i="29"/>
  <c r="O745" i="29"/>
  <c r="N745" i="29"/>
  <c r="M745" i="29"/>
  <c r="M744" i="29" s="1"/>
  <c r="K745" i="29"/>
  <c r="J745" i="29"/>
  <c r="J744" i="29" s="1"/>
  <c r="I745" i="29"/>
  <c r="H745" i="29"/>
  <c r="H744" i="29" s="1"/>
  <c r="G745" i="29"/>
  <c r="N744" i="29"/>
  <c r="L743" i="29"/>
  <c r="U742" i="29"/>
  <c r="T742" i="29"/>
  <c r="S742" i="29"/>
  <c r="R742" i="29"/>
  <c r="Q742" i="29"/>
  <c r="P742" i="29"/>
  <c r="O742" i="29"/>
  <c r="N742" i="29"/>
  <c r="M742" i="29"/>
  <c r="K742" i="29"/>
  <c r="J742" i="29"/>
  <c r="I742" i="29"/>
  <c r="L742" i="29"/>
  <c r="L741" i="29"/>
  <c r="U740" i="29"/>
  <c r="T740" i="29"/>
  <c r="S740" i="29"/>
  <c r="R740" i="29"/>
  <c r="Q740" i="29"/>
  <c r="P740" i="29"/>
  <c r="O740" i="29"/>
  <c r="N740" i="29"/>
  <c r="M740" i="29"/>
  <c r="K740" i="29"/>
  <c r="J740" i="29"/>
  <c r="I740" i="29"/>
  <c r="L740" i="29" s="1"/>
  <c r="H740" i="29"/>
  <c r="G740" i="29"/>
  <c r="L739" i="29"/>
  <c r="U738" i="29"/>
  <c r="T738" i="29"/>
  <c r="T733" i="29" s="1"/>
  <c r="S738" i="29"/>
  <c r="R738" i="29"/>
  <c r="Q738" i="29"/>
  <c r="P738" i="29"/>
  <c r="O738" i="29"/>
  <c r="N738" i="29"/>
  <c r="M738" i="29"/>
  <c r="K738" i="29"/>
  <c r="J738" i="29"/>
  <c r="I738" i="29"/>
  <c r="L738" i="29" s="1"/>
  <c r="H738" i="29"/>
  <c r="H733" i="29" s="1"/>
  <c r="G738" i="29"/>
  <c r="U737" i="29"/>
  <c r="S737" i="29"/>
  <c r="P737" i="29"/>
  <c r="L737" i="29"/>
  <c r="U736" i="29"/>
  <c r="T736" i="29"/>
  <c r="S736" i="29"/>
  <c r="R736" i="29"/>
  <c r="R733" i="29" s="1"/>
  <c r="Q736" i="29"/>
  <c r="P736" i="29"/>
  <c r="O736" i="29"/>
  <c r="O733" i="29" s="1"/>
  <c r="N736" i="29"/>
  <c r="M736" i="29"/>
  <c r="K736" i="29"/>
  <c r="J736" i="29"/>
  <c r="I736" i="29"/>
  <c r="L736" i="29" s="1"/>
  <c r="H736" i="29"/>
  <c r="G736" i="29"/>
  <c r="U735" i="29"/>
  <c r="S735" i="29"/>
  <c r="S734" i="29" s="1"/>
  <c r="P735" i="29"/>
  <c r="P734" i="29" s="1"/>
  <c r="L735" i="29"/>
  <c r="U734" i="29"/>
  <c r="U733" i="29" s="1"/>
  <c r="T734" i="29"/>
  <c r="R734" i="29"/>
  <c r="Q734" i="29"/>
  <c r="O734" i="29"/>
  <c r="N734" i="29"/>
  <c r="N733" i="29" s="1"/>
  <c r="M734" i="29"/>
  <c r="M733" i="29" s="1"/>
  <c r="K734" i="29"/>
  <c r="J734" i="29"/>
  <c r="I734" i="29"/>
  <c r="I733" i="29" s="1"/>
  <c r="L733" i="29" s="1"/>
  <c r="H734" i="29"/>
  <c r="G734" i="29"/>
  <c r="P733" i="29"/>
  <c r="K733" i="29"/>
  <c r="J733" i="29"/>
  <c r="L732" i="29"/>
  <c r="U731" i="29"/>
  <c r="T731" i="29"/>
  <c r="S731" i="29"/>
  <c r="R731" i="29"/>
  <c r="Q731" i="29"/>
  <c r="P731" i="29"/>
  <c r="O731" i="29"/>
  <c r="N731" i="29"/>
  <c r="N726" i="29" s="1"/>
  <c r="M731" i="29"/>
  <c r="K731" i="29"/>
  <c r="J731" i="29"/>
  <c r="I731" i="29"/>
  <c r="L731" i="29"/>
  <c r="L730" i="29"/>
  <c r="U729" i="29"/>
  <c r="T729" i="29"/>
  <c r="T726" i="29" s="1"/>
  <c r="S729" i="29"/>
  <c r="R729" i="29"/>
  <c r="R726" i="29" s="1"/>
  <c r="Q729" i="29"/>
  <c r="Q726" i="29" s="1"/>
  <c r="P729" i="29"/>
  <c r="O729" i="29"/>
  <c r="N729" i="29"/>
  <c r="M729" i="29"/>
  <c r="K729" i="29"/>
  <c r="J729" i="29"/>
  <c r="I729" i="29"/>
  <c r="L729" i="29"/>
  <c r="H729" i="29"/>
  <c r="H726" i="29" s="1"/>
  <c r="G729" i="29"/>
  <c r="G726" i="29" s="1"/>
  <c r="U728" i="29"/>
  <c r="U727" i="29" s="1"/>
  <c r="U726" i="29" s="1"/>
  <c r="S728" i="29"/>
  <c r="S727" i="29" s="1"/>
  <c r="S726" i="29" s="1"/>
  <c r="P728" i="29"/>
  <c r="P727" i="29" s="1"/>
  <c r="L728" i="29"/>
  <c r="T727" i="29"/>
  <c r="R727" i="29"/>
  <c r="Q727" i="29"/>
  <c r="O727" i="29"/>
  <c r="N727" i="29"/>
  <c r="M727" i="29"/>
  <c r="M726" i="29" s="1"/>
  <c r="K727" i="29"/>
  <c r="K726" i="29" s="1"/>
  <c r="J727" i="29"/>
  <c r="J726" i="29" s="1"/>
  <c r="I727" i="29"/>
  <c r="H727" i="29"/>
  <c r="G727" i="29"/>
  <c r="L725" i="29"/>
  <c r="U724" i="29"/>
  <c r="T724" i="29"/>
  <c r="S724" i="29"/>
  <c r="R724" i="29"/>
  <c r="Q724" i="29"/>
  <c r="P724" i="29"/>
  <c r="O724" i="29"/>
  <c r="N724" i="29"/>
  <c r="M724" i="29"/>
  <c r="K724" i="29"/>
  <c r="J724" i="29"/>
  <c r="I724" i="29"/>
  <c r="L724" i="29"/>
  <c r="L723" i="29"/>
  <c r="U722" i="29"/>
  <c r="T722" i="29"/>
  <c r="S722" i="29"/>
  <c r="R722" i="29"/>
  <c r="Q722" i="29"/>
  <c r="P722" i="29"/>
  <c r="O722" i="29"/>
  <c r="N722" i="29"/>
  <c r="M722" i="29"/>
  <c r="K722" i="29"/>
  <c r="K717" i="29" s="1"/>
  <c r="J722" i="29"/>
  <c r="I722" i="29"/>
  <c r="L722" i="29"/>
  <c r="H722" i="29"/>
  <c r="G722" i="29"/>
  <c r="U721" i="29"/>
  <c r="S721" i="29"/>
  <c r="P721" i="29"/>
  <c r="L721" i="29"/>
  <c r="U720" i="29"/>
  <c r="T720" i="29"/>
  <c r="S720" i="29"/>
  <c r="R720" i="29"/>
  <c r="Q720" i="29"/>
  <c r="Q717" i="29" s="1"/>
  <c r="P720" i="29"/>
  <c r="O720" i="29"/>
  <c r="O717" i="29" s="1"/>
  <c r="N720" i="29"/>
  <c r="M720" i="29"/>
  <c r="K720" i="29"/>
  <c r="J720" i="29"/>
  <c r="I720" i="29"/>
  <c r="L720" i="29" s="1"/>
  <c r="H720" i="29"/>
  <c r="G720" i="29"/>
  <c r="G717" i="29" s="1"/>
  <c r="U719" i="29"/>
  <c r="S719" i="29"/>
  <c r="S718" i="29" s="1"/>
  <c r="P719" i="29"/>
  <c r="P718" i="29" s="1"/>
  <c r="L719" i="29"/>
  <c r="U718" i="29"/>
  <c r="U717" i="29" s="1"/>
  <c r="T718" i="29"/>
  <c r="R718" i="29"/>
  <c r="Q718" i="29"/>
  <c r="O718" i="29"/>
  <c r="N718" i="29"/>
  <c r="M718" i="29"/>
  <c r="K718" i="29"/>
  <c r="J718" i="29"/>
  <c r="I718" i="29"/>
  <c r="H718" i="29"/>
  <c r="G718" i="29"/>
  <c r="N717" i="29"/>
  <c r="M717" i="29"/>
  <c r="L716" i="29"/>
  <c r="U715" i="29"/>
  <c r="T715" i="29"/>
  <c r="S715" i="29"/>
  <c r="R715" i="29"/>
  <c r="Q715" i="29"/>
  <c r="P715" i="29"/>
  <c r="O715" i="29"/>
  <c r="N715" i="29"/>
  <c r="M715" i="29"/>
  <c r="K715" i="29"/>
  <c r="J715" i="29"/>
  <c r="I715" i="29"/>
  <c r="L715" i="29"/>
  <c r="H715" i="29"/>
  <c r="G715" i="29"/>
  <c r="U714" i="29"/>
  <c r="U713" i="29" s="1"/>
  <c r="U710" i="29" s="1"/>
  <c r="S714" i="29"/>
  <c r="S713" i="29" s="1"/>
  <c r="P714" i="29"/>
  <c r="L714" i="29"/>
  <c r="T713" i="29"/>
  <c r="R713" i="29"/>
  <c r="Q713" i="29"/>
  <c r="Q710" i="29" s="1"/>
  <c r="P713" i="29"/>
  <c r="O713" i="29"/>
  <c r="N713" i="29"/>
  <c r="M713" i="29"/>
  <c r="M710" i="29" s="1"/>
  <c r="K713" i="29"/>
  <c r="J713" i="29"/>
  <c r="J710" i="29" s="1"/>
  <c r="I713" i="29"/>
  <c r="L713" i="29" s="1"/>
  <c r="H713" i="29"/>
  <c r="G713" i="29"/>
  <c r="U712" i="29"/>
  <c r="S712" i="29"/>
  <c r="P712" i="29"/>
  <c r="P711" i="29" s="1"/>
  <c r="L712" i="29"/>
  <c r="U711" i="29"/>
  <c r="T711" i="29"/>
  <c r="S711" i="29"/>
  <c r="S710" i="29" s="1"/>
  <c r="R711" i="29"/>
  <c r="Q711" i="29"/>
  <c r="O711" i="29"/>
  <c r="N711" i="29"/>
  <c r="M711" i="29"/>
  <c r="K711" i="29"/>
  <c r="K710" i="29" s="1"/>
  <c r="J711" i="29"/>
  <c r="I711" i="29"/>
  <c r="I710" i="29" s="1"/>
  <c r="L711" i="29"/>
  <c r="H711" i="29"/>
  <c r="G711" i="29"/>
  <c r="G710" i="29" s="1"/>
  <c r="O710" i="29"/>
  <c r="N710" i="29"/>
  <c r="L709" i="29"/>
  <c r="U708" i="29"/>
  <c r="T708" i="29"/>
  <c r="S708" i="29"/>
  <c r="R708" i="29"/>
  <c r="Q708" i="29"/>
  <c r="P708" i="29"/>
  <c r="O708" i="29"/>
  <c r="N708" i="29"/>
  <c r="M708" i="29"/>
  <c r="K708" i="29"/>
  <c r="J708" i="29"/>
  <c r="I708" i="29"/>
  <c r="L708" i="29"/>
  <c r="H708" i="29"/>
  <c r="G708" i="29"/>
  <c r="U707" i="29"/>
  <c r="U706" i="29" s="1"/>
  <c r="S707" i="29"/>
  <c r="S706" i="29" s="1"/>
  <c r="P707" i="29"/>
  <c r="L707" i="29"/>
  <c r="T706" i="29"/>
  <c r="R706" i="29"/>
  <c r="Q706" i="29"/>
  <c r="P706" i="29"/>
  <c r="O706" i="29"/>
  <c r="N706" i="29"/>
  <c r="N703" i="29" s="1"/>
  <c r="M706" i="29"/>
  <c r="M703" i="29" s="1"/>
  <c r="K706" i="29"/>
  <c r="K703" i="29" s="1"/>
  <c r="J706" i="29"/>
  <c r="I706" i="29"/>
  <c r="H706" i="29"/>
  <c r="G706" i="29"/>
  <c r="U705" i="29"/>
  <c r="S705" i="29"/>
  <c r="P705" i="29"/>
  <c r="P704" i="29" s="1"/>
  <c r="L705" i="29"/>
  <c r="U704" i="29"/>
  <c r="U703" i="29" s="1"/>
  <c r="T704" i="29"/>
  <c r="T703" i="29" s="1"/>
  <c r="S704" i="29"/>
  <c r="R704" i="29"/>
  <c r="R703" i="29" s="1"/>
  <c r="Q704" i="29"/>
  <c r="O704" i="29"/>
  <c r="O703" i="29" s="1"/>
  <c r="N704" i="29"/>
  <c r="M704" i="29"/>
  <c r="K704" i="29"/>
  <c r="J704" i="29"/>
  <c r="J703" i="29" s="1"/>
  <c r="I704" i="29"/>
  <c r="L704" i="29"/>
  <c r="H704" i="29"/>
  <c r="H703" i="29" s="1"/>
  <c r="G704" i="29"/>
  <c r="L702" i="29"/>
  <c r="U701" i="29"/>
  <c r="T701" i="29"/>
  <c r="S701" i="29"/>
  <c r="R701" i="29"/>
  <c r="Q701" i="29"/>
  <c r="P701" i="29"/>
  <c r="O701" i="29"/>
  <c r="N701" i="29"/>
  <c r="M701" i="29"/>
  <c r="K701" i="29"/>
  <c r="J701" i="29"/>
  <c r="I701" i="29"/>
  <c r="L701" i="29" s="1"/>
  <c r="H701" i="29"/>
  <c r="G701" i="29"/>
  <c r="U700" i="29"/>
  <c r="S700" i="29"/>
  <c r="P700" i="29"/>
  <c r="P699" i="29" s="1"/>
  <c r="P696" i="29" s="1"/>
  <c r="L700" i="29"/>
  <c r="U699" i="29"/>
  <c r="T699" i="29"/>
  <c r="S699" i="29"/>
  <c r="R699" i="29"/>
  <c r="Q699" i="29"/>
  <c r="Q696" i="29" s="1"/>
  <c r="O699" i="29"/>
  <c r="N699" i="29"/>
  <c r="M699" i="29"/>
  <c r="K699" i="29"/>
  <c r="J699" i="29"/>
  <c r="I699" i="29"/>
  <c r="L699" i="29" s="1"/>
  <c r="H699" i="29"/>
  <c r="G699" i="29"/>
  <c r="U698" i="29"/>
  <c r="U697" i="29" s="1"/>
  <c r="U696" i="29" s="1"/>
  <c r="S698" i="29"/>
  <c r="S697" i="29" s="1"/>
  <c r="S696" i="29" s="1"/>
  <c r="P698" i="29"/>
  <c r="L698" i="29"/>
  <c r="T697" i="29"/>
  <c r="R697" i="29"/>
  <c r="Q697" i="29"/>
  <c r="P697" i="29"/>
  <c r="O697" i="29"/>
  <c r="O696" i="29" s="1"/>
  <c r="N697" i="29"/>
  <c r="M697" i="29"/>
  <c r="K697" i="29"/>
  <c r="J697" i="29"/>
  <c r="I697" i="29"/>
  <c r="H697" i="29"/>
  <c r="G697" i="29"/>
  <c r="T696" i="29"/>
  <c r="J696" i="29"/>
  <c r="H696" i="29"/>
  <c r="G696" i="29"/>
  <c r="L695" i="29"/>
  <c r="U694" i="29"/>
  <c r="T694" i="29"/>
  <c r="S694" i="29"/>
  <c r="R694" i="29"/>
  <c r="Q694" i="29"/>
  <c r="P694" i="29"/>
  <c r="O694" i="29"/>
  <c r="N694" i="29"/>
  <c r="M694" i="29"/>
  <c r="K694" i="29"/>
  <c r="J694" i="29"/>
  <c r="I694" i="29"/>
  <c r="I687" i="29" s="1"/>
  <c r="L694" i="29"/>
  <c r="L693" i="29"/>
  <c r="U692" i="29"/>
  <c r="T692" i="29"/>
  <c r="S692" i="29"/>
  <c r="R692" i="29"/>
  <c r="Q692" i="29"/>
  <c r="P692" i="29"/>
  <c r="O692" i="29"/>
  <c r="O687" i="29" s="1"/>
  <c r="N692" i="29"/>
  <c r="M692" i="29"/>
  <c r="K692" i="29"/>
  <c r="J692" i="29"/>
  <c r="I692" i="29"/>
  <c r="H692" i="29"/>
  <c r="G692" i="29"/>
  <c r="U691" i="29"/>
  <c r="S691" i="29"/>
  <c r="P691" i="29"/>
  <c r="L691" i="29"/>
  <c r="U690" i="29"/>
  <c r="T690" i="29"/>
  <c r="T687" i="29" s="1"/>
  <c r="S690" i="29"/>
  <c r="R690" i="29"/>
  <c r="R687" i="29" s="1"/>
  <c r="Q690" i="29"/>
  <c r="P690" i="29"/>
  <c r="O690" i="29"/>
  <c r="N690" i="29"/>
  <c r="M690" i="29"/>
  <c r="K690" i="29"/>
  <c r="J690" i="29"/>
  <c r="I690" i="29"/>
  <c r="L690" i="29"/>
  <c r="H690" i="29"/>
  <c r="H687" i="29" s="1"/>
  <c r="G690" i="29"/>
  <c r="U689" i="29"/>
  <c r="U688" i="29" s="1"/>
  <c r="S689" i="29"/>
  <c r="S688" i="29" s="1"/>
  <c r="S687" i="29" s="1"/>
  <c r="P689" i="29"/>
  <c r="L689" i="29"/>
  <c r="T688" i="29"/>
  <c r="R688" i="29"/>
  <c r="Q688" i="29"/>
  <c r="P688" i="29"/>
  <c r="P687" i="29" s="1"/>
  <c r="O688" i="29"/>
  <c r="N688" i="29"/>
  <c r="M688" i="29"/>
  <c r="K688" i="29"/>
  <c r="J688" i="29"/>
  <c r="I688" i="29"/>
  <c r="H688" i="29"/>
  <c r="G688" i="29"/>
  <c r="L686" i="29"/>
  <c r="U685" i="29"/>
  <c r="T685" i="29"/>
  <c r="S685" i="29"/>
  <c r="R685" i="29"/>
  <c r="Q685" i="29"/>
  <c r="P685" i="29"/>
  <c r="O685" i="29"/>
  <c r="N685" i="29"/>
  <c r="M685" i="29"/>
  <c r="K685" i="29"/>
  <c r="J685" i="29"/>
  <c r="I685" i="29"/>
  <c r="L685" i="29"/>
  <c r="L684" i="29"/>
  <c r="U683" i="29"/>
  <c r="T683" i="29"/>
  <c r="S683" i="29"/>
  <c r="R683" i="29"/>
  <c r="Q683" i="29"/>
  <c r="P683" i="29"/>
  <c r="O683" i="29"/>
  <c r="N683" i="29"/>
  <c r="M683" i="29"/>
  <c r="K683" i="29"/>
  <c r="J683" i="29"/>
  <c r="I683" i="29"/>
  <c r="L683" i="29" s="1"/>
  <c r="H683" i="29"/>
  <c r="H678" i="29" s="1"/>
  <c r="G683" i="29"/>
  <c r="U682" i="29"/>
  <c r="S682" i="29"/>
  <c r="P682" i="29"/>
  <c r="P681" i="29" s="1"/>
  <c r="L682" i="29"/>
  <c r="U681" i="29"/>
  <c r="T681" i="29"/>
  <c r="S681" i="29"/>
  <c r="R681" i="29"/>
  <c r="Q681" i="29"/>
  <c r="O681" i="29"/>
  <c r="N681" i="29"/>
  <c r="M681" i="29"/>
  <c r="K681" i="29"/>
  <c r="J681" i="29"/>
  <c r="I681" i="29"/>
  <c r="L681" i="29"/>
  <c r="H681" i="29"/>
  <c r="G681" i="29"/>
  <c r="U680" i="29"/>
  <c r="U679" i="29" s="1"/>
  <c r="S680" i="29"/>
  <c r="S679" i="29" s="1"/>
  <c r="P680" i="29"/>
  <c r="L680" i="29"/>
  <c r="T679" i="29"/>
  <c r="R679" i="29"/>
  <c r="R678" i="29" s="1"/>
  <c r="Q679" i="29"/>
  <c r="Q678" i="29" s="1"/>
  <c r="P679" i="29"/>
  <c r="O679" i="29"/>
  <c r="N679" i="29"/>
  <c r="M679" i="29"/>
  <c r="K679" i="29"/>
  <c r="J679" i="29"/>
  <c r="I679" i="29"/>
  <c r="H679" i="29"/>
  <c r="G679" i="29"/>
  <c r="U678" i="29"/>
  <c r="T678" i="29"/>
  <c r="S678" i="29"/>
  <c r="P678" i="29"/>
  <c r="M678" i="29"/>
  <c r="G678" i="29"/>
  <c r="L677" i="29"/>
  <c r="U676" i="29"/>
  <c r="T676" i="29"/>
  <c r="S676" i="29"/>
  <c r="R676" i="29"/>
  <c r="Q676" i="29"/>
  <c r="Q671" i="29" s="1"/>
  <c r="P676" i="29"/>
  <c r="O676" i="29"/>
  <c r="N676" i="29"/>
  <c r="M676" i="29"/>
  <c r="K676" i="29"/>
  <c r="J676" i="29"/>
  <c r="J671" i="29" s="1"/>
  <c r="I676" i="29"/>
  <c r="L676" i="29" s="1"/>
  <c r="H676" i="29"/>
  <c r="G676" i="29"/>
  <c r="U675" i="29"/>
  <c r="U674" i="29" s="1"/>
  <c r="S675" i="29"/>
  <c r="S674" i="29" s="1"/>
  <c r="P675" i="29"/>
  <c r="L675" i="29"/>
  <c r="T674" i="29"/>
  <c r="R674" i="29"/>
  <c r="Q674" i="29"/>
  <c r="P674" i="29"/>
  <c r="O674" i="29"/>
  <c r="O671" i="29" s="1"/>
  <c r="N674" i="29"/>
  <c r="N671" i="29" s="1"/>
  <c r="M674" i="29"/>
  <c r="M671" i="29" s="1"/>
  <c r="K674" i="29"/>
  <c r="K671" i="29" s="1"/>
  <c r="J674" i="29"/>
  <c r="I674" i="29"/>
  <c r="L674" i="29"/>
  <c r="H674" i="29"/>
  <c r="G674" i="29"/>
  <c r="U673" i="29"/>
  <c r="S673" i="29"/>
  <c r="P673" i="29"/>
  <c r="P672" i="29" s="1"/>
  <c r="P671" i="29" s="1"/>
  <c r="L673" i="29"/>
  <c r="U672" i="29"/>
  <c r="U671" i="29" s="1"/>
  <c r="T672" i="29"/>
  <c r="T671" i="29" s="1"/>
  <c r="S672" i="29"/>
  <c r="R672" i="29"/>
  <c r="Q672" i="29"/>
  <c r="O672" i="29"/>
  <c r="N672" i="29"/>
  <c r="M672" i="29"/>
  <c r="K672" i="29"/>
  <c r="J672" i="29"/>
  <c r="I672" i="29"/>
  <c r="I671" i="29" s="1"/>
  <c r="L671" i="29" s="1"/>
  <c r="L672" i="29"/>
  <c r="H672" i="29"/>
  <c r="H671" i="29" s="1"/>
  <c r="G672" i="29"/>
  <c r="R671" i="29"/>
  <c r="U669" i="29"/>
  <c r="T669" i="29"/>
  <c r="S669" i="29"/>
  <c r="R669" i="29"/>
  <c r="Q669" i="29"/>
  <c r="P669" i="29"/>
  <c r="O669" i="29"/>
  <c r="N669" i="29"/>
  <c r="M669" i="29"/>
  <c r="L669" i="29"/>
  <c r="K669" i="29"/>
  <c r="J669" i="29"/>
  <c r="I669" i="29"/>
  <c r="L668" i="29"/>
  <c r="U667" i="29"/>
  <c r="T667" i="29"/>
  <c r="S667" i="29"/>
  <c r="R667" i="29"/>
  <c r="Q667" i="29"/>
  <c r="P667" i="29"/>
  <c r="O667" i="29"/>
  <c r="N667" i="29"/>
  <c r="M667" i="29"/>
  <c r="K667" i="29"/>
  <c r="J667" i="29"/>
  <c r="I667" i="29"/>
  <c r="L667" i="29"/>
  <c r="H667" i="29"/>
  <c r="G667" i="29"/>
  <c r="U666" i="29"/>
  <c r="U665" i="29" s="1"/>
  <c r="S666" i="29"/>
  <c r="S665" i="29" s="1"/>
  <c r="P666" i="29"/>
  <c r="L666" i="29"/>
  <c r="T665" i="29"/>
  <c r="R665" i="29"/>
  <c r="Q665" i="29"/>
  <c r="P665" i="29"/>
  <c r="O665" i="29"/>
  <c r="O662" i="29" s="1"/>
  <c r="N665" i="29"/>
  <c r="N662" i="29" s="1"/>
  <c r="M665" i="29"/>
  <c r="M662" i="29" s="1"/>
  <c r="K665" i="29"/>
  <c r="K662" i="29" s="1"/>
  <c r="J665" i="29"/>
  <c r="I665" i="29"/>
  <c r="H665" i="29"/>
  <c r="G665" i="29"/>
  <c r="U664" i="29"/>
  <c r="S664" i="29"/>
  <c r="S663" i="29" s="1"/>
  <c r="P664" i="29"/>
  <c r="P663" i="29" s="1"/>
  <c r="P662" i="29" s="1"/>
  <c r="L664" i="29"/>
  <c r="U663" i="29"/>
  <c r="U662" i="29" s="1"/>
  <c r="T663" i="29"/>
  <c r="R663" i="29"/>
  <c r="R662" i="29" s="1"/>
  <c r="Q663" i="29"/>
  <c r="O663" i="29"/>
  <c r="N663" i="29"/>
  <c r="M663" i="29"/>
  <c r="K663" i="29"/>
  <c r="J663" i="29"/>
  <c r="I663" i="29"/>
  <c r="L663" i="29" s="1"/>
  <c r="H663" i="29"/>
  <c r="G663" i="29"/>
  <c r="T662" i="29"/>
  <c r="J662" i="29"/>
  <c r="I662" i="29"/>
  <c r="L662" i="29"/>
  <c r="H662" i="29"/>
  <c r="L661" i="29"/>
  <c r="U660" i="29"/>
  <c r="T660" i="29"/>
  <c r="S660" i="29"/>
  <c r="R660" i="29"/>
  <c r="Q660" i="29"/>
  <c r="P660" i="29"/>
  <c r="O660" i="29"/>
  <c r="N660" i="29"/>
  <c r="M660" i="29"/>
  <c r="K660" i="29"/>
  <c r="J660" i="29"/>
  <c r="I660" i="29"/>
  <c r="L660" i="29"/>
  <c r="L659" i="29"/>
  <c r="U658" i="29"/>
  <c r="T658" i="29"/>
  <c r="S658" i="29"/>
  <c r="R658" i="29"/>
  <c r="Q658" i="29"/>
  <c r="P658" i="29"/>
  <c r="O658" i="29"/>
  <c r="N658" i="29"/>
  <c r="N649" i="29" s="1"/>
  <c r="M658" i="29"/>
  <c r="K658" i="29"/>
  <c r="J658" i="29"/>
  <c r="I658" i="29"/>
  <c r="L658" i="29" s="1"/>
  <c r="L657" i="29"/>
  <c r="U656" i="29"/>
  <c r="T656" i="29"/>
  <c r="S656" i="29"/>
  <c r="R656" i="29"/>
  <c r="Q656" i="29"/>
  <c r="P656" i="29"/>
  <c r="O656" i="29"/>
  <c r="N656" i="29"/>
  <c r="M656" i="29"/>
  <c r="K656" i="29"/>
  <c r="L656" i="29" s="1"/>
  <c r="J656" i="29"/>
  <c r="I656" i="29"/>
  <c r="H656" i="29"/>
  <c r="G656" i="29"/>
  <c r="L655" i="29"/>
  <c r="U654" i="29"/>
  <c r="T654" i="29"/>
  <c r="S654" i="29"/>
  <c r="R654" i="29"/>
  <c r="Q654" i="29"/>
  <c r="P654" i="29"/>
  <c r="O654" i="29"/>
  <c r="N654" i="29"/>
  <c r="M654" i="29"/>
  <c r="K654" i="29"/>
  <c r="J654" i="29"/>
  <c r="I654" i="29"/>
  <c r="L654" i="29"/>
  <c r="H654" i="29"/>
  <c r="G654" i="29"/>
  <c r="U653" i="29"/>
  <c r="S653" i="29"/>
  <c r="P653" i="29"/>
  <c r="L653" i="29"/>
  <c r="U652" i="29"/>
  <c r="T652" i="29"/>
  <c r="S652" i="29"/>
  <c r="R652" i="29"/>
  <c r="Q652" i="29"/>
  <c r="P652" i="29"/>
  <c r="O652" i="29"/>
  <c r="N652" i="29"/>
  <c r="M652" i="29"/>
  <c r="K652" i="29"/>
  <c r="J652" i="29"/>
  <c r="I652" i="29"/>
  <c r="L652" i="29"/>
  <c r="H652" i="29"/>
  <c r="G652" i="29"/>
  <c r="U651" i="29"/>
  <c r="U650" i="29" s="1"/>
  <c r="S651" i="29"/>
  <c r="S650" i="29" s="1"/>
  <c r="P651" i="29"/>
  <c r="P650" i="29" s="1"/>
  <c r="L651" i="29"/>
  <c r="T650" i="29"/>
  <c r="R650" i="29"/>
  <c r="R649" i="29" s="1"/>
  <c r="Q650" i="29"/>
  <c r="O650" i="29"/>
  <c r="N650" i="29"/>
  <c r="M650" i="29"/>
  <c r="K650" i="29"/>
  <c r="J650" i="29"/>
  <c r="I650" i="29"/>
  <c r="H650" i="29"/>
  <c r="G650" i="29"/>
  <c r="U649" i="29"/>
  <c r="T649" i="29"/>
  <c r="S649" i="29"/>
  <c r="H649" i="29"/>
  <c r="G649" i="29"/>
  <c r="L648" i="29"/>
  <c r="U647" i="29"/>
  <c r="T647" i="29"/>
  <c r="S647" i="29"/>
  <c r="R647" i="29"/>
  <c r="Q647" i="29"/>
  <c r="P647" i="29"/>
  <c r="O647" i="29"/>
  <c r="N647" i="29"/>
  <c r="M647" i="29"/>
  <c r="K647" i="29"/>
  <c r="J647" i="29"/>
  <c r="I647" i="29"/>
  <c r="L647" i="29"/>
  <c r="L646" i="29"/>
  <c r="U645" i="29"/>
  <c r="T645" i="29"/>
  <c r="S645" i="29"/>
  <c r="R645" i="29"/>
  <c r="Q645" i="29"/>
  <c r="P645" i="29"/>
  <c r="O645" i="29"/>
  <c r="N645" i="29"/>
  <c r="N640" i="29" s="1"/>
  <c r="M645" i="29"/>
  <c r="K645" i="29"/>
  <c r="J645" i="29"/>
  <c r="I645" i="29"/>
  <c r="L645" i="29"/>
  <c r="H645" i="29"/>
  <c r="G645" i="29"/>
  <c r="U644" i="29"/>
  <c r="S644" i="29"/>
  <c r="P644" i="29"/>
  <c r="L644" i="29"/>
  <c r="U643" i="29"/>
  <c r="T643" i="29"/>
  <c r="S643" i="29"/>
  <c r="R643" i="29"/>
  <c r="Q643" i="29"/>
  <c r="P643" i="29"/>
  <c r="O643" i="29"/>
  <c r="N643" i="29"/>
  <c r="M643" i="29"/>
  <c r="K643" i="29"/>
  <c r="J643" i="29"/>
  <c r="I643" i="29"/>
  <c r="L643" i="29"/>
  <c r="H643" i="29"/>
  <c r="H640" i="29" s="1"/>
  <c r="G643" i="29"/>
  <c r="G640" i="29" s="1"/>
  <c r="U642" i="29"/>
  <c r="U641" i="29" s="1"/>
  <c r="S642" i="29"/>
  <c r="S641" i="29" s="1"/>
  <c r="P642" i="29"/>
  <c r="P641" i="29" s="1"/>
  <c r="L642" i="29"/>
  <c r="T641" i="29"/>
  <c r="R641" i="29"/>
  <c r="Q641" i="29"/>
  <c r="O641" i="29"/>
  <c r="O640" i="29" s="1"/>
  <c r="N641" i="29"/>
  <c r="M641" i="29"/>
  <c r="K641" i="29"/>
  <c r="K640" i="29" s="1"/>
  <c r="J641" i="29"/>
  <c r="J640" i="29" s="1"/>
  <c r="I641" i="29"/>
  <c r="H641" i="29"/>
  <c r="G641" i="29"/>
  <c r="R640" i="29"/>
  <c r="Q640" i="29"/>
  <c r="P640" i="29"/>
  <c r="M640" i="29"/>
  <c r="L639" i="29"/>
  <c r="U638" i="29"/>
  <c r="T638" i="29"/>
  <c r="S638" i="29"/>
  <c r="R638" i="29"/>
  <c r="Q638" i="29"/>
  <c r="Q631" i="29" s="1"/>
  <c r="P638" i="29"/>
  <c r="O638" i="29"/>
  <c r="N638" i="29"/>
  <c r="M638" i="29"/>
  <c r="K638" i="29"/>
  <c r="J638" i="29"/>
  <c r="I638" i="29"/>
  <c r="L638" i="29" s="1"/>
  <c r="L637" i="29"/>
  <c r="U636" i="29"/>
  <c r="T636" i="29"/>
  <c r="S636" i="29"/>
  <c r="R636" i="29"/>
  <c r="Q636" i="29"/>
  <c r="P636" i="29"/>
  <c r="O636" i="29"/>
  <c r="N636" i="29"/>
  <c r="M636" i="29"/>
  <c r="K636" i="29"/>
  <c r="J636" i="29"/>
  <c r="I636" i="29"/>
  <c r="L636" i="29"/>
  <c r="H636" i="29"/>
  <c r="G636" i="29"/>
  <c r="U635" i="29"/>
  <c r="U634" i="29" s="1"/>
  <c r="S635" i="29"/>
  <c r="P635" i="29"/>
  <c r="L635" i="29"/>
  <c r="T634" i="29"/>
  <c r="S634" i="29"/>
  <c r="R634" i="29"/>
  <c r="Q634" i="29"/>
  <c r="P634" i="29"/>
  <c r="O634" i="29"/>
  <c r="O631" i="29" s="1"/>
  <c r="N634" i="29"/>
  <c r="N631" i="29" s="1"/>
  <c r="M634" i="29"/>
  <c r="K634" i="29"/>
  <c r="J634" i="29"/>
  <c r="I634" i="29"/>
  <c r="L634" i="29"/>
  <c r="H634" i="29"/>
  <c r="G634" i="29"/>
  <c r="U633" i="29"/>
  <c r="S633" i="29"/>
  <c r="S632" i="29" s="1"/>
  <c r="P633" i="29"/>
  <c r="L633" i="29"/>
  <c r="U632" i="29"/>
  <c r="T632" i="29"/>
  <c r="T631" i="29" s="1"/>
  <c r="R632" i="29"/>
  <c r="Q632" i="29"/>
  <c r="P632" i="29"/>
  <c r="P631" i="29" s="1"/>
  <c r="O632" i="29"/>
  <c r="N632" i="29"/>
  <c r="M632" i="29"/>
  <c r="M631" i="29" s="1"/>
  <c r="K632" i="29"/>
  <c r="K631" i="29" s="1"/>
  <c r="J632" i="29"/>
  <c r="I632" i="29"/>
  <c r="I631" i="29" s="1"/>
  <c r="L631" i="29" s="1"/>
  <c r="H632" i="29"/>
  <c r="H631" i="29" s="1"/>
  <c r="G632" i="29"/>
  <c r="S631" i="29"/>
  <c r="R631" i="29"/>
  <c r="J631" i="29"/>
  <c r="G631" i="29"/>
  <c r="L630" i="29"/>
  <c r="U629" i="29"/>
  <c r="T629" i="29"/>
  <c r="S629" i="29"/>
  <c r="R629" i="29"/>
  <c r="Q629" i="29"/>
  <c r="P629" i="29"/>
  <c r="O629" i="29"/>
  <c r="N629" i="29"/>
  <c r="M629" i="29"/>
  <c r="K629" i="29"/>
  <c r="J629" i="29"/>
  <c r="I629" i="29"/>
  <c r="L629" i="29" s="1"/>
  <c r="L628" i="29"/>
  <c r="U627" i="29"/>
  <c r="T627" i="29"/>
  <c r="S627" i="29"/>
  <c r="R627" i="29"/>
  <c r="Q627" i="29"/>
  <c r="P627" i="29"/>
  <c r="O627" i="29"/>
  <c r="N627" i="29"/>
  <c r="M627" i="29"/>
  <c r="K627" i="29"/>
  <c r="L627" i="29" s="1"/>
  <c r="J627" i="29"/>
  <c r="I627" i="29"/>
  <c r="H627" i="29"/>
  <c r="G627" i="29"/>
  <c r="U626" i="29"/>
  <c r="U625" i="29" s="1"/>
  <c r="S626" i="29"/>
  <c r="P626" i="29"/>
  <c r="L626" i="29"/>
  <c r="T625" i="29"/>
  <c r="S625" i="29"/>
  <c r="R625" i="29"/>
  <c r="R622" i="29" s="1"/>
  <c r="Q625" i="29"/>
  <c r="Q622" i="29" s="1"/>
  <c r="P625" i="29"/>
  <c r="O625" i="29"/>
  <c r="O622" i="29" s="1"/>
  <c r="N625" i="29"/>
  <c r="N622" i="29" s="1"/>
  <c r="M625" i="29"/>
  <c r="K625" i="29"/>
  <c r="L625" i="29" s="1"/>
  <c r="J625" i="29"/>
  <c r="I625" i="29"/>
  <c r="H625" i="29"/>
  <c r="G625" i="29"/>
  <c r="U624" i="29"/>
  <c r="U623" i="29" s="1"/>
  <c r="U622" i="29" s="1"/>
  <c r="S624" i="29"/>
  <c r="S623" i="29" s="1"/>
  <c r="S622" i="29" s="1"/>
  <c r="P624" i="29"/>
  <c r="P623" i="29" s="1"/>
  <c r="L624" i="29"/>
  <c r="T623" i="29"/>
  <c r="R623" i="29"/>
  <c r="Q623" i="29"/>
  <c r="O623" i="29"/>
  <c r="N623" i="29"/>
  <c r="M623" i="29"/>
  <c r="K623" i="29"/>
  <c r="J623" i="29"/>
  <c r="I623" i="29"/>
  <c r="L623" i="29" s="1"/>
  <c r="H623" i="29"/>
  <c r="H622" i="29" s="1"/>
  <c r="G623" i="29"/>
  <c r="G622" i="29" s="1"/>
  <c r="K622" i="29"/>
  <c r="J622" i="29"/>
  <c r="I622" i="29"/>
  <c r="L622" i="29" s="1"/>
  <c r="L621" i="29"/>
  <c r="U620" i="29"/>
  <c r="T620" i="29"/>
  <c r="S620" i="29"/>
  <c r="R620" i="29"/>
  <c r="Q620" i="29"/>
  <c r="P620" i="29"/>
  <c r="O620" i="29"/>
  <c r="N620" i="29"/>
  <c r="M620" i="29"/>
  <c r="K620" i="29"/>
  <c r="J620" i="29"/>
  <c r="I620" i="29"/>
  <c r="L620" i="29"/>
  <c r="L619" i="29"/>
  <c r="U618" i="29"/>
  <c r="T618" i="29"/>
  <c r="S618" i="29"/>
  <c r="R618" i="29"/>
  <c r="Q618" i="29"/>
  <c r="P618" i="29"/>
  <c r="O618" i="29"/>
  <c r="N618" i="29"/>
  <c r="M618" i="29"/>
  <c r="K618" i="29"/>
  <c r="J618" i="29"/>
  <c r="I618" i="29"/>
  <c r="H618" i="29"/>
  <c r="G618" i="29"/>
  <c r="U617" i="29"/>
  <c r="U616" i="29" s="1"/>
  <c r="S617" i="29"/>
  <c r="P617" i="29"/>
  <c r="L617" i="29"/>
  <c r="T616" i="29"/>
  <c r="S616" i="29"/>
  <c r="R616" i="29"/>
  <c r="Q616" i="29"/>
  <c r="Q613" i="29" s="1"/>
  <c r="P616" i="29"/>
  <c r="O616" i="29"/>
  <c r="N616" i="29"/>
  <c r="M616" i="29"/>
  <c r="K616" i="29"/>
  <c r="J616" i="29"/>
  <c r="I616" i="29"/>
  <c r="L616" i="29" s="1"/>
  <c r="H616" i="29"/>
  <c r="G616" i="29"/>
  <c r="U615" i="29"/>
  <c r="U614" i="29" s="1"/>
  <c r="S615" i="29"/>
  <c r="S614" i="29" s="1"/>
  <c r="S613" i="29" s="1"/>
  <c r="P615" i="29"/>
  <c r="P614" i="29" s="1"/>
  <c r="L615" i="29"/>
  <c r="T614" i="29"/>
  <c r="R614" i="29"/>
  <c r="Q614" i="29"/>
  <c r="O614" i="29"/>
  <c r="N614" i="29"/>
  <c r="M614" i="29"/>
  <c r="K614" i="29"/>
  <c r="K613" i="29" s="1"/>
  <c r="J614" i="29"/>
  <c r="I614" i="29"/>
  <c r="I613" i="29" s="1"/>
  <c r="L613" i="29" s="1"/>
  <c r="L614" i="29"/>
  <c r="H614" i="29"/>
  <c r="G614" i="29"/>
  <c r="O613" i="29"/>
  <c r="N613" i="29"/>
  <c r="M613" i="29"/>
  <c r="L612" i="29"/>
  <c r="U611" i="29"/>
  <c r="T611" i="29"/>
  <c r="S611" i="29"/>
  <c r="R611" i="29"/>
  <c r="Q611" i="29"/>
  <c r="P611" i="29"/>
  <c r="P604" i="29" s="1"/>
  <c r="O611" i="29"/>
  <c r="O604" i="29" s="1"/>
  <c r="N611" i="29"/>
  <c r="M611" i="29"/>
  <c r="K611" i="29"/>
  <c r="J611" i="29"/>
  <c r="I611" i="29"/>
  <c r="L611" i="29"/>
  <c r="L610" i="29"/>
  <c r="U609" i="29"/>
  <c r="T609" i="29"/>
  <c r="S609" i="29"/>
  <c r="R609" i="29"/>
  <c r="Q609" i="29"/>
  <c r="P609" i="29"/>
  <c r="O609" i="29"/>
  <c r="N609" i="29"/>
  <c r="M609" i="29"/>
  <c r="K609" i="29"/>
  <c r="J609" i="29"/>
  <c r="I609" i="29"/>
  <c r="L609" i="29" s="1"/>
  <c r="H609" i="29"/>
  <c r="G609" i="29"/>
  <c r="U608" i="29"/>
  <c r="U607" i="29" s="1"/>
  <c r="S608" i="29"/>
  <c r="S607" i="29" s="1"/>
  <c r="P608" i="29"/>
  <c r="P607" i="29" s="1"/>
  <c r="L608" i="29"/>
  <c r="T607" i="29"/>
  <c r="R607" i="29"/>
  <c r="Q607" i="29"/>
  <c r="O607" i="29"/>
  <c r="N607" i="29"/>
  <c r="M607" i="29"/>
  <c r="K607" i="29"/>
  <c r="J607" i="29"/>
  <c r="J604" i="29" s="1"/>
  <c r="I607" i="29"/>
  <c r="H607" i="29"/>
  <c r="G607" i="29"/>
  <c r="U606" i="29"/>
  <c r="U605" i="29" s="1"/>
  <c r="S606" i="29"/>
  <c r="P606" i="29"/>
  <c r="P605" i="29" s="1"/>
  <c r="L606" i="29"/>
  <c r="T605" i="29"/>
  <c r="S605" i="29"/>
  <c r="R605" i="29"/>
  <c r="Q605" i="29"/>
  <c r="O605" i="29"/>
  <c r="N605" i="29"/>
  <c r="N604" i="29" s="1"/>
  <c r="M605" i="29"/>
  <c r="M604" i="29" s="1"/>
  <c r="K605" i="29"/>
  <c r="J605" i="29"/>
  <c r="I605" i="29"/>
  <c r="H605" i="29"/>
  <c r="H604" i="29" s="1"/>
  <c r="G605" i="29"/>
  <c r="U604" i="29"/>
  <c r="T604" i="29"/>
  <c r="Q604" i="29"/>
  <c r="L603" i="29"/>
  <c r="L602" i="29"/>
  <c r="L601" i="29"/>
  <c r="L600" i="29"/>
  <c r="L599" i="29"/>
  <c r="L598" i="29"/>
  <c r="L597" i="29"/>
  <c r="L596" i="29"/>
  <c r="L595" i="29"/>
  <c r="U594" i="29"/>
  <c r="T594" i="29"/>
  <c r="S594" i="29"/>
  <c r="R594" i="29"/>
  <c r="Q594" i="29"/>
  <c r="P594" i="29"/>
  <c r="O594" i="29"/>
  <c r="N594" i="29"/>
  <c r="M594" i="29"/>
  <c r="K594" i="29"/>
  <c r="J594" i="29"/>
  <c r="I594" i="29"/>
  <c r="L594" i="29"/>
  <c r="L591" i="29"/>
  <c r="U590" i="29"/>
  <c r="T590" i="29"/>
  <c r="S590" i="29"/>
  <c r="R590" i="29"/>
  <c r="Q590" i="29"/>
  <c r="P590" i="29"/>
  <c r="O590" i="29"/>
  <c r="N590" i="29"/>
  <c r="M590" i="29"/>
  <c r="K590" i="29"/>
  <c r="J590" i="29"/>
  <c r="I590" i="29"/>
  <c r="L590" i="29"/>
  <c r="H590" i="29"/>
  <c r="G590" i="29"/>
  <c r="L589" i="29"/>
  <c r="U588" i="29"/>
  <c r="T588" i="29"/>
  <c r="S588" i="29"/>
  <c r="R588" i="29"/>
  <c r="Q588" i="29"/>
  <c r="P588" i="29"/>
  <c r="O588" i="29"/>
  <c r="N588" i="29"/>
  <c r="M588" i="29"/>
  <c r="M583" i="29" s="1"/>
  <c r="K588" i="29"/>
  <c r="K583" i="29" s="1"/>
  <c r="J588" i="29"/>
  <c r="I588" i="29"/>
  <c r="L588" i="29"/>
  <c r="H588" i="29"/>
  <c r="G588" i="29"/>
  <c r="U587" i="29"/>
  <c r="S587" i="29"/>
  <c r="P587" i="29"/>
  <c r="L587" i="29"/>
  <c r="U586" i="29"/>
  <c r="T586" i="29"/>
  <c r="S586" i="29"/>
  <c r="R586" i="29"/>
  <c r="Q586" i="29"/>
  <c r="P586" i="29"/>
  <c r="O586" i="29"/>
  <c r="N586" i="29"/>
  <c r="M586" i="29"/>
  <c r="K586" i="29"/>
  <c r="J586" i="29"/>
  <c r="I586" i="29"/>
  <c r="L586" i="29" s="1"/>
  <c r="H586" i="29"/>
  <c r="G586" i="29"/>
  <c r="U585" i="29"/>
  <c r="S585" i="29"/>
  <c r="S584" i="29" s="1"/>
  <c r="P585" i="29"/>
  <c r="P584" i="29" s="1"/>
  <c r="L585" i="29"/>
  <c r="U584" i="29"/>
  <c r="T584" i="29"/>
  <c r="R584" i="29"/>
  <c r="Q584" i="29"/>
  <c r="O584" i="29"/>
  <c r="O583" i="29" s="1"/>
  <c r="N584" i="29"/>
  <c r="N583" i="29" s="1"/>
  <c r="N572" i="29" s="1"/>
  <c r="M584" i="29"/>
  <c r="K584" i="29"/>
  <c r="J584" i="29"/>
  <c r="J583" i="29" s="1"/>
  <c r="I584" i="29"/>
  <c r="L584" i="29"/>
  <c r="H584" i="29"/>
  <c r="G584" i="29"/>
  <c r="R583" i="29"/>
  <c r="Q583" i="29"/>
  <c r="Q572" i="29" s="1"/>
  <c r="U582" i="29"/>
  <c r="S582" i="29"/>
  <c r="P582" i="29"/>
  <c r="P581" i="29" s="1"/>
  <c r="L582" i="29"/>
  <c r="U581" i="29"/>
  <c r="T581" i="29"/>
  <c r="S581" i="29"/>
  <c r="R581" i="29"/>
  <c r="Q581" i="29"/>
  <c r="O581" i="29"/>
  <c r="N581" i="29"/>
  <c r="M581" i="29"/>
  <c r="K581" i="29"/>
  <c r="J581" i="29"/>
  <c r="I581" i="29"/>
  <c r="L581" i="29"/>
  <c r="H581" i="29"/>
  <c r="G581" i="29"/>
  <c r="U580" i="29"/>
  <c r="S580" i="29"/>
  <c r="P580" i="29"/>
  <c r="L580" i="29"/>
  <c r="U579" i="29"/>
  <c r="S579" i="29"/>
  <c r="P579" i="29"/>
  <c r="U578" i="29"/>
  <c r="S578" i="29"/>
  <c r="S576" i="29" s="1"/>
  <c r="P578" i="29"/>
  <c r="P576" i="29" s="1"/>
  <c r="P573" i="29" s="1"/>
  <c r="L578" i="29"/>
  <c r="U577" i="29"/>
  <c r="U576" i="29" s="1"/>
  <c r="S577" i="29"/>
  <c r="P577" i="29"/>
  <c r="L577" i="29"/>
  <c r="T576" i="29"/>
  <c r="R576" i="29"/>
  <c r="Q576" i="29"/>
  <c r="O576" i="29"/>
  <c r="N576" i="29"/>
  <c r="M576" i="29"/>
  <c r="K576" i="29"/>
  <c r="J576" i="29"/>
  <c r="I576" i="29"/>
  <c r="L576" i="29"/>
  <c r="H576" i="29"/>
  <c r="G576" i="29"/>
  <c r="U575" i="29"/>
  <c r="S575" i="29"/>
  <c r="S574" i="29" s="1"/>
  <c r="P575" i="29"/>
  <c r="P574" i="29" s="1"/>
  <c r="L575" i="29"/>
  <c r="U574" i="29"/>
  <c r="T574" i="29"/>
  <c r="R574" i="29"/>
  <c r="R573" i="29" s="1"/>
  <c r="R572" i="29" s="1"/>
  <c r="Q574" i="29"/>
  <c r="O574" i="29"/>
  <c r="N574" i="29"/>
  <c r="N573" i="29" s="1"/>
  <c r="M574" i="29"/>
  <c r="K574" i="29"/>
  <c r="J574" i="29"/>
  <c r="J573" i="29" s="1"/>
  <c r="J572" i="29" s="1"/>
  <c r="I574" i="29"/>
  <c r="L574" i="29" s="1"/>
  <c r="H574" i="29"/>
  <c r="G574" i="29"/>
  <c r="Q573" i="29"/>
  <c r="O573" i="29"/>
  <c r="O572" i="29" s="1"/>
  <c r="M573" i="29"/>
  <c r="M572" i="29" s="1"/>
  <c r="K573" i="29"/>
  <c r="K572" i="29" s="1"/>
  <c r="U571" i="29"/>
  <c r="U570" i="29" s="1"/>
  <c r="U569" i="29" s="1"/>
  <c r="S571" i="29"/>
  <c r="S570" i="29" s="1"/>
  <c r="S569" i="29" s="1"/>
  <c r="P571" i="29"/>
  <c r="P570" i="29" s="1"/>
  <c r="L571" i="29"/>
  <c r="T570" i="29"/>
  <c r="R570" i="29"/>
  <c r="Q570" i="29"/>
  <c r="O570" i="29"/>
  <c r="N570" i="29"/>
  <c r="M570" i="29"/>
  <c r="M569" i="29" s="1"/>
  <c r="K570" i="29"/>
  <c r="J570" i="29"/>
  <c r="J569" i="29" s="1"/>
  <c r="I570" i="29"/>
  <c r="H570" i="29"/>
  <c r="G570" i="29"/>
  <c r="G569" i="29" s="1"/>
  <c r="T569" i="29"/>
  <c r="R569" i="29"/>
  <c r="Q569" i="29"/>
  <c r="P569" i="29"/>
  <c r="O569" i="29"/>
  <c r="N569" i="29"/>
  <c r="K569" i="29"/>
  <c r="H569" i="29"/>
  <c r="L568" i="29"/>
  <c r="U567" i="29"/>
  <c r="T567" i="29"/>
  <c r="S567" i="29"/>
  <c r="R567" i="29"/>
  <c r="R566" i="29" s="1"/>
  <c r="Q567" i="29"/>
  <c r="Q566" i="29" s="1"/>
  <c r="P567" i="29"/>
  <c r="P566" i="29" s="1"/>
  <c r="O567" i="29"/>
  <c r="N567" i="29"/>
  <c r="N566" i="29" s="1"/>
  <c r="M567" i="29"/>
  <c r="K567" i="29"/>
  <c r="J567" i="29"/>
  <c r="I567" i="29"/>
  <c r="L567" i="29"/>
  <c r="H567" i="29"/>
  <c r="H566" i="29" s="1"/>
  <c r="G567" i="29"/>
  <c r="U566" i="29"/>
  <c r="T566" i="29"/>
  <c r="S566" i="29"/>
  <c r="O566" i="29"/>
  <c r="M566" i="29"/>
  <c r="K566" i="29"/>
  <c r="J566" i="29"/>
  <c r="I566" i="29"/>
  <c r="L566" i="29" s="1"/>
  <c r="G566" i="29"/>
  <c r="L565" i="29"/>
  <c r="U564" i="29"/>
  <c r="U563" i="29" s="1"/>
  <c r="T564" i="29"/>
  <c r="S564" i="29"/>
  <c r="R564" i="29"/>
  <c r="Q564" i="29"/>
  <c r="Q563" i="29" s="1"/>
  <c r="P564" i="29"/>
  <c r="O564" i="29"/>
  <c r="N564" i="29"/>
  <c r="N563" i="29" s="1"/>
  <c r="M564" i="29"/>
  <c r="M563" i="29" s="1"/>
  <c r="K564" i="29"/>
  <c r="J564" i="29"/>
  <c r="J563" i="29" s="1"/>
  <c r="I564" i="29"/>
  <c r="H564" i="29"/>
  <c r="G564" i="29"/>
  <c r="T563" i="29"/>
  <c r="S563" i="29"/>
  <c r="R563" i="29"/>
  <c r="P563" i="29"/>
  <c r="O563" i="29"/>
  <c r="I563" i="29"/>
  <c r="H563" i="29"/>
  <c r="G563" i="29"/>
  <c r="U562" i="29"/>
  <c r="S562" i="29"/>
  <c r="S561" i="29" s="1"/>
  <c r="P562" i="29"/>
  <c r="P561" i="29" s="1"/>
  <c r="L562" i="29"/>
  <c r="U561" i="29"/>
  <c r="U558" i="29" s="1"/>
  <c r="T561" i="29"/>
  <c r="R561" i="29"/>
  <c r="Q561" i="29"/>
  <c r="O561" i="29"/>
  <c r="O558" i="29" s="1"/>
  <c r="N561" i="29"/>
  <c r="M561" i="29"/>
  <c r="K561" i="29"/>
  <c r="J561" i="29"/>
  <c r="J558" i="29" s="1"/>
  <c r="I561" i="29"/>
  <c r="L561" i="29"/>
  <c r="H561" i="29"/>
  <c r="G561" i="29"/>
  <c r="U560" i="29"/>
  <c r="S560" i="29"/>
  <c r="P560" i="29"/>
  <c r="L560" i="29"/>
  <c r="U559" i="29"/>
  <c r="T559" i="29"/>
  <c r="S559" i="29"/>
  <c r="R559" i="29"/>
  <c r="R558" i="29" s="1"/>
  <c r="Q559" i="29"/>
  <c r="Q558" i="29" s="1"/>
  <c r="P559" i="29"/>
  <c r="P558" i="29" s="1"/>
  <c r="O559" i="29"/>
  <c r="N559" i="29"/>
  <c r="N558" i="29" s="1"/>
  <c r="M559" i="29"/>
  <c r="K559" i="29"/>
  <c r="J559" i="29"/>
  <c r="I559" i="29"/>
  <c r="L559" i="29"/>
  <c r="H559" i="29"/>
  <c r="H558" i="29" s="1"/>
  <c r="G559" i="29"/>
  <c r="T558" i="29"/>
  <c r="S558" i="29"/>
  <c r="M558" i="29"/>
  <c r="K558" i="29"/>
  <c r="I558" i="29"/>
  <c r="L558" i="29"/>
  <c r="G558" i="29"/>
  <c r="U557" i="29"/>
  <c r="S557" i="29"/>
  <c r="P557" i="29"/>
  <c r="L557" i="29"/>
  <c r="U556" i="29"/>
  <c r="T556" i="29"/>
  <c r="S556" i="29"/>
  <c r="R556" i="29"/>
  <c r="Q556" i="29"/>
  <c r="P556" i="29"/>
  <c r="O556" i="29"/>
  <c r="N556" i="29"/>
  <c r="M556" i="29"/>
  <c r="K556" i="29"/>
  <c r="J556" i="29"/>
  <c r="I556" i="29"/>
  <c r="L556" i="29" s="1"/>
  <c r="H556" i="29"/>
  <c r="G556" i="29"/>
  <c r="U555" i="29"/>
  <c r="U554" i="29" s="1"/>
  <c r="S555" i="29"/>
  <c r="S554" i="29" s="1"/>
  <c r="P555" i="29"/>
  <c r="P554" i="29" s="1"/>
  <c r="L555" i="29"/>
  <c r="T554" i="29"/>
  <c r="R554" i="29"/>
  <c r="Q554" i="29"/>
  <c r="O554" i="29"/>
  <c r="O551" i="29" s="1"/>
  <c r="N554" i="29"/>
  <c r="M554" i="29"/>
  <c r="M551" i="29" s="1"/>
  <c r="K554" i="29"/>
  <c r="K551" i="29" s="1"/>
  <c r="J554" i="29"/>
  <c r="J551" i="29" s="1"/>
  <c r="I554" i="29"/>
  <c r="L554" i="29"/>
  <c r="H554" i="29"/>
  <c r="G554" i="29"/>
  <c r="U553" i="29"/>
  <c r="S553" i="29"/>
  <c r="P553" i="29"/>
  <c r="L553" i="29"/>
  <c r="U552" i="29"/>
  <c r="U551" i="29" s="1"/>
  <c r="T552" i="29"/>
  <c r="T551" i="29" s="1"/>
  <c r="S552" i="29"/>
  <c r="R552" i="29"/>
  <c r="R551" i="29" s="1"/>
  <c r="Q552" i="29"/>
  <c r="P552" i="29"/>
  <c r="O552" i="29"/>
  <c r="N552" i="29"/>
  <c r="M552" i="29"/>
  <c r="K552" i="29"/>
  <c r="J552" i="29"/>
  <c r="I552" i="29"/>
  <c r="I551" i="29" s="1"/>
  <c r="L551" i="29" s="1"/>
  <c r="L552" i="29"/>
  <c r="H552" i="29"/>
  <c r="G552" i="29"/>
  <c r="S551" i="29"/>
  <c r="H551" i="29"/>
  <c r="G551" i="29"/>
  <c r="U550" i="29"/>
  <c r="S550" i="29"/>
  <c r="P550" i="29"/>
  <c r="L550" i="29"/>
  <c r="U549" i="29"/>
  <c r="T549" i="29"/>
  <c r="T548" i="29" s="1"/>
  <c r="S549" i="29"/>
  <c r="R549" i="29"/>
  <c r="R548" i="29" s="1"/>
  <c r="Q549" i="29"/>
  <c r="P549" i="29"/>
  <c r="P548" i="29" s="1"/>
  <c r="O549" i="29"/>
  <c r="O548" i="29" s="1"/>
  <c r="N549" i="29"/>
  <c r="N548" i="29" s="1"/>
  <c r="M549" i="29"/>
  <c r="K549" i="29"/>
  <c r="J549" i="29"/>
  <c r="I549" i="29"/>
  <c r="L549" i="29" s="1"/>
  <c r="H549" i="29"/>
  <c r="H548" i="29" s="1"/>
  <c r="G549" i="29"/>
  <c r="G548" i="29" s="1"/>
  <c r="U548" i="29"/>
  <c r="S548" i="29"/>
  <c r="Q548" i="29"/>
  <c r="M548" i="29"/>
  <c r="K548" i="29"/>
  <c r="J548" i="29"/>
  <c r="I548" i="29"/>
  <c r="L548" i="29" s="1"/>
  <c r="U547" i="29"/>
  <c r="U546" i="29" s="1"/>
  <c r="S547" i="29"/>
  <c r="S546" i="29" s="1"/>
  <c r="P547" i="29"/>
  <c r="L547" i="29"/>
  <c r="T546" i="29"/>
  <c r="R546" i="29"/>
  <c r="Q546" i="29"/>
  <c r="Q545" i="29" s="1"/>
  <c r="P546" i="29"/>
  <c r="O546" i="29"/>
  <c r="N546" i="29"/>
  <c r="N545" i="29" s="1"/>
  <c r="M546" i="29"/>
  <c r="M545" i="29" s="1"/>
  <c r="K546" i="29"/>
  <c r="K545" i="29" s="1"/>
  <c r="J546" i="29"/>
  <c r="I546" i="29"/>
  <c r="I545" i="29" s="1"/>
  <c r="L546" i="29"/>
  <c r="H546" i="29"/>
  <c r="G546" i="29"/>
  <c r="U545" i="29"/>
  <c r="T545" i="29"/>
  <c r="S545" i="29"/>
  <c r="R545" i="29"/>
  <c r="P545" i="29"/>
  <c r="O545" i="29"/>
  <c r="J545" i="29"/>
  <c r="L545" i="29"/>
  <c r="H545" i="29"/>
  <c r="G545" i="29"/>
  <c r="U544" i="29"/>
  <c r="U543" i="29" s="1"/>
  <c r="S544" i="29"/>
  <c r="S543" i="29" s="1"/>
  <c r="S542" i="29" s="1"/>
  <c r="P544" i="29"/>
  <c r="L544" i="29"/>
  <c r="T543" i="29"/>
  <c r="T542" i="29" s="1"/>
  <c r="R543" i="29"/>
  <c r="Q543" i="29"/>
  <c r="P543" i="29"/>
  <c r="P542" i="29" s="1"/>
  <c r="O543" i="29"/>
  <c r="N543" i="29"/>
  <c r="M543" i="29"/>
  <c r="M542" i="29" s="1"/>
  <c r="K543" i="29"/>
  <c r="K542" i="29" s="1"/>
  <c r="J543" i="29"/>
  <c r="J542" i="29" s="1"/>
  <c r="I543" i="29"/>
  <c r="L543" i="29" s="1"/>
  <c r="H543" i="29"/>
  <c r="H542" i="29" s="1"/>
  <c r="G543" i="29"/>
  <c r="U542" i="29"/>
  <c r="R542" i="29"/>
  <c r="Q542" i="29"/>
  <c r="O542" i="29"/>
  <c r="N542" i="29"/>
  <c r="I542" i="29"/>
  <c r="L542" i="29"/>
  <c r="G542" i="29"/>
  <c r="U541" i="29"/>
  <c r="S541" i="29"/>
  <c r="S540" i="29" s="1"/>
  <c r="S539" i="29" s="1"/>
  <c r="P541" i="29"/>
  <c r="P540" i="29" s="1"/>
  <c r="L541" i="29"/>
  <c r="U540" i="29"/>
  <c r="U539" i="29" s="1"/>
  <c r="T540" i="29"/>
  <c r="R540" i="29"/>
  <c r="R539" i="29" s="1"/>
  <c r="Q540" i="29"/>
  <c r="Q539" i="29" s="1"/>
  <c r="O540" i="29"/>
  <c r="N540" i="29"/>
  <c r="M540" i="29"/>
  <c r="M539" i="29" s="1"/>
  <c r="K540" i="29"/>
  <c r="L540" i="29" s="1"/>
  <c r="J540" i="29"/>
  <c r="J539" i="29" s="1"/>
  <c r="I540" i="29"/>
  <c r="I539" i="29" s="1"/>
  <c r="H540" i="29"/>
  <c r="G540" i="29"/>
  <c r="T539" i="29"/>
  <c r="P539" i="29"/>
  <c r="O539" i="29"/>
  <c r="N539" i="29"/>
  <c r="H539" i="29"/>
  <c r="G539" i="29"/>
  <c r="U538" i="29"/>
  <c r="S538" i="29"/>
  <c r="P538" i="29"/>
  <c r="P537" i="29" s="1"/>
  <c r="P536" i="29" s="1"/>
  <c r="L538" i="29"/>
  <c r="U537" i="29"/>
  <c r="T537" i="29"/>
  <c r="T536" i="29" s="1"/>
  <c r="S537" i="29"/>
  <c r="S536" i="29" s="1"/>
  <c r="R537" i="29"/>
  <c r="R536" i="29" s="1"/>
  <c r="Q537" i="29"/>
  <c r="O537" i="29"/>
  <c r="N537" i="29"/>
  <c r="N536" i="29" s="1"/>
  <c r="M537" i="29"/>
  <c r="K537" i="29"/>
  <c r="J537" i="29"/>
  <c r="I537" i="29"/>
  <c r="L537" i="29" s="1"/>
  <c r="H537" i="29"/>
  <c r="H536" i="29" s="1"/>
  <c r="G537" i="29"/>
  <c r="G536" i="29" s="1"/>
  <c r="U536" i="29"/>
  <c r="Q536" i="29"/>
  <c r="O536" i="29"/>
  <c r="M536" i="29"/>
  <c r="K536" i="29"/>
  <c r="J536" i="29"/>
  <c r="I536" i="29"/>
  <c r="L536" i="29" s="1"/>
  <c r="U535" i="29"/>
  <c r="P535" i="29"/>
  <c r="P534" i="29" s="1"/>
  <c r="P533" i="29" s="1"/>
  <c r="L535" i="29"/>
  <c r="U534" i="29"/>
  <c r="T534" i="29"/>
  <c r="T533" i="29" s="1"/>
  <c r="S534" i="29"/>
  <c r="S533" i="29" s="1"/>
  <c r="R534" i="29"/>
  <c r="R533" i="29" s="1"/>
  <c r="Q534" i="29"/>
  <c r="Q533" i="29" s="1"/>
  <c r="O534" i="29"/>
  <c r="N534" i="29"/>
  <c r="M534" i="29"/>
  <c r="K534" i="29"/>
  <c r="K533" i="29" s="1"/>
  <c r="J534" i="29"/>
  <c r="J533" i="29" s="1"/>
  <c r="I534" i="29"/>
  <c r="L534" i="29"/>
  <c r="H534" i="29"/>
  <c r="H533" i="29" s="1"/>
  <c r="G534" i="29"/>
  <c r="U533" i="29"/>
  <c r="O533" i="29"/>
  <c r="N533" i="29"/>
  <c r="M533" i="29"/>
  <c r="I533" i="29"/>
  <c r="L533" i="29"/>
  <c r="G533" i="29"/>
  <c r="U532" i="29"/>
  <c r="U531" i="29" s="1"/>
  <c r="S532" i="29"/>
  <c r="P532" i="29"/>
  <c r="L532" i="29"/>
  <c r="T531" i="29"/>
  <c r="S531" i="29"/>
  <c r="R531" i="29"/>
  <c r="R528" i="29" s="1"/>
  <c r="Q531" i="29"/>
  <c r="Q528" i="29" s="1"/>
  <c r="P531" i="29"/>
  <c r="O531" i="29"/>
  <c r="N531" i="29"/>
  <c r="N528" i="29" s="1"/>
  <c r="M531" i="29"/>
  <c r="M528" i="29" s="1"/>
  <c r="K531" i="29"/>
  <c r="J531" i="29"/>
  <c r="I531" i="29"/>
  <c r="L531" i="29" s="1"/>
  <c r="H531" i="29"/>
  <c r="G531" i="29"/>
  <c r="G528" i="29" s="1"/>
  <c r="U530" i="29"/>
  <c r="U529" i="29" s="1"/>
  <c r="U528" i="29" s="1"/>
  <c r="S530" i="29"/>
  <c r="S529" i="29" s="1"/>
  <c r="P530" i="29"/>
  <c r="P529" i="29" s="1"/>
  <c r="L530" i="29"/>
  <c r="T529" i="29"/>
  <c r="T528" i="29" s="1"/>
  <c r="R529" i="29"/>
  <c r="Q529" i="29"/>
  <c r="O529" i="29"/>
  <c r="N529" i="29"/>
  <c r="M529" i="29"/>
  <c r="K529" i="29"/>
  <c r="J529" i="29"/>
  <c r="J528" i="29" s="1"/>
  <c r="I529" i="29"/>
  <c r="H529" i="29"/>
  <c r="H528" i="29" s="1"/>
  <c r="G529" i="29"/>
  <c r="O528" i="29"/>
  <c r="K528" i="29"/>
  <c r="U527" i="29"/>
  <c r="S527" i="29"/>
  <c r="P527" i="29"/>
  <c r="P526" i="29" s="1"/>
  <c r="L527" i="29"/>
  <c r="U526" i="29"/>
  <c r="T526" i="29"/>
  <c r="T523" i="29" s="1"/>
  <c r="S526" i="29"/>
  <c r="R526" i="29"/>
  <c r="R523" i="29" s="1"/>
  <c r="Q526" i="29"/>
  <c r="O526" i="29"/>
  <c r="N526" i="29"/>
  <c r="M526" i="29"/>
  <c r="K526" i="29"/>
  <c r="L526" i="29" s="1"/>
  <c r="J526" i="29"/>
  <c r="J523" i="29" s="1"/>
  <c r="I526" i="29"/>
  <c r="H526" i="29"/>
  <c r="G526" i="29"/>
  <c r="U525" i="29"/>
  <c r="U524" i="29" s="1"/>
  <c r="U523" i="29" s="1"/>
  <c r="S525" i="29"/>
  <c r="P525" i="29"/>
  <c r="L525" i="29"/>
  <c r="T524" i="29"/>
  <c r="S524" i="29"/>
  <c r="S523" i="29" s="1"/>
  <c r="R524" i="29"/>
  <c r="Q524" i="29"/>
  <c r="P524" i="29"/>
  <c r="O524" i="29"/>
  <c r="N524" i="29"/>
  <c r="N523" i="29" s="1"/>
  <c r="M524" i="29"/>
  <c r="K524" i="29"/>
  <c r="J524" i="29"/>
  <c r="I524" i="29"/>
  <c r="L524" i="29" s="1"/>
  <c r="H524" i="29"/>
  <c r="G524" i="29"/>
  <c r="G523" i="29" s="1"/>
  <c r="Q523" i="29"/>
  <c r="P523" i="29"/>
  <c r="M523" i="29"/>
  <c r="K523" i="29"/>
  <c r="H523" i="29"/>
  <c r="U522" i="29"/>
  <c r="U521" i="29" s="1"/>
  <c r="S522" i="29"/>
  <c r="P522" i="29"/>
  <c r="L522" i="29"/>
  <c r="T521" i="29"/>
  <c r="S521" i="29"/>
  <c r="R521" i="29"/>
  <c r="Q521" i="29"/>
  <c r="Q518" i="29" s="1"/>
  <c r="P521" i="29"/>
  <c r="O521" i="29"/>
  <c r="N521" i="29"/>
  <c r="N518" i="29" s="1"/>
  <c r="M521" i="29"/>
  <c r="K521" i="29"/>
  <c r="L521" i="29" s="1"/>
  <c r="J521" i="29"/>
  <c r="I521" i="29"/>
  <c r="H521" i="29"/>
  <c r="G521" i="29"/>
  <c r="U520" i="29"/>
  <c r="S520" i="29"/>
  <c r="S519" i="29" s="1"/>
  <c r="P520" i="29"/>
  <c r="P519" i="29" s="1"/>
  <c r="L520" i="29"/>
  <c r="U519" i="29"/>
  <c r="T519" i="29"/>
  <c r="R519" i="29"/>
  <c r="Q519" i="29"/>
  <c r="O519" i="29"/>
  <c r="N519" i="29"/>
  <c r="M519" i="29"/>
  <c r="K519" i="29"/>
  <c r="K518" i="29" s="1"/>
  <c r="L518" i="29" s="1"/>
  <c r="J519" i="29"/>
  <c r="J518" i="29" s="1"/>
  <c r="I519" i="29"/>
  <c r="H519" i="29"/>
  <c r="H518" i="29" s="1"/>
  <c r="G519" i="29"/>
  <c r="U518" i="29"/>
  <c r="R518" i="29"/>
  <c r="O518" i="29"/>
  <c r="M518" i="29"/>
  <c r="I518" i="29"/>
  <c r="U517" i="29"/>
  <c r="S517" i="29"/>
  <c r="P517" i="29"/>
  <c r="L517" i="29"/>
  <c r="U516" i="29"/>
  <c r="S516" i="29"/>
  <c r="P516" i="29"/>
  <c r="L516" i="29"/>
  <c r="U515" i="29"/>
  <c r="T515" i="29"/>
  <c r="T505" i="29" s="1"/>
  <c r="R515" i="29"/>
  <c r="Q515" i="29"/>
  <c r="Q505" i="29" s="1"/>
  <c r="P515" i="29"/>
  <c r="O515" i="29"/>
  <c r="N515" i="29"/>
  <c r="M515" i="29"/>
  <c r="K515" i="29"/>
  <c r="J515" i="29"/>
  <c r="I515" i="29"/>
  <c r="L515" i="29"/>
  <c r="H515" i="29"/>
  <c r="H505" i="29" s="1"/>
  <c r="H504" i="29" s="1"/>
  <c r="G515" i="29"/>
  <c r="U514" i="29"/>
  <c r="S514" i="29"/>
  <c r="P514" i="29"/>
  <c r="L514" i="29"/>
  <c r="U513" i="29"/>
  <c r="S513" i="29"/>
  <c r="P513" i="29"/>
  <c r="L513" i="29"/>
  <c r="U512" i="29"/>
  <c r="S512" i="29"/>
  <c r="P512" i="29"/>
  <c r="P510" i="29" s="1"/>
  <c r="L512" i="29"/>
  <c r="U511" i="29"/>
  <c r="S511" i="29"/>
  <c r="S510" i="29" s="1"/>
  <c r="P511" i="29"/>
  <c r="L511" i="29"/>
  <c r="U510" i="29"/>
  <c r="T510" i="29"/>
  <c r="R510" i="29"/>
  <c r="Q510" i="29"/>
  <c r="O510" i="29"/>
  <c r="N510" i="29"/>
  <c r="M510" i="29"/>
  <c r="K510" i="29"/>
  <c r="K505" i="29" s="1"/>
  <c r="J510" i="29"/>
  <c r="I510" i="29"/>
  <c r="H510" i="29"/>
  <c r="G510" i="29"/>
  <c r="U509" i="29"/>
  <c r="U508" i="29" s="1"/>
  <c r="S509" i="29"/>
  <c r="P509" i="29"/>
  <c r="L509" i="29"/>
  <c r="T508" i="29"/>
  <c r="S508" i="29"/>
  <c r="R508" i="29"/>
  <c r="Q508" i="29"/>
  <c r="P508" i="29"/>
  <c r="P505" i="29" s="1"/>
  <c r="O508" i="29"/>
  <c r="N508" i="29"/>
  <c r="M508" i="29"/>
  <c r="K508" i="29"/>
  <c r="J508" i="29"/>
  <c r="I508" i="29"/>
  <c r="H508" i="29"/>
  <c r="G508" i="29"/>
  <c r="U507" i="29"/>
  <c r="U506" i="29" s="1"/>
  <c r="U505" i="29" s="1"/>
  <c r="U504" i="29" s="1"/>
  <c r="S507" i="29"/>
  <c r="P507" i="29"/>
  <c r="P506" i="29" s="1"/>
  <c r="L507" i="29"/>
  <c r="T506" i="29"/>
  <c r="S506" i="29"/>
  <c r="R506" i="29"/>
  <c r="Q506" i="29"/>
  <c r="O506" i="29"/>
  <c r="N506" i="29"/>
  <c r="N505" i="29" s="1"/>
  <c r="M506" i="29"/>
  <c r="M505" i="29" s="1"/>
  <c r="K506" i="29"/>
  <c r="J506" i="29"/>
  <c r="J505" i="29" s="1"/>
  <c r="I506" i="29"/>
  <c r="L506" i="29"/>
  <c r="H506" i="29"/>
  <c r="G506" i="29"/>
  <c r="L503" i="29"/>
  <c r="U502" i="29"/>
  <c r="T502" i="29"/>
  <c r="T499" i="29" s="1"/>
  <c r="S502" i="29"/>
  <c r="R502" i="29"/>
  <c r="Q502" i="29"/>
  <c r="P502" i="29"/>
  <c r="O502" i="29"/>
  <c r="O499" i="29" s="1"/>
  <c r="N502" i="29"/>
  <c r="M502" i="29"/>
  <c r="K502" i="29"/>
  <c r="L502" i="29" s="1"/>
  <c r="J502" i="29"/>
  <c r="I502" i="29"/>
  <c r="H502" i="29"/>
  <c r="H499" i="29" s="1"/>
  <c r="G502" i="29"/>
  <c r="U501" i="29"/>
  <c r="U500" i="29" s="1"/>
  <c r="S501" i="29"/>
  <c r="S500" i="29" s="1"/>
  <c r="S499" i="29" s="1"/>
  <c r="P501" i="29"/>
  <c r="P500" i="29" s="1"/>
  <c r="P499" i="29" s="1"/>
  <c r="L501" i="29"/>
  <c r="T500" i="29"/>
  <c r="R500" i="29"/>
  <c r="Q500" i="29"/>
  <c r="O500" i="29"/>
  <c r="N500" i="29"/>
  <c r="M500" i="29"/>
  <c r="M499" i="29" s="1"/>
  <c r="K500" i="29"/>
  <c r="J500" i="29"/>
  <c r="J499" i="29" s="1"/>
  <c r="I500" i="29"/>
  <c r="H500" i="29"/>
  <c r="G500" i="29"/>
  <c r="G499" i="29" s="1"/>
  <c r="U499" i="29"/>
  <c r="R499" i="29"/>
  <c r="Q499" i="29"/>
  <c r="N499" i="29"/>
  <c r="U498" i="29"/>
  <c r="S498" i="29"/>
  <c r="S497" i="29" s="1"/>
  <c r="S496" i="29" s="1"/>
  <c r="P498" i="29"/>
  <c r="P497" i="29" s="1"/>
  <c r="P496" i="29" s="1"/>
  <c r="L498" i="29"/>
  <c r="U497" i="29"/>
  <c r="U496" i="29" s="1"/>
  <c r="T497" i="29"/>
  <c r="R497" i="29"/>
  <c r="Q497" i="29"/>
  <c r="O497" i="29"/>
  <c r="N497" i="29"/>
  <c r="M497" i="29"/>
  <c r="K497" i="29"/>
  <c r="K496" i="29" s="1"/>
  <c r="J497" i="29"/>
  <c r="J496" i="29" s="1"/>
  <c r="I497" i="29"/>
  <c r="I496" i="29" s="1"/>
  <c r="L497" i="29"/>
  <c r="H497" i="29"/>
  <c r="H496" i="29" s="1"/>
  <c r="G497" i="29"/>
  <c r="T496" i="29"/>
  <c r="R496" i="29"/>
  <c r="Q496" i="29"/>
  <c r="O496" i="29"/>
  <c r="N496" i="29"/>
  <c r="M496" i="29"/>
  <c r="G496" i="29"/>
  <c r="U495" i="29"/>
  <c r="S495" i="29"/>
  <c r="P495" i="29"/>
  <c r="P494" i="29" s="1"/>
  <c r="P493" i="29" s="1"/>
  <c r="L495" i="29"/>
  <c r="U494" i="29"/>
  <c r="U493" i="29" s="1"/>
  <c r="T494" i="29"/>
  <c r="T493" i="29" s="1"/>
  <c r="S494" i="29"/>
  <c r="S493" i="29" s="1"/>
  <c r="R494" i="29"/>
  <c r="Q494" i="29"/>
  <c r="O494" i="29"/>
  <c r="O493" i="29" s="1"/>
  <c r="N494" i="29"/>
  <c r="N493" i="29" s="1"/>
  <c r="M494" i="29"/>
  <c r="K494" i="29"/>
  <c r="J494" i="29"/>
  <c r="I494" i="29"/>
  <c r="L494" i="29"/>
  <c r="H494" i="29"/>
  <c r="H493" i="29" s="1"/>
  <c r="G494" i="29"/>
  <c r="G493" i="29" s="1"/>
  <c r="R493" i="29"/>
  <c r="Q493" i="29"/>
  <c r="M493" i="29"/>
  <c r="K493" i="29"/>
  <c r="J493" i="29"/>
  <c r="I493" i="29"/>
  <c r="L493" i="29"/>
  <c r="U492" i="29"/>
  <c r="U491" i="29" s="1"/>
  <c r="U488" i="29" s="1"/>
  <c r="S492" i="29"/>
  <c r="P492" i="29"/>
  <c r="L492" i="29"/>
  <c r="T491" i="29"/>
  <c r="S491" i="29"/>
  <c r="S488" i="29" s="1"/>
  <c r="R491" i="29"/>
  <c r="Q491" i="29"/>
  <c r="P491" i="29"/>
  <c r="O491" i="29"/>
  <c r="N491" i="29"/>
  <c r="M491" i="29"/>
  <c r="M488" i="29" s="1"/>
  <c r="K491" i="29"/>
  <c r="K488" i="29" s="1"/>
  <c r="J491" i="29"/>
  <c r="I491" i="29"/>
  <c r="H491" i="29"/>
  <c r="H488" i="29" s="1"/>
  <c r="G491" i="29"/>
  <c r="G488" i="29" s="1"/>
  <c r="U490" i="29"/>
  <c r="U489" i="29" s="1"/>
  <c r="S490" i="29"/>
  <c r="P490" i="29"/>
  <c r="L490" i="29"/>
  <c r="T489" i="29"/>
  <c r="T488" i="29" s="1"/>
  <c r="S489" i="29"/>
  <c r="R489" i="29"/>
  <c r="Q489" i="29"/>
  <c r="Q488" i="29" s="1"/>
  <c r="P489" i="29"/>
  <c r="O489" i="29"/>
  <c r="N489" i="29"/>
  <c r="N488" i="29" s="1"/>
  <c r="M489" i="29"/>
  <c r="K489" i="29"/>
  <c r="J489" i="29"/>
  <c r="J488" i="29" s="1"/>
  <c r="I489" i="29"/>
  <c r="L489" i="29" s="1"/>
  <c r="R488" i="29"/>
  <c r="P488" i="29"/>
  <c r="O488" i="29"/>
  <c r="U487" i="29"/>
  <c r="S487" i="29"/>
  <c r="P487" i="29"/>
  <c r="L487" i="29"/>
  <c r="U486" i="29"/>
  <c r="U485" i="29" s="1"/>
  <c r="T486" i="29"/>
  <c r="T485" i="29" s="1"/>
  <c r="S486" i="29"/>
  <c r="S485" i="29" s="1"/>
  <c r="R486" i="29"/>
  <c r="Q486" i="29"/>
  <c r="P486" i="29"/>
  <c r="P485" i="29" s="1"/>
  <c r="O486" i="29"/>
  <c r="N486" i="29"/>
  <c r="M486" i="29"/>
  <c r="M485" i="29" s="1"/>
  <c r="K486" i="29"/>
  <c r="J486" i="29"/>
  <c r="J485" i="29" s="1"/>
  <c r="I486" i="29"/>
  <c r="I485" i="29" s="1"/>
  <c r="L485" i="29" s="1"/>
  <c r="L486" i="29"/>
  <c r="H486" i="29"/>
  <c r="H485" i="29" s="1"/>
  <c r="G486" i="29"/>
  <c r="G485" i="29" s="1"/>
  <c r="R485" i="29"/>
  <c r="Q485" i="29"/>
  <c r="O485" i="29"/>
  <c r="N485" i="29"/>
  <c r="K485" i="29"/>
  <c r="U484" i="29"/>
  <c r="U483" i="29" s="1"/>
  <c r="S484" i="29"/>
  <c r="P484" i="29"/>
  <c r="P483" i="29" s="1"/>
  <c r="L484" i="29"/>
  <c r="T483" i="29"/>
  <c r="S483" i="29"/>
  <c r="R483" i="29"/>
  <c r="Q483" i="29"/>
  <c r="O483" i="29"/>
  <c r="N483" i="29"/>
  <c r="M483" i="29"/>
  <c r="K483" i="29"/>
  <c r="J483" i="29"/>
  <c r="I483" i="29"/>
  <c r="I480" i="29" s="1"/>
  <c r="H483" i="29"/>
  <c r="G483" i="29"/>
  <c r="U482" i="29"/>
  <c r="S482" i="29"/>
  <c r="S481" i="29" s="1"/>
  <c r="P482" i="29"/>
  <c r="L482" i="29"/>
  <c r="U481" i="29"/>
  <c r="T481" i="29"/>
  <c r="T480" i="29" s="1"/>
  <c r="R481" i="29"/>
  <c r="Q481" i="29"/>
  <c r="Q480" i="29" s="1"/>
  <c r="P481" i="29"/>
  <c r="P480" i="29" s="1"/>
  <c r="O481" i="29"/>
  <c r="O480" i="29" s="1"/>
  <c r="N481" i="29"/>
  <c r="M481" i="29"/>
  <c r="K481" i="29"/>
  <c r="K480" i="29" s="1"/>
  <c r="L480" i="29" s="1"/>
  <c r="J481" i="29"/>
  <c r="I481" i="29"/>
  <c r="L481" i="29"/>
  <c r="H481" i="29"/>
  <c r="G481" i="29"/>
  <c r="U480" i="29"/>
  <c r="S480" i="29"/>
  <c r="R480" i="29"/>
  <c r="J480" i="29"/>
  <c r="H480" i="29"/>
  <c r="G480" i="29"/>
  <c r="U479" i="29"/>
  <c r="U478" i="29" s="1"/>
  <c r="U477" i="29" s="1"/>
  <c r="S479" i="29"/>
  <c r="P479" i="29"/>
  <c r="L479" i="29"/>
  <c r="T478" i="29"/>
  <c r="S478" i="29"/>
  <c r="S477" i="29" s="1"/>
  <c r="R478" i="29"/>
  <c r="Q478" i="29"/>
  <c r="P478" i="29"/>
  <c r="O478" i="29"/>
  <c r="N478" i="29"/>
  <c r="M478" i="29"/>
  <c r="M477" i="29" s="1"/>
  <c r="K478" i="29"/>
  <c r="K477" i="29" s="1"/>
  <c r="J478" i="29"/>
  <c r="J477" i="29" s="1"/>
  <c r="I478" i="29"/>
  <c r="H478" i="29"/>
  <c r="G478" i="29"/>
  <c r="T477" i="29"/>
  <c r="R477" i="29"/>
  <c r="Q477" i="29"/>
  <c r="P477" i="29"/>
  <c r="O477" i="29"/>
  <c r="N477" i="29"/>
  <c r="I477" i="29"/>
  <c r="L477" i="29"/>
  <c r="H477" i="29"/>
  <c r="G477" i="29"/>
  <c r="U476" i="29"/>
  <c r="S476" i="29"/>
  <c r="S475" i="29" s="1"/>
  <c r="P476" i="29"/>
  <c r="L476" i="29"/>
  <c r="U475" i="29"/>
  <c r="U474" i="29" s="1"/>
  <c r="T475" i="29"/>
  <c r="R475" i="29"/>
  <c r="Q475" i="29"/>
  <c r="P475" i="29"/>
  <c r="P474" i="29" s="1"/>
  <c r="O475" i="29"/>
  <c r="N475" i="29"/>
  <c r="M475" i="29"/>
  <c r="M474" i="29" s="1"/>
  <c r="K475" i="29"/>
  <c r="J475" i="29"/>
  <c r="I475" i="29"/>
  <c r="I474" i="29" s="1"/>
  <c r="L474" i="29" s="1"/>
  <c r="H475" i="29"/>
  <c r="H474" i="29" s="1"/>
  <c r="G475" i="29"/>
  <c r="T474" i="29"/>
  <c r="S474" i="29"/>
  <c r="R474" i="29"/>
  <c r="Q474" i="29"/>
  <c r="O474" i="29"/>
  <c r="N474" i="29"/>
  <c r="K474" i="29"/>
  <c r="J474" i="29"/>
  <c r="G474" i="29"/>
  <c r="U473" i="29"/>
  <c r="S473" i="29"/>
  <c r="P473" i="29"/>
  <c r="P472" i="29" s="1"/>
  <c r="P471" i="29" s="1"/>
  <c r="P467" i="29" s="1"/>
  <c r="L473" i="29"/>
  <c r="U472" i="29"/>
  <c r="T472" i="29"/>
  <c r="T471" i="29" s="1"/>
  <c r="S472" i="29"/>
  <c r="S471" i="29" s="1"/>
  <c r="R472" i="29"/>
  <c r="Q472" i="29"/>
  <c r="O472" i="29"/>
  <c r="N472" i="29"/>
  <c r="M472" i="29"/>
  <c r="K472" i="29"/>
  <c r="K471" i="29" s="1"/>
  <c r="J472" i="29"/>
  <c r="I472" i="29"/>
  <c r="L472" i="29" s="1"/>
  <c r="H472" i="29"/>
  <c r="H471" i="29" s="1"/>
  <c r="G472" i="29"/>
  <c r="G471" i="29" s="1"/>
  <c r="U471" i="29"/>
  <c r="R471" i="29"/>
  <c r="Q471" i="29"/>
  <c r="O471" i="29"/>
  <c r="N471" i="29"/>
  <c r="M471" i="29"/>
  <c r="J471" i="29"/>
  <c r="U470" i="29"/>
  <c r="S470" i="29"/>
  <c r="P470" i="29"/>
  <c r="L470" i="29"/>
  <c r="U469" i="29"/>
  <c r="T469" i="29"/>
  <c r="S469" i="29"/>
  <c r="S468" i="29" s="1"/>
  <c r="R469" i="29"/>
  <c r="R468" i="29" s="1"/>
  <c r="R467" i="29" s="1"/>
  <c r="Q469" i="29"/>
  <c r="Q468" i="29" s="1"/>
  <c r="P469" i="29"/>
  <c r="O469" i="29"/>
  <c r="N469" i="29"/>
  <c r="M469" i="29"/>
  <c r="K469" i="29"/>
  <c r="J469" i="29"/>
  <c r="I469" i="29"/>
  <c r="L469" i="29"/>
  <c r="H469" i="29"/>
  <c r="G469" i="29"/>
  <c r="U468" i="29"/>
  <c r="U467" i="29" s="1"/>
  <c r="T468" i="29"/>
  <c r="P468" i="29"/>
  <c r="O468" i="29"/>
  <c r="O467" i="29" s="1"/>
  <c r="N468" i="29"/>
  <c r="M468" i="29"/>
  <c r="K468" i="29"/>
  <c r="J468" i="29"/>
  <c r="I468" i="29"/>
  <c r="L468" i="29"/>
  <c r="H468" i="29"/>
  <c r="G468" i="29"/>
  <c r="S467" i="29"/>
  <c r="U465" i="29"/>
  <c r="U464" i="29" s="1"/>
  <c r="S465" i="29"/>
  <c r="S464" i="29" s="1"/>
  <c r="S455" i="29" s="1"/>
  <c r="P465" i="29"/>
  <c r="P464" i="29" s="1"/>
  <c r="L465" i="29"/>
  <c r="T464" i="29"/>
  <c r="T455" i="29" s="1"/>
  <c r="R464" i="29"/>
  <c r="Q464" i="29"/>
  <c r="O464" i="29"/>
  <c r="N464" i="29"/>
  <c r="M464" i="29"/>
  <c r="K464" i="29"/>
  <c r="J464" i="29"/>
  <c r="I464" i="29"/>
  <c r="L464" i="29"/>
  <c r="H464" i="29"/>
  <c r="G464" i="29"/>
  <c r="U463" i="29"/>
  <c r="S463" i="29"/>
  <c r="P463" i="29"/>
  <c r="L463" i="29"/>
  <c r="U462" i="29"/>
  <c r="S462" i="29"/>
  <c r="S461" i="29" s="1"/>
  <c r="P462" i="29"/>
  <c r="P461" i="29" s="1"/>
  <c r="L462" i="29"/>
  <c r="U461" i="29"/>
  <c r="T461" i="29"/>
  <c r="R461" i="29"/>
  <c r="Q461" i="29"/>
  <c r="O461" i="29"/>
  <c r="N461" i="29"/>
  <c r="M461" i="29"/>
  <c r="K461" i="29"/>
  <c r="J461" i="29"/>
  <c r="I461" i="29"/>
  <c r="H461" i="29"/>
  <c r="G461" i="29"/>
  <c r="U460" i="29"/>
  <c r="U458" i="29" s="1"/>
  <c r="S460" i="29"/>
  <c r="P460" i="29"/>
  <c r="L460" i="29"/>
  <c r="U459" i="29"/>
  <c r="S459" i="29"/>
  <c r="P459" i="29"/>
  <c r="P458" i="29" s="1"/>
  <c r="L459" i="29"/>
  <c r="T458" i="29"/>
  <c r="S458" i="29"/>
  <c r="R458" i="29"/>
  <c r="Q458" i="29"/>
  <c r="O458" i="29"/>
  <c r="N458" i="29"/>
  <c r="M458" i="29"/>
  <c r="K458" i="29"/>
  <c r="J458" i="29"/>
  <c r="I458" i="29"/>
  <c r="L458" i="29" s="1"/>
  <c r="H458" i="29"/>
  <c r="G458" i="29"/>
  <c r="U457" i="29"/>
  <c r="U456" i="29" s="1"/>
  <c r="S457" i="29"/>
  <c r="P457" i="29"/>
  <c r="L457" i="29"/>
  <c r="T456" i="29"/>
  <c r="S456" i="29"/>
  <c r="R456" i="29"/>
  <c r="Q456" i="29"/>
  <c r="Q455" i="29" s="1"/>
  <c r="P456" i="29"/>
  <c r="O456" i="29"/>
  <c r="N456" i="29"/>
  <c r="N455" i="29" s="1"/>
  <c r="M456" i="29"/>
  <c r="M455" i="29" s="1"/>
  <c r="K456" i="29"/>
  <c r="J456" i="29"/>
  <c r="I456" i="29"/>
  <c r="H456" i="29"/>
  <c r="G456" i="29"/>
  <c r="G455" i="29" s="1"/>
  <c r="R455" i="29"/>
  <c r="U454" i="29"/>
  <c r="U453" i="29" s="1"/>
  <c r="S454" i="29"/>
  <c r="S453" i="29" s="1"/>
  <c r="P454" i="29"/>
  <c r="P453" i="29" s="1"/>
  <c r="L454" i="29"/>
  <c r="T453" i="29"/>
  <c r="R453" i="29"/>
  <c r="Q453" i="29"/>
  <c r="O453" i="29"/>
  <c r="N453" i="29"/>
  <c r="M453" i="29"/>
  <c r="K453" i="29"/>
  <c r="J453" i="29"/>
  <c r="I453" i="29"/>
  <c r="L453" i="29"/>
  <c r="H453" i="29"/>
  <c r="G453" i="29"/>
  <c r="U452" i="29"/>
  <c r="U451" i="29" s="1"/>
  <c r="U446" i="29" s="1"/>
  <c r="S452" i="29"/>
  <c r="S451" i="29" s="1"/>
  <c r="P452" i="29"/>
  <c r="L452" i="29"/>
  <c r="T451" i="29"/>
  <c r="R451" i="29"/>
  <c r="Q451" i="29"/>
  <c r="P451" i="29"/>
  <c r="O451" i="29"/>
  <c r="N451" i="29"/>
  <c r="N446" i="29" s="1"/>
  <c r="M451" i="29"/>
  <c r="M446" i="29" s="1"/>
  <c r="K451" i="29"/>
  <c r="L451" i="29" s="1"/>
  <c r="J451" i="29"/>
  <c r="I451" i="29"/>
  <c r="H451" i="29"/>
  <c r="G451" i="29"/>
  <c r="G446" i="29" s="1"/>
  <c r="U450" i="29"/>
  <c r="S450" i="29"/>
  <c r="P450" i="29"/>
  <c r="L450" i="29"/>
  <c r="U449" i="29"/>
  <c r="S449" i="29"/>
  <c r="S447" i="29" s="1"/>
  <c r="S446" i="29" s="1"/>
  <c r="P449" i="29"/>
  <c r="P447" i="29" s="1"/>
  <c r="P446" i="29" s="1"/>
  <c r="L449" i="29"/>
  <c r="U448" i="29"/>
  <c r="S448" i="29"/>
  <c r="P448" i="29"/>
  <c r="L448" i="29"/>
  <c r="U447" i="29"/>
  <c r="T447" i="29"/>
  <c r="R447" i="29"/>
  <c r="Q447" i="29"/>
  <c r="Q446" i="29" s="1"/>
  <c r="O447" i="29"/>
  <c r="O446" i="29" s="1"/>
  <c r="N447" i="29"/>
  <c r="M447" i="29"/>
  <c r="K447" i="29"/>
  <c r="J447" i="29"/>
  <c r="I447" i="29"/>
  <c r="H447" i="29"/>
  <c r="G447" i="29"/>
  <c r="R446" i="29"/>
  <c r="K446" i="29"/>
  <c r="J446" i="29"/>
  <c r="U445" i="29"/>
  <c r="U444" i="29" s="1"/>
  <c r="S445" i="29"/>
  <c r="P445" i="29"/>
  <c r="L445" i="29"/>
  <c r="T444" i="29"/>
  <c r="S444" i="29"/>
  <c r="R444" i="29"/>
  <c r="Q444" i="29"/>
  <c r="Q433" i="29" s="1"/>
  <c r="P444" i="29"/>
  <c r="O444" i="29"/>
  <c r="N444" i="29"/>
  <c r="M444" i="29"/>
  <c r="K444" i="29"/>
  <c r="J444" i="29"/>
  <c r="I444" i="29"/>
  <c r="L444" i="29" s="1"/>
  <c r="H444" i="29"/>
  <c r="G444" i="29"/>
  <c r="U443" i="29"/>
  <c r="U442" i="29" s="1"/>
  <c r="S443" i="29"/>
  <c r="S442" i="29" s="1"/>
  <c r="P443" i="29"/>
  <c r="P442" i="29" s="1"/>
  <c r="L443" i="29"/>
  <c r="T442" i="29"/>
  <c r="R442" i="29"/>
  <c r="Q442" i="29"/>
  <c r="O442" i="29"/>
  <c r="N442" i="29"/>
  <c r="M442" i="29"/>
  <c r="K442" i="29"/>
  <c r="J442" i="29"/>
  <c r="I442" i="29"/>
  <c r="L442" i="29"/>
  <c r="H442" i="29"/>
  <c r="H433" i="29" s="1"/>
  <c r="G442" i="29"/>
  <c r="U441" i="29"/>
  <c r="S441" i="29"/>
  <c r="P441" i="29"/>
  <c r="L441" i="29"/>
  <c r="U440" i="29"/>
  <c r="T440" i="29"/>
  <c r="S440" i="29"/>
  <c r="R440" i="29"/>
  <c r="Q440" i="29"/>
  <c r="P440" i="29"/>
  <c r="O440" i="29"/>
  <c r="N440" i="29"/>
  <c r="M440" i="29"/>
  <c r="K440" i="29"/>
  <c r="J440" i="29"/>
  <c r="I440" i="29"/>
  <c r="L440" i="29"/>
  <c r="H440" i="29"/>
  <c r="G440" i="29"/>
  <c r="U439" i="29"/>
  <c r="U438" i="29" s="1"/>
  <c r="S439" i="29"/>
  <c r="P439" i="29"/>
  <c r="P438" i="29" s="1"/>
  <c r="L439" i="29"/>
  <c r="T438" i="29"/>
  <c r="S438" i="29"/>
  <c r="R438" i="29"/>
  <c r="Q438" i="29"/>
  <c r="O438" i="29"/>
  <c r="N438" i="29"/>
  <c r="M438" i="29"/>
  <c r="K438" i="29"/>
  <c r="K433" i="29" s="1"/>
  <c r="J438" i="29"/>
  <c r="I438" i="29"/>
  <c r="L438" i="29" s="1"/>
  <c r="H438" i="29"/>
  <c r="G438" i="29"/>
  <c r="U437" i="29"/>
  <c r="S437" i="29"/>
  <c r="S434" i="29" s="1"/>
  <c r="S433" i="29" s="1"/>
  <c r="P437" i="29"/>
  <c r="L437" i="29"/>
  <c r="U436" i="29"/>
  <c r="S436" i="29"/>
  <c r="P436" i="29"/>
  <c r="L436" i="29"/>
  <c r="U435" i="29"/>
  <c r="U434" i="29" s="1"/>
  <c r="S435" i="29"/>
  <c r="P435" i="29"/>
  <c r="L435" i="29"/>
  <c r="T434" i="29"/>
  <c r="R434" i="29"/>
  <c r="Q434" i="29"/>
  <c r="P434" i="29"/>
  <c r="O434" i="29"/>
  <c r="N434" i="29"/>
  <c r="M434" i="29"/>
  <c r="M433" i="29" s="1"/>
  <c r="K434" i="29"/>
  <c r="J434" i="29"/>
  <c r="I434" i="29"/>
  <c r="L434" i="29" s="1"/>
  <c r="H434" i="29"/>
  <c r="G434" i="29"/>
  <c r="G433" i="29" s="1"/>
  <c r="U433" i="29"/>
  <c r="J433" i="29"/>
  <c r="U432" i="29"/>
  <c r="S432" i="29"/>
  <c r="S431" i="29" s="1"/>
  <c r="P432" i="29"/>
  <c r="P431" i="29" s="1"/>
  <c r="L432" i="29"/>
  <c r="U431" i="29"/>
  <c r="T431" i="29"/>
  <c r="R431" i="29"/>
  <c r="Q431" i="29"/>
  <c r="Q418" i="29" s="1"/>
  <c r="O431" i="29"/>
  <c r="N431" i="29"/>
  <c r="M431" i="29"/>
  <c r="K431" i="29"/>
  <c r="L431" i="29" s="1"/>
  <c r="J431" i="29"/>
  <c r="J418" i="29" s="1"/>
  <c r="I431" i="29"/>
  <c r="H431" i="29"/>
  <c r="G431" i="29"/>
  <c r="U430" i="29"/>
  <c r="S430" i="29"/>
  <c r="P430" i="29"/>
  <c r="P429" i="29" s="1"/>
  <c r="L430" i="29"/>
  <c r="U429" i="29"/>
  <c r="T429" i="29"/>
  <c r="S429" i="29"/>
  <c r="R429" i="29"/>
  <c r="Q429" i="29"/>
  <c r="O429" i="29"/>
  <c r="N429" i="29"/>
  <c r="M429" i="29"/>
  <c r="K429" i="29"/>
  <c r="J429" i="29"/>
  <c r="I429" i="29"/>
  <c r="L429" i="29" s="1"/>
  <c r="H429" i="29"/>
  <c r="G429" i="29"/>
  <c r="U428" i="29"/>
  <c r="S428" i="29"/>
  <c r="P428" i="29"/>
  <c r="L428" i="29"/>
  <c r="U427" i="29"/>
  <c r="S427" i="29"/>
  <c r="S426" i="29" s="1"/>
  <c r="P427" i="29"/>
  <c r="P426" i="29" s="1"/>
  <c r="L427" i="29"/>
  <c r="U426" i="29"/>
  <c r="T426" i="29"/>
  <c r="R426" i="29"/>
  <c r="Q426" i="29"/>
  <c r="O426" i="29"/>
  <c r="N426" i="29"/>
  <c r="M426" i="29"/>
  <c r="K426" i="29"/>
  <c r="L426" i="29" s="1"/>
  <c r="J426" i="29"/>
  <c r="I426" i="29"/>
  <c r="H426" i="29"/>
  <c r="G426" i="29"/>
  <c r="U425" i="29"/>
  <c r="S425" i="29"/>
  <c r="P425" i="29"/>
  <c r="L425" i="29"/>
  <c r="U424" i="29"/>
  <c r="S424" i="29"/>
  <c r="P424" i="29"/>
  <c r="L424" i="29"/>
  <c r="U423" i="29"/>
  <c r="S423" i="29"/>
  <c r="P423" i="29"/>
  <c r="P421" i="29" s="1"/>
  <c r="L423" i="29"/>
  <c r="U422" i="29"/>
  <c r="U421" i="29" s="1"/>
  <c r="S422" i="29"/>
  <c r="P422" i="29"/>
  <c r="L422" i="29"/>
  <c r="T421" i="29"/>
  <c r="S421" i="29"/>
  <c r="R421" i="29"/>
  <c r="Q421" i="29"/>
  <c r="O421" i="29"/>
  <c r="N421" i="29"/>
  <c r="M421" i="29"/>
  <c r="K421" i="29"/>
  <c r="L421" i="29" s="1"/>
  <c r="J421" i="29"/>
  <c r="I421" i="29"/>
  <c r="H421" i="29"/>
  <c r="G421" i="29"/>
  <c r="U420" i="29"/>
  <c r="U419" i="29" s="1"/>
  <c r="S420" i="29"/>
  <c r="P420" i="29"/>
  <c r="L420" i="29"/>
  <c r="T419" i="29"/>
  <c r="T418" i="29" s="1"/>
  <c r="S419" i="29"/>
  <c r="S418" i="29" s="1"/>
  <c r="R419" i="29"/>
  <c r="Q419" i="29"/>
  <c r="P419" i="29"/>
  <c r="P418" i="29" s="1"/>
  <c r="O419" i="29"/>
  <c r="N419" i="29"/>
  <c r="M419" i="29"/>
  <c r="M418" i="29" s="1"/>
  <c r="K419" i="29"/>
  <c r="J419" i="29"/>
  <c r="I419" i="29"/>
  <c r="L419" i="29" s="1"/>
  <c r="H419" i="29"/>
  <c r="H418" i="29" s="1"/>
  <c r="G419" i="29"/>
  <c r="G418" i="29" s="1"/>
  <c r="O418" i="29"/>
  <c r="U417" i="29"/>
  <c r="S417" i="29"/>
  <c r="S416" i="29" s="1"/>
  <c r="P417" i="29"/>
  <c r="P416" i="29" s="1"/>
  <c r="L417" i="29"/>
  <c r="U416" i="29"/>
  <c r="T416" i="29"/>
  <c r="R416" i="29"/>
  <c r="Q416" i="29"/>
  <c r="O416" i="29"/>
  <c r="N416" i="29"/>
  <c r="M416" i="29"/>
  <c r="K416" i="29"/>
  <c r="J416" i="29"/>
  <c r="I416" i="29"/>
  <c r="L416" i="29"/>
  <c r="H416" i="29"/>
  <c r="G416" i="29"/>
  <c r="U415" i="29"/>
  <c r="S415" i="29"/>
  <c r="S414" i="29" s="1"/>
  <c r="P415" i="29"/>
  <c r="L415" i="29"/>
  <c r="U414" i="29"/>
  <c r="T414" i="29"/>
  <c r="R414" i="29"/>
  <c r="Q414" i="29"/>
  <c r="P414" i="29"/>
  <c r="O414" i="29"/>
  <c r="N414" i="29"/>
  <c r="M414" i="29"/>
  <c r="K414" i="29"/>
  <c r="J414" i="29"/>
  <c r="I414" i="29"/>
  <c r="L414" i="29"/>
  <c r="U413" i="29"/>
  <c r="S413" i="29"/>
  <c r="P413" i="29"/>
  <c r="P411" i="29" s="1"/>
  <c r="L413" i="29"/>
  <c r="U412" i="29"/>
  <c r="S412" i="29"/>
  <c r="S411" i="29" s="1"/>
  <c r="P412" i="29"/>
  <c r="L412" i="29"/>
  <c r="U411" i="29"/>
  <c r="T411" i="29"/>
  <c r="R411" i="29"/>
  <c r="Q411" i="29"/>
  <c r="O411" i="29"/>
  <c r="N411" i="29"/>
  <c r="M411" i="29"/>
  <c r="K411" i="29"/>
  <c r="J411" i="29"/>
  <c r="I411" i="29"/>
  <c r="L411" i="29"/>
  <c r="H411" i="29"/>
  <c r="G411" i="29"/>
  <c r="U410" i="29"/>
  <c r="U409" i="29" s="1"/>
  <c r="S410" i="29"/>
  <c r="P410" i="29"/>
  <c r="L410" i="29"/>
  <c r="T409" i="29"/>
  <c r="S409" i="29"/>
  <c r="R409" i="29"/>
  <c r="Q409" i="29"/>
  <c r="P409" i="29"/>
  <c r="O409" i="29"/>
  <c r="N409" i="29"/>
  <c r="M409" i="29"/>
  <c r="K409" i="29"/>
  <c r="J409" i="29"/>
  <c r="I409" i="29"/>
  <c r="L409" i="29"/>
  <c r="H409" i="29"/>
  <c r="G409" i="29"/>
  <c r="U408" i="29"/>
  <c r="S408" i="29"/>
  <c r="S407" i="29" s="1"/>
  <c r="P408" i="29"/>
  <c r="P407" i="29" s="1"/>
  <c r="L408" i="29"/>
  <c r="U407" i="29"/>
  <c r="T407" i="29"/>
  <c r="R407" i="29"/>
  <c r="Q407" i="29"/>
  <c r="O407" i="29"/>
  <c r="N407" i="29"/>
  <c r="M407" i="29"/>
  <c r="K407" i="29"/>
  <c r="L407" i="29" s="1"/>
  <c r="J407" i="29"/>
  <c r="I407" i="29"/>
  <c r="H407" i="29"/>
  <c r="G407" i="29"/>
  <c r="U406" i="29"/>
  <c r="S406" i="29"/>
  <c r="S404" i="29" s="1"/>
  <c r="P406" i="29"/>
  <c r="L406" i="29"/>
  <c r="U405" i="29"/>
  <c r="S405" i="29"/>
  <c r="P405" i="29"/>
  <c r="L405" i="29"/>
  <c r="T404" i="29"/>
  <c r="R404" i="29"/>
  <c r="Q404" i="29"/>
  <c r="P404" i="29"/>
  <c r="O404" i="29"/>
  <c r="O400" i="29" s="1"/>
  <c r="N404" i="29"/>
  <c r="M404" i="29"/>
  <c r="K404" i="29"/>
  <c r="J404" i="29"/>
  <c r="I404" i="29"/>
  <c r="L404" i="29" s="1"/>
  <c r="H404" i="29"/>
  <c r="G404" i="29"/>
  <c r="G400" i="29" s="1"/>
  <c r="U403" i="29"/>
  <c r="S403" i="29"/>
  <c r="P403" i="29"/>
  <c r="L403" i="29"/>
  <c r="U402" i="29"/>
  <c r="U401" i="29" s="1"/>
  <c r="S402" i="29"/>
  <c r="P402" i="29"/>
  <c r="L402" i="29"/>
  <c r="T401" i="29"/>
  <c r="R401" i="29"/>
  <c r="R400" i="29" s="1"/>
  <c r="Q401" i="29"/>
  <c r="P401" i="29"/>
  <c r="O401" i="29"/>
  <c r="N401" i="29"/>
  <c r="M401" i="29"/>
  <c r="M400" i="29" s="1"/>
  <c r="K401" i="29"/>
  <c r="J401" i="29"/>
  <c r="I401" i="29"/>
  <c r="H401" i="29"/>
  <c r="G401" i="29"/>
  <c r="Q400" i="29"/>
  <c r="L399" i="29"/>
  <c r="U398" i="29"/>
  <c r="T398" i="29"/>
  <c r="S398" i="29"/>
  <c r="R398" i="29"/>
  <c r="Q398" i="29"/>
  <c r="P398" i="29"/>
  <c r="O398" i="29"/>
  <c r="N398" i="29"/>
  <c r="M398" i="29"/>
  <c r="K398" i="29"/>
  <c r="J398" i="29"/>
  <c r="I398" i="29"/>
  <c r="L398" i="29"/>
  <c r="H398" i="29"/>
  <c r="G398" i="29"/>
  <c r="U397" i="29"/>
  <c r="S397" i="29"/>
  <c r="S396" i="29" s="1"/>
  <c r="P397" i="29"/>
  <c r="L397" i="29"/>
  <c r="U396" i="29"/>
  <c r="T396" i="29"/>
  <c r="R396" i="29"/>
  <c r="Q396" i="29"/>
  <c r="P396" i="29"/>
  <c r="O396" i="29"/>
  <c r="N396" i="29"/>
  <c r="M396" i="29"/>
  <c r="K396" i="29"/>
  <c r="L396" i="29" s="1"/>
  <c r="J396" i="29"/>
  <c r="I396" i="29"/>
  <c r="H396" i="29"/>
  <c r="G396" i="29"/>
  <c r="U395" i="29"/>
  <c r="S395" i="29"/>
  <c r="P395" i="29"/>
  <c r="L395" i="29"/>
  <c r="U394" i="29"/>
  <c r="U393" i="29" s="1"/>
  <c r="S394" i="29"/>
  <c r="P394" i="29"/>
  <c r="P393" i="29" s="1"/>
  <c r="L394" i="29"/>
  <c r="T393" i="29"/>
  <c r="S393" i="29"/>
  <c r="R393" i="29"/>
  <c r="Q393" i="29"/>
  <c r="O393" i="29"/>
  <c r="N393" i="29"/>
  <c r="M393" i="29"/>
  <c r="K393" i="29"/>
  <c r="J393" i="29"/>
  <c r="I393" i="29"/>
  <c r="L393" i="29" s="1"/>
  <c r="H393" i="29"/>
  <c r="G393" i="29"/>
  <c r="U392" i="29"/>
  <c r="S392" i="29"/>
  <c r="P392" i="29"/>
  <c r="L392" i="29"/>
  <c r="U391" i="29"/>
  <c r="S391" i="29"/>
  <c r="P391" i="29"/>
  <c r="L391" i="29"/>
  <c r="U390" i="29"/>
  <c r="S390" i="29"/>
  <c r="P390" i="29"/>
  <c r="L390" i="29"/>
  <c r="U389" i="29"/>
  <c r="S389" i="29"/>
  <c r="P389" i="29"/>
  <c r="P387" i="29" s="1"/>
  <c r="L389" i="29"/>
  <c r="U388" i="29"/>
  <c r="S388" i="29"/>
  <c r="P388" i="29"/>
  <c r="L388" i="29"/>
  <c r="U387" i="29"/>
  <c r="T387" i="29"/>
  <c r="R387" i="29"/>
  <c r="Q387" i="29"/>
  <c r="O387" i="29"/>
  <c r="N387" i="29"/>
  <c r="M387" i="29"/>
  <c r="K387" i="29"/>
  <c r="J387" i="29"/>
  <c r="I387" i="29"/>
  <c r="L387" i="29"/>
  <c r="H387" i="29"/>
  <c r="G387" i="29"/>
  <c r="U386" i="29"/>
  <c r="S386" i="29"/>
  <c r="P386" i="29"/>
  <c r="L386" i="29"/>
  <c r="U385" i="29"/>
  <c r="T385" i="29"/>
  <c r="S385" i="29"/>
  <c r="R385" i="29"/>
  <c r="Q385" i="29"/>
  <c r="P385" i="29"/>
  <c r="O385" i="29"/>
  <c r="N385" i="29"/>
  <c r="M385" i="29"/>
  <c r="K385" i="29"/>
  <c r="J385" i="29"/>
  <c r="I385" i="29"/>
  <c r="L385" i="29"/>
  <c r="H385" i="29"/>
  <c r="G385" i="29"/>
  <c r="U384" i="29"/>
  <c r="S384" i="29"/>
  <c r="P384" i="29"/>
  <c r="L384" i="29"/>
  <c r="U383" i="29"/>
  <c r="S383" i="29"/>
  <c r="P383" i="29"/>
  <c r="L383" i="29"/>
  <c r="U382" i="29"/>
  <c r="S382" i="29"/>
  <c r="P382" i="29"/>
  <c r="L382" i="29"/>
  <c r="U381" i="29"/>
  <c r="S381" i="29"/>
  <c r="P381" i="29"/>
  <c r="L381" i="29"/>
  <c r="U380" i="29"/>
  <c r="S380" i="29"/>
  <c r="P380" i="29"/>
  <c r="L380" i="29"/>
  <c r="U379" i="29"/>
  <c r="S379" i="29"/>
  <c r="P379" i="29"/>
  <c r="L379" i="29"/>
  <c r="U378" i="29"/>
  <c r="S378" i="29"/>
  <c r="P378" i="29"/>
  <c r="P376" i="29" s="1"/>
  <c r="L378" i="29"/>
  <c r="U377" i="29"/>
  <c r="S377" i="29"/>
  <c r="P377" i="29"/>
  <c r="L377" i="29"/>
  <c r="U376" i="29"/>
  <c r="T376" i="29"/>
  <c r="T356" i="29" s="1"/>
  <c r="R376" i="29"/>
  <c r="Q376" i="29"/>
  <c r="O376" i="29"/>
  <c r="N376" i="29"/>
  <c r="M376" i="29"/>
  <c r="K376" i="29"/>
  <c r="J376" i="29"/>
  <c r="I376" i="29"/>
  <c r="L376" i="29"/>
  <c r="H376" i="29"/>
  <c r="G376" i="29"/>
  <c r="U375" i="29"/>
  <c r="S375" i="29"/>
  <c r="P375" i="29"/>
  <c r="L375" i="29"/>
  <c r="U374" i="29"/>
  <c r="S374" i="29"/>
  <c r="P374" i="29"/>
  <c r="L374" i="29"/>
  <c r="U373" i="29"/>
  <c r="U372" i="29" s="1"/>
  <c r="S373" i="29"/>
  <c r="S372" i="29" s="1"/>
  <c r="P373" i="29"/>
  <c r="P372" i="29" s="1"/>
  <c r="L373" i="29"/>
  <c r="T372" i="29"/>
  <c r="R372" i="29"/>
  <c r="Q372" i="29"/>
  <c r="O372" i="29"/>
  <c r="N372" i="29"/>
  <c r="M372" i="29"/>
  <c r="K372" i="29"/>
  <c r="J372" i="29"/>
  <c r="I372" i="29"/>
  <c r="L372" i="29" s="1"/>
  <c r="H372" i="29"/>
  <c r="G372" i="29"/>
  <c r="U371" i="29"/>
  <c r="S371" i="29"/>
  <c r="P371" i="29"/>
  <c r="L371" i="29"/>
  <c r="J371" i="29"/>
  <c r="U370" i="29"/>
  <c r="S370" i="29"/>
  <c r="P370" i="29"/>
  <c r="L370" i="29"/>
  <c r="J370" i="29"/>
  <c r="U369" i="29"/>
  <c r="S369" i="29"/>
  <c r="P369" i="29"/>
  <c r="L369" i="29"/>
  <c r="J369" i="29"/>
  <c r="U368" i="29"/>
  <c r="S368" i="29"/>
  <c r="P368" i="29"/>
  <c r="L368" i="29"/>
  <c r="J368" i="29"/>
  <c r="J367" i="29" s="1"/>
  <c r="U367" i="29"/>
  <c r="T367" i="29"/>
  <c r="R367" i="29"/>
  <c r="Q367" i="29"/>
  <c r="O367" i="29"/>
  <c r="N367" i="29"/>
  <c r="M367" i="29"/>
  <c r="K367" i="29"/>
  <c r="I367" i="29"/>
  <c r="L367" i="29" s="1"/>
  <c r="H367" i="29"/>
  <c r="G367" i="29"/>
  <c r="U366" i="29"/>
  <c r="S366" i="29"/>
  <c r="P366" i="29"/>
  <c r="L366" i="29"/>
  <c r="J366" i="29"/>
  <c r="U365" i="29"/>
  <c r="S365" i="29"/>
  <c r="P365" i="29"/>
  <c r="L365" i="29"/>
  <c r="J365" i="29"/>
  <c r="U364" i="29"/>
  <c r="U363" i="29" s="1"/>
  <c r="S364" i="29"/>
  <c r="P364" i="29"/>
  <c r="Q364" i="29"/>
  <c r="L364" i="29"/>
  <c r="M364" i="29"/>
  <c r="M363" i="29" s="1"/>
  <c r="N364" i="29"/>
  <c r="N363" i="29" s="1"/>
  <c r="N356" i="29" s="1"/>
  <c r="J364" i="29"/>
  <c r="T363" i="29"/>
  <c r="S363" i="29"/>
  <c r="R363" i="29"/>
  <c r="Q363" i="29"/>
  <c r="O363" i="29"/>
  <c r="K363" i="29"/>
  <c r="I363" i="29"/>
  <c r="L363" i="29"/>
  <c r="H363" i="29"/>
  <c r="G363" i="29"/>
  <c r="U362" i="29"/>
  <c r="U361" i="29" s="1"/>
  <c r="S362" i="29"/>
  <c r="S361" i="29" s="1"/>
  <c r="P362" i="29"/>
  <c r="L362" i="29"/>
  <c r="J362" i="29"/>
  <c r="J361" i="29" s="1"/>
  <c r="T361" i="29"/>
  <c r="R361" i="29"/>
  <c r="Q361" i="29"/>
  <c r="P361" i="29"/>
  <c r="O361" i="29"/>
  <c r="N361" i="29"/>
  <c r="M361" i="29"/>
  <c r="K361" i="29"/>
  <c r="I361" i="29"/>
  <c r="L361" i="29" s="1"/>
  <c r="H361" i="29"/>
  <c r="G361" i="29"/>
  <c r="U360" i="29"/>
  <c r="S360" i="29"/>
  <c r="P360" i="29"/>
  <c r="L360" i="29"/>
  <c r="J360" i="29"/>
  <c r="U359" i="29"/>
  <c r="U357" i="29" s="1"/>
  <c r="U356" i="29" s="1"/>
  <c r="S359" i="29"/>
  <c r="P359" i="29"/>
  <c r="P357" i="29" s="1"/>
  <c r="L359" i="29"/>
  <c r="J359" i="29"/>
  <c r="U358" i="29"/>
  <c r="S358" i="29"/>
  <c r="P358" i="29"/>
  <c r="L358" i="29"/>
  <c r="J358" i="29"/>
  <c r="T357" i="29"/>
  <c r="S357" i="29"/>
  <c r="R357" i="29"/>
  <c r="R356" i="29" s="1"/>
  <c r="Q357" i="29"/>
  <c r="Q356" i="29" s="1"/>
  <c r="Q355" i="29" s="1"/>
  <c r="O357" i="29"/>
  <c r="N357" i="29"/>
  <c r="M357" i="29"/>
  <c r="K357" i="29"/>
  <c r="I357" i="29"/>
  <c r="L357" i="29"/>
  <c r="H357" i="29"/>
  <c r="G357" i="29"/>
  <c r="M356" i="29"/>
  <c r="G356" i="29"/>
  <c r="U354" i="29"/>
  <c r="S354" i="29"/>
  <c r="S353" i="29" s="1"/>
  <c r="S352" i="29" s="1"/>
  <c r="P354" i="29"/>
  <c r="P353" i="29" s="1"/>
  <c r="P352" i="29" s="1"/>
  <c r="L354" i="29"/>
  <c r="U353" i="29"/>
  <c r="T353" i="29"/>
  <c r="T352" i="29" s="1"/>
  <c r="R353" i="29"/>
  <c r="R352" i="29" s="1"/>
  <c r="Q353" i="29"/>
  <c r="O353" i="29"/>
  <c r="N353" i="29"/>
  <c r="M353" i="29"/>
  <c r="K353" i="29"/>
  <c r="J353" i="29"/>
  <c r="I353" i="29"/>
  <c r="I352" i="29" s="1"/>
  <c r="L353" i="29"/>
  <c r="H353" i="29"/>
  <c r="H352" i="29" s="1"/>
  <c r="G353" i="29"/>
  <c r="G352" i="29" s="1"/>
  <c r="U352" i="29"/>
  <c r="Q352" i="29"/>
  <c r="O352" i="29"/>
  <c r="N352" i="29"/>
  <c r="M352" i="29"/>
  <c r="K352" i="29"/>
  <c r="J352" i="29"/>
  <c r="L352" i="29"/>
  <c r="U351" i="29"/>
  <c r="S351" i="29"/>
  <c r="S350" i="29" s="1"/>
  <c r="S349" i="29" s="1"/>
  <c r="P351" i="29"/>
  <c r="L351" i="29"/>
  <c r="U350" i="29"/>
  <c r="U349" i="29" s="1"/>
  <c r="T350" i="29"/>
  <c r="T349" i="29" s="1"/>
  <c r="R350" i="29"/>
  <c r="Q350" i="29"/>
  <c r="Q349" i="29" s="1"/>
  <c r="P350" i="29"/>
  <c r="P349" i="29" s="1"/>
  <c r="O350" i="29"/>
  <c r="N350" i="29"/>
  <c r="M350" i="29"/>
  <c r="K350" i="29"/>
  <c r="K349" i="29" s="1"/>
  <c r="J350" i="29"/>
  <c r="I350" i="29"/>
  <c r="H350" i="29"/>
  <c r="H349" i="29" s="1"/>
  <c r="G350" i="29"/>
  <c r="R349" i="29"/>
  <c r="O349" i="29"/>
  <c r="N349" i="29"/>
  <c r="M349" i="29"/>
  <c r="J349" i="29"/>
  <c r="I349" i="29"/>
  <c r="G349" i="29"/>
  <c r="L348" i="29"/>
  <c r="U347" i="29"/>
  <c r="T347" i="29"/>
  <c r="S347" i="29"/>
  <c r="R347" i="29"/>
  <c r="Q347" i="29"/>
  <c r="Q342" i="29" s="1"/>
  <c r="P347" i="29"/>
  <c r="P342" i="29" s="1"/>
  <c r="O347" i="29"/>
  <c r="O342" i="29" s="1"/>
  <c r="N347" i="29"/>
  <c r="M347" i="29"/>
  <c r="K347" i="29"/>
  <c r="J347" i="29"/>
  <c r="I347" i="29"/>
  <c r="L347" i="29" s="1"/>
  <c r="H347" i="29"/>
  <c r="G347" i="29"/>
  <c r="U346" i="29"/>
  <c r="S346" i="29"/>
  <c r="S345" i="29" s="1"/>
  <c r="P346" i="29"/>
  <c r="P345" i="29" s="1"/>
  <c r="L346" i="29"/>
  <c r="U345" i="29"/>
  <c r="T345" i="29"/>
  <c r="T342" i="29" s="1"/>
  <c r="R345" i="29"/>
  <c r="R342" i="29" s="1"/>
  <c r="Q345" i="29"/>
  <c r="O345" i="29"/>
  <c r="N345" i="29"/>
  <c r="M345" i="29"/>
  <c r="K345" i="29"/>
  <c r="J345" i="29"/>
  <c r="I345" i="29"/>
  <c r="L345" i="29"/>
  <c r="H345" i="29"/>
  <c r="H342" i="29" s="1"/>
  <c r="G345" i="29"/>
  <c r="U344" i="29"/>
  <c r="S344" i="29"/>
  <c r="S343" i="29" s="1"/>
  <c r="S342" i="29" s="1"/>
  <c r="P344" i="29"/>
  <c r="L344" i="29"/>
  <c r="U343" i="29"/>
  <c r="U342" i="29" s="1"/>
  <c r="T343" i="29"/>
  <c r="R343" i="29"/>
  <c r="Q343" i="29"/>
  <c r="P343" i="29"/>
  <c r="O343" i="29"/>
  <c r="N343" i="29"/>
  <c r="M343" i="29"/>
  <c r="K343" i="29"/>
  <c r="K342" i="29" s="1"/>
  <c r="J343" i="29"/>
  <c r="I343" i="29"/>
  <c r="I342" i="29" s="1"/>
  <c r="L342" i="29" s="1"/>
  <c r="L343" i="29"/>
  <c r="H343" i="29"/>
  <c r="G343" i="29"/>
  <c r="G342" i="29"/>
  <c r="U341" i="29"/>
  <c r="U340" i="29" s="1"/>
  <c r="U339" i="29" s="1"/>
  <c r="S341" i="29"/>
  <c r="S340" i="29" s="1"/>
  <c r="S339" i="29" s="1"/>
  <c r="P341" i="29"/>
  <c r="P340" i="29" s="1"/>
  <c r="P339" i="29" s="1"/>
  <c r="L341" i="29"/>
  <c r="T340" i="29"/>
  <c r="R340" i="29"/>
  <c r="Q340" i="29"/>
  <c r="O340" i="29"/>
  <c r="N340" i="29"/>
  <c r="M340" i="29"/>
  <c r="K340" i="29"/>
  <c r="K339" i="29" s="1"/>
  <c r="J340" i="29"/>
  <c r="J339" i="29" s="1"/>
  <c r="I340" i="29"/>
  <c r="L340" i="29" s="1"/>
  <c r="H340" i="29"/>
  <c r="G340" i="29"/>
  <c r="T339" i="29"/>
  <c r="R339" i="29"/>
  <c r="Q339" i="29"/>
  <c r="O339" i="29"/>
  <c r="N339" i="29"/>
  <c r="M339" i="29"/>
  <c r="H339" i="29"/>
  <c r="G339" i="29"/>
  <c r="U338" i="29"/>
  <c r="U337" i="29" s="1"/>
  <c r="S338" i="29"/>
  <c r="S337" i="29" s="1"/>
  <c r="P338" i="29"/>
  <c r="P337" i="29" s="1"/>
  <c r="L338" i="29"/>
  <c r="T337" i="29"/>
  <c r="R337" i="29"/>
  <c r="Q337" i="29"/>
  <c r="O337" i="29"/>
  <c r="N337" i="29"/>
  <c r="M337" i="29"/>
  <c r="K337" i="29"/>
  <c r="L337" i="29" s="1"/>
  <c r="J337" i="29"/>
  <c r="J332" i="29" s="1"/>
  <c r="I337" i="29"/>
  <c r="H337" i="29"/>
  <c r="G337" i="29"/>
  <c r="U336" i="29"/>
  <c r="S336" i="29"/>
  <c r="P336" i="29"/>
  <c r="L336" i="29"/>
  <c r="U335" i="29"/>
  <c r="T335" i="29"/>
  <c r="T332" i="29" s="1"/>
  <c r="S335" i="29"/>
  <c r="R335" i="29"/>
  <c r="R332" i="29" s="1"/>
  <c r="Q335" i="29"/>
  <c r="P335" i="29"/>
  <c r="O335" i="29"/>
  <c r="N335" i="29"/>
  <c r="M335" i="29"/>
  <c r="K335" i="29"/>
  <c r="J335" i="29"/>
  <c r="I335" i="29"/>
  <c r="L335" i="29"/>
  <c r="H335" i="29"/>
  <c r="G335" i="29"/>
  <c r="G332" i="29" s="1"/>
  <c r="U334" i="29"/>
  <c r="U333" i="29" s="1"/>
  <c r="U332" i="29" s="1"/>
  <c r="S334" i="29"/>
  <c r="S333" i="29" s="1"/>
  <c r="P334" i="29"/>
  <c r="L334" i="29"/>
  <c r="T333" i="29"/>
  <c r="R333" i="29"/>
  <c r="Q333" i="29"/>
  <c r="P333" i="29"/>
  <c r="P332" i="29" s="1"/>
  <c r="O333" i="29"/>
  <c r="O332" i="29" s="1"/>
  <c r="N333" i="29"/>
  <c r="N332" i="29" s="1"/>
  <c r="M333" i="29"/>
  <c r="M332" i="29" s="1"/>
  <c r="K333" i="29"/>
  <c r="K332" i="29" s="1"/>
  <c r="J333" i="29"/>
  <c r="I333" i="29"/>
  <c r="H333" i="29"/>
  <c r="G333" i="29"/>
  <c r="Q332" i="29"/>
  <c r="I332" i="29"/>
  <c r="H332" i="29"/>
  <c r="U331" i="29"/>
  <c r="S331" i="29"/>
  <c r="S330" i="29" s="1"/>
  <c r="P331" i="29"/>
  <c r="P330" i="29" s="1"/>
  <c r="L331" i="29"/>
  <c r="U330" i="29"/>
  <c r="T330" i="29"/>
  <c r="R330" i="29"/>
  <c r="Q330" i="29"/>
  <c r="Q317" i="29" s="1"/>
  <c r="O330" i="29"/>
  <c r="N330" i="29"/>
  <c r="M330" i="29"/>
  <c r="K330" i="29"/>
  <c r="J330" i="29"/>
  <c r="I330" i="29"/>
  <c r="L330" i="29"/>
  <c r="H330" i="29"/>
  <c r="G330" i="29"/>
  <c r="U329" i="29"/>
  <c r="S329" i="29"/>
  <c r="S328" i="29" s="1"/>
  <c r="P329" i="29"/>
  <c r="L329" i="29"/>
  <c r="U328" i="29"/>
  <c r="T328" i="29"/>
  <c r="R328" i="29"/>
  <c r="Q328" i="29"/>
  <c r="P328" i="29"/>
  <c r="O328" i="29"/>
  <c r="N328" i="29"/>
  <c r="M328" i="29"/>
  <c r="K328" i="29"/>
  <c r="J328" i="29"/>
  <c r="I328" i="29"/>
  <c r="L328" i="29"/>
  <c r="H328" i="29"/>
  <c r="G328" i="29"/>
  <c r="L327" i="29"/>
  <c r="U326" i="29"/>
  <c r="S326" i="29"/>
  <c r="P326" i="29"/>
  <c r="P324" i="29" s="1"/>
  <c r="L326" i="29"/>
  <c r="U325" i="29"/>
  <c r="S325" i="29"/>
  <c r="S324" i="29" s="1"/>
  <c r="P325" i="29"/>
  <c r="L325" i="29"/>
  <c r="U324" i="29"/>
  <c r="T324" i="29"/>
  <c r="R324" i="29"/>
  <c r="Q324" i="29"/>
  <c r="O324" i="29"/>
  <c r="N324" i="29"/>
  <c r="M324" i="29"/>
  <c r="K324" i="29"/>
  <c r="J324" i="29"/>
  <c r="I324" i="29"/>
  <c r="L324" i="29"/>
  <c r="H324" i="29"/>
  <c r="G324" i="29"/>
  <c r="U323" i="29"/>
  <c r="U322" i="29" s="1"/>
  <c r="S323" i="29"/>
  <c r="P323" i="29"/>
  <c r="L323" i="29"/>
  <c r="T322" i="29"/>
  <c r="T317" i="29" s="1"/>
  <c r="S322" i="29"/>
  <c r="R322" i="29"/>
  <c r="Q322" i="29"/>
  <c r="P322" i="29"/>
  <c r="O322" i="29"/>
  <c r="N322" i="29"/>
  <c r="M322" i="29"/>
  <c r="K322" i="29"/>
  <c r="J322" i="29"/>
  <c r="I322" i="29"/>
  <c r="L322" i="29" s="1"/>
  <c r="H322" i="29"/>
  <c r="G322" i="29"/>
  <c r="G317" i="29" s="1"/>
  <c r="U321" i="29"/>
  <c r="S321" i="29"/>
  <c r="P321" i="29"/>
  <c r="L321" i="29"/>
  <c r="U320" i="29"/>
  <c r="S320" i="29"/>
  <c r="S318" i="29" s="1"/>
  <c r="S317" i="29" s="1"/>
  <c r="P320" i="29"/>
  <c r="L320" i="29"/>
  <c r="U319" i="29"/>
  <c r="S319" i="29"/>
  <c r="P319" i="29"/>
  <c r="P318" i="29" s="1"/>
  <c r="P317" i="29" s="1"/>
  <c r="L319" i="29"/>
  <c r="T318" i="29"/>
  <c r="R318" i="29"/>
  <c r="R317" i="29" s="1"/>
  <c r="Q318" i="29"/>
  <c r="O318" i="29"/>
  <c r="N318" i="29"/>
  <c r="M318" i="29"/>
  <c r="K318" i="29"/>
  <c r="J318" i="29"/>
  <c r="I318" i="29"/>
  <c r="L318" i="29" s="1"/>
  <c r="H318" i="29"/>
  <c r="H317" i="29" s="1"/>
  <c r="G318" i="29"/>
  <c r="J317" i="29"/>
  <c r="U316" i="29"/>
  <c r="U315" i="29" s="1"/>
  <c r="S316" i="29"/>
  <c r="S315" i="29" s="1"/>
  <c r="P316" i="29"/>
  <c r="L316" i="29"/>
  <c r="T315" i="29"/>
  <c r="R315" i="29"/>
  <c r="Q315" i="29"/>
  <c r="P315" i="29"/>
  <c r="O315" i="29"/>
  <c r="O312" i="29" s="1"/>
  <c r="N315" i="29"/>
  <c r="N312" i="29" s="1"/>
  <c r="M315" i="29"/>
  <c r="M312" i="29" s="1"/>
  <c r="K315" i="29"/>
  <c r="L315" i="29" s="1"/>
  <c r="J315" i="29"/>
  <c r="I315" i="29"/>
  <c r="H315" i="29"/>
  <c r="G315" i="29"/>
  <c r="U314" i="29"/>
  <c r="S314" i="29"/>
  <c r="P314" i="29"/>
  <c r="P313" i="29" s="1"/>
  <c r="P312" i="29" s="1"/>
  <c r="L314" i="29"/>
  <c r="U313" i="29"/>
  <c r="T313" i="29"/>
  <c r="T312" i="29" s="1"/>
  <c r="S313" i="29"/>
  <c r="R313" i="29"/>
  <c r="Q313" i="29"/>
  <c r="Q312" i="29" s="1"/>
  <c r="O313" i="29"/>
  <c r="N313" i="29"/>
  <c r="M313" i="29"/>
  <c r="K313" i="29"/>
  <c r="J313" i="29"/>
  <c r="J312" i="29" s="1"/>
  <c r="I313" i="29"/>
  <c r="I312" i="29" s="1"/>
  <c r="L313" i="29"/>
  <c r="H313" i="29"/>
  <c r="H312" i="29" s="1"/>
  <c r="G313" i="29"/>
  <c r="G312" i="29" s="1"/>
  <c r="S312" i="29"/>
  <c r="R312" i="29"/>
  <c r="U311" i="29"/>
  <c r="U310" i="29" s="1"/>
  <c r="S311" i="29"/>
  <c r="P311" i="29"/>
  <c r="L311" i="29"/>
  <c r="T310" i="29"/>
  <c r="S310" i="29"/>
  <c r="S309" i="29" s="1"/>
  <c r="R310" i="29"/>
  <c r="R309" i="29" s="1"/>
  <c r="Q310" i="29"/>
  <c r="Q309" i="29" s="1"/>
  <c r="P310" i="29"/>
  <c r="O310" i="29"/>
  <c r="O309" i="29" s="1"/>
  <c r="N310" i="29"/>
  <c r="N309" i="29" s="1"/>
  <c r="M310" i="29"/>
  <c r="M309" i="29" s="1"/>
  <c r="K310" i="29"/>
  <c r="J310" i="29"/>
  <c r="I310" i="29"/>
  <c r="H310" i="29"/>
  <c r="G310" i="29"/>
  <c r="G309" i="29" s="1"/>
  <c r="U309" i="29"/>
  <c r="T309" i="29"/>
  <c r="P309" i="29"/>
  <c r="J309" i="29"/>
  <c r="I309" i="29"/>
  <c r="H309" i="29"/>
  <c r="U308" i="29"/>
  <c r="U307" i="29" s="1"/>
  <c r="S308" i="29"/>
  <c r="S307" i="29" s="1"/>
  <c r="P308" i="29"/>
  <c r="P307" i="29" s="1"/>
  <c r="L308" i="29"/>
  <c r="T307" i="29"/>
  <c r="R307" i="29"/>
  <c r="Q307" i="29"/>
  <c r="O307" i="29"/>
  <c r="N307" i="29"/>
  <c r="N296" i="29" s="1"/>
  <c r="M307" i="29"/>
  <c r="K307" i="29"/>
  <c r="J307" i="29"/>
  <c r="I307" i="29"/>
  <c r="L307" i="29" s="1"/>
  <c r="H307" i="29"/>
  <c r="G307" i="29"/>
  <c r="U306" i="29"/>
  <c r="S306" i="29"/>
  <c r="P306" i="29"/>
  <c r="P304" i="29" s="1"/>
  <c r="L306" i="29"/>
  <c r="U305" i="29"/>
  <c r="S305" i="29"/>
  <c r="S304" i="29" s="1"/>
  <c r="P305" i="29"/>
  <c r="L305" i="29"/>
  <c r="U304" i="29"/>
  <c r="T304" i="29"/>
  <c r="R304" i="29"/>
  <c r="Q304" i="29"/>
  <c r="O304" i="29"/>
  <c r="N304" i="29"/>
  <c r="M304" i="29"/>
  <c r="M296" i="29" s="1"/>
  <c r="K304" i="29"/>
  <c r="J304" i="29"/>
  <c r="I304" i="29"/>
  <c r="L304" i="29"/>
  <c r="H304" i="29"/>
  <c r="G304" i="29"/>
  <c r="U303" i="29"/>
  <c r="S303" i="29"/>
  <c r="P303" i="29"/>
  <c r="L303" i="29"/>
  <c r="U302" i="29"/>
  <c r="T302" i="29"/>
  <c r="S302" i="29"/>
  <c r="R302" i="29"/>
  <c r="Q302" i="29"/>
  <c r="P302" i="29"/>
  <c r="O302" i="29"/>
  <c r="N302" i="29"/>
  <c r="M302" i="29"/>
  <c r="K302" i="29"/>
  <c r="J302" i="29"/>
  <c r="I302" i="29"/>
  <c r="L302" i="29" s="1"/>
  <c r="H302" i="29"/>
  <c r="G302" i="29"/>
  <c r="U301" i="29"/>
  <c r="S301" i="29"/>
  <c r="S299" i="29" s="1"/>
  <c r="S296" i="29" s="1"/>
  <c r="P301" i="29"/>
  <c r="P299" i="29" s="1"/>
  <c r="L301" i="29"/>
  <c r="U300" i="29"/>
  <c r="S300" i="29"/>
  <c r="P300" i="29"/>
  <c r="L300" i="29"/>
  <c r="U299" i="29"/>
  <c r="T299" i="29"/>
  <c r="R299" i="29"/>
  <c r="Q299" i="29"/>
  <c r="O299" i="29"/>
  <c r="N299" i="29"/>
  <c r="M299" i="29"/>
  <c r="K299" i="29"/>
  <c r="J299" i="29"/>
  <c r="I299" i="29"/>
  <c r="L299" i="29"/>
  <c r="H299" i="29"/>
  <c r="G299" i="29"/>
  <c r="U298" i="29"/>
  <c r="U297" i="29" s="1"/>
  <c r="S298" i="29"/>
  <c r="S297" i="29" s="1"/>
  <c r="P298" i="29"/>
  <c r="P297" i="29" s="1"/>
  <c r="L298" i="29"/>
  <c r="T297" i="29"/>
  <c r="R297" i="29"/>
  <c r="Q297" i="29"/>
  <c r="Q296" i="29" s="1"/>
  <c r="O297" i="29"/>
  <c r="N297" i="29"/>
  <c r="M297" i="29"/>
  <c r="K297" i="29"/>
  <c r="J297" i="29"/>
  <c r="I297" i="29"/>
  <c r="H297" i="29"/>
  <c r="G297" i="29"/>
  <c r="T296" i="29"/>
  <c r="R296" i="29"/>
  <c r="H296" i="29"/>
  <c r="G296" i="29"/>
  <c r="U295" i="29"/>
  <c r="S295" i="29"/>
  <c r="S294" i="29" s="1"/>
  <c r="P295" i="29"/>
  <c r="P294" i="29" s="1"/>
  <c r="L295" i="29"/>
  <c r="U294" i="29"/>
  <c r="T294" i="29"/>
  <c r="R294" i="29"/>
  <c r="Q294" i="29"/>
  <c r="O294" i="29"/>
  <c r="N294" i="29"/>
  <c r="M294" i="29"/>
  <c r="M290" i="29" s="1"/>
  <c r="K294" i="29"/>
  <c r="J294" i="29"/>
  <c r="I294" i="29"/>
  <c r="L294" i="29"/>
  <c r="H294" i="29"/>
  <c r="G294" i="29"/>
  <c r="U293" i="29"/>
  <c r="S293" i="29"/>
  <c r="P293" i="29"/>
  <c r="L293" i="29"/>
  <c r="U292" i="29"/>
  <c r="U291" i="29" s="1"/>
  <c r="S292" i="29"/>
  <c r="P292" i="29"/>
  <c r="P291" i="29" s="1"/>
  <c r="L292" i="29"/>
  <c r="T291" i="29"/>
  <c r="S291" i="29"/>
  <c r="S290" i="29" s="1"/>
  <c r="R291" i="29"/>
  <c r="Q291" i="29"/>
  <c r="O291" i="29"/>
  <c r="N291" i="29"/>
  <c r="M291" i="29"/>
  <c r="K291" i="29"/>
  <c r="J291" i="29"/>
  <c r="J290" i="29" s="1"/>
  <c r="I291" i="29"/>
  <c r="L291" i="29" s="1"/>
  <c r="H291" i="29"/>
  <c r="G291" i="29"/>
  <c r="G290" i="29" s="1"/>
  <c r="R290" i="29"/>
  <c r="Q290" i="29"/>
  <c r="P290" i="29"/>
  <c r="O290" i="29"/>
  <c r="N290" i="29"/>
  <c r="U289" i="29"/>
  <c r="S289" i="29"/>
  <c r="S288" i="29" s="1"/>
  <c r="P289" i="29"/>
  <c r="P288" i="29" s="1"/>
  <c r="L289" i="29"/>
  <c r="U288" i="29"/>
  <c r="T288" i="29"/>
  <c r="R288" i="29"/>
  <c r="Q288" i="29"/>
  <c r="O288" i="29"/>
  <c r="N288" i="29"/>
  <c r="M288" i="29"/>
  <c r="K288" i="29"/>
  <c r="J288" i="29"/>
  <c r="I288" i="29"/>
  <c r="L288" i="29"/>
  <c r="H288" i="29"/>
  <c r="G288" i="29"/>
  <c r="U287" i="29"/>
  <c r="U286" i="29" s="1"/>
  <c r="S287" i="29"/>
  <c r="S286" i="29" s="1"/>
  <c r="P287" i="29"/>
  <c r="L287" i="29"/>
  <c r="T286" i="29"/>
  <c r="R286" i="29"/>
  <c r="Q286" i="29"/>
  <c r="P286" i="29"/>
  <c r="O286" i="29"/>
  <c r="N286" i="29"/>
  <c r="M286" i="29"/>
  <c r="K286" i="29"/>
  <c r="L286" i="29" s="1"/>
  <c r="J286" i="29"/>
  <c r="I286" i="29"/>
  <c r="H286" i="29"/>
  <c r="G286" i="29"/>
  <c r="U285" i="29"/>
  <c r="S285" i="29"/>
  <c r="P285" i="29"/>
  <c r="L285" i="29"/>
  <c r="U284" i="29"/>
  <c r="U283" i="29" s="1"/>
  <c r="S284" i="29"/>
  <c r="S283" i="29" s="1"/>
  <c r="P284" i="29"/>
  <c r="P283" i="29" s="1"/>
  <c r="L284" i="29"/>
  <c r="T283" i="29"/>
  <c r="R283" i="29"/>
  <c r="R276" i="29" s="1"/>
  <c r="Q283" i="29"/>
  <c r="Q276" i="29" s="1"/>
  <c r="O283" i="29"/>
  <c r="N283" i="29"/>
  <c r="M283" i="29"/>
  <c r="K283" i="29"/>
  <c r="L283" i="29" s="1"/>
  <c r="J283" i="29"/>
  <c r="I283" i="29"/>
  <c r="H283" i="29"/>
  <c r="G283" i="29"/>
  <c r="U282" i="29"/>
  <c r="S282" i="29"/>
  <c r="P282" i="29"/>
  <c r="L282" i="29"/>
  <c r="U281" i="29"/>
  <c r="S281" i="29"/>
  <c r="P281" i="29"/>
  <c r="L281" i="29"/>
  <c r="U280" i="29"/>
  <c r="S280" i="29"/>
  <c r="P280" i="29"/>
  <c r="L280" i="29"/>
  <c r="U279" i="29"/>
  <c r="T279" i="29"/>
  <c r="T276" i="29" s="1"/>
  <c r="S279" i="29"/>
  <c r="S276" i="29" s="1"/>
  <c r="R279" i="29"/>
  <c r="Q279" i="29"/>
  <c r="O279" i="29"/>
  <c r="N279" i="29"/>
  <c r="M279" i="29"/>
  <c r="K279" i="29"/>
  <c r="J279" i="29"/>
  <c r="I279" i="29"/>
  <c r="L279" i="29"/>
  <c r="H279" i="29"/>
  <c r="H276" i="29" s="1"/>
  <c r="G279" i="29"/>
  <c r="G276" i="29" s="1"/>
  <c r="U278" i="29"/>
  <c r="U277" i="29" s="1"/>
  <c r="U276" i="29" s="1"/>
  <c r="S278" i="29"/>
  <c r="S277" i="29" s="1"/>
  <c r="P278" i="29"/>
  <c r="L278" i="29"/>
  <c r="T277" i="29"/>
  <c r="R277" i="29"/>
  <c r="Q277" i="29"/>
  <c r="P277" i="29"/>
  <c r="O277" i="29"/>
  <c r="N277" i="29"/>
  <c r="N276" i="29" s="1"/>
  <c r="M277" i="29"/>
  <c r="M276" i="29" s="1"/>
  <c r="K277" i="29"/>
  <c r="L277" i="29" s="1"/>
  <c r="J277" i="29"/>
  <c r="I277" i="29"/>
  <c r="H277" i="29"/>
  <c r="G277" i="29"/>
  <c r="O276" i="29"/>
  <c r="K276" i="29"/>
  <c r="U275" i="29"/>
  <c r="U274" i="29" s="1"/>
  <c r="S275" i="29"/>
  <c r="P275" i="29"/>
  <c r="P274" i="29" s="1"/>
  <c r="L275" i="29"/>
  <c r="T274" i="29"/>
  <c r="S274" i="29"/>
  <c r="R274" i="29"/>
  <c r="Q274" i="29"/>
  <c r="O274" i="29"/>
  <c r="N274" i="29"/>
  <c r="M274" i="29"/>
  <c r="K274" i="29"/>
  <c r="J274" i="29"/>
  <c r="I274" i="29"/>
  <c r="L274" i="29" s="1"/>
  <c r="H274" i="29"/>
  <c r="G274" i="29"/>
  <c r="U273" i="29"/>
  <c r="S273" i="29"/>
  <c r="P273" i="29"/>
  <c r="L273" i="29"/>
  <c r="U272" i="29"/>
  <c r="U271" i="29" s="1"/>
  <c r="S272" i="29"/>
  <c r="S271" i="29" s="1"/>
  <c r="P272" i="29"/>
  <c r="P271" i="29" s="1"/>
  <c r="L272" i="29"/>
  <c r="T271" i="29"/>
  <c r="R271" i="29"/>
  <c r="Q271" i="29"/>
  <c r="O271" i="29"/>
  <c r="N271" i="29"/>
  <c r="M271" i="29"/>
  <c r="K271" i="29"/>
  <c r="J271" i="29"/>
  <c r="I271" i="29"/>
  <c r="L271" i="29" s="1"/>
  <c r="H271" i="29"/>
  <c r="G271" i="29"/>
  <c r="U270" i="29"/>
  <c r="U269" i="29" s="1"/>
  <c r="S270" i="29"/>
  <c r="P270" i="29"/>
  <c r="L270" i="29"/>
  <c r="T269" i="29"/>
  <c r="S269" i="29"/>
  <c r="R269" i="29"/>
  <c r="R266" i="29" s="1"/>
  <c r="Q269" i="29"/>
  <c r="Q266" i="29" s="1"/>
  <c r="P269" i="29"/>
  <c r="O269" i="29"/>
  <c r="N269" i="29"/>
  <c r="M269" i="29"/>
  <c r="K269" i="29"/>
  <c r="J269" i="29"/>
  <c r="I269" i="29"/>
  <c r="L269" i="29"/>
  <c r="H269" i="29"/>
  <c r="G269" i="29"/>
  <c r="G266" i="29" s="1"/>
  <c r="U268" i="29"/>
  <c r="U267" i="29" s="1"/>
  <c r="U266" i="29" s="1"/>
  <c r="S268" i="29"/>
  <c r="S267" i="29" s="1"/>
  <c r="P268" i="29"/>
  <c r="P267" i="29" s="1"/>
  <c r="P266" i="29" s="1"/>
  <c r="L268" i="29"/>
  <c r="T267" i="29"/>
  <c r="R267" i="29"/>
  <c r="Q267" i="29"/>
  <c r="O267" i="29"/>
  <c r="N267" i="29"/>
  <c r="N266" i="29" s="1"/>
  <c r="M267" i="29"/>
  <c r="K267" i="29"/>
  <c r="K266" i="29" s="1"/>
  <c r="J267" i="29"/>
  <c r="J266" i="29" s="1"/>
  <c r="I267" i="29"/>
  <c r="L267" i="29"/>
  <c r="H267" i="29"/>
  <c r="G267" i="29"/>
  <c r="O266" i="29"/>
  <c r="U265" i="29"/>
  <c r="S265" i="29"/>
  <c r="P265" i="29"/>
  <c r="P263" i="29" s="1"/>
  <c r="L265" i="29"/>
  <c r="U264" i="29"/>
  <c r="S264" i="29"/>
  <c r="P264" i="29"/>
  <c r="L264" i="29"/>
  <c r="T263" i="29"/>
  <c r="R263" i="29"/>
  <c r="Q263" i="29"/>
  <c r="O263" i="29"/>
  <c r="N263" i="29"/>
  <c r="M263" i="29"/>
  <c r="M251" i="29" s="1"/>
  <c r="K263" i="29"/>
  <c r="J263" i="29"/>
  <c r="I263" i="29"/>
  <c r="L263" i="29" s="1"/>
  <c r="H263" i="29"/>
  <c r="G263" i="29"/>
  <c r="U262" i="29"/>
  <c r="S262" i="29"/>
  <c r="P262" i="29"/>
  <c r="L262" i="29"/>
  <c r="U261" i="29"/>
  <c r="S261" i="29"/>
  <c r="P261" i="29"/>
  <c r="L261" i="29"/>
  <c r="U260" i="29"/>
  <c r="S260" i="29"/>
  <c r="P260" i="29"/>
  <c r="L260" i="29"/>
  <c r="U259" i="29"/>
  <c r="S259" i="29"/>
  <c r="P259" i="29"/>
  <c r="L259" i="29"/>
  <c r="U258" i="29"/>
  <c r="T258" i="29"/>
  <c r="R258" i="29"/>
  <c r="R251" i="29" s="1"/>
  <c r="Q258" i="29"/>
  <c r="O258" i="29"/>
  <c r="N258" i="29"/>
  <c r="M258" i="29"/>
  <c r="K258" i="29"/>
  <c r="J258" i="29"/>
  <c r="I258" i="29"/>
  <c r="L258" i="29"/>
  <c r="H258" i="29"/>
  <c r="G258" i="29"/>
  <c r="U257" i="29"/>
  <c r="S257" i="29"/>
  <c r="P257" i="29"/>
  <c r="L257" i="29"/>
  <c r="U256" i="29"/>
  <c r="S256" i="29"/>
  <c r="P256" i="29"/>
  <c r="L256" i="29"/>
  <c r="U255" i="29"/>
  <c r="S255" i="29"/>
  <c r="P255" i="29"/>
  <c r="P254" i="29" s="1"/>
  <c r="L255" i="29"/>
  <c r="U254" i="29"/>
  <c r="T254" i="29"/>
  <c r="R254" i="29"/>
  <c r="Q254" i="29"/>
  <c r="O254" i="29"/>
  <c r="N254" i="29"/>
  <c r="M254" i="29"/>
  <c r="K254" i="29"/>
  <c r="J254" i="29"/>
  <c r="I254" i="29"/>
  <c r="L254" i="29"/>
  <c r="H254" i="29"/>
  <c r="G254" i="29"/>
  <c r="U253" i="29"/>
  <c r="S253" i="29"/>
  <c r="P253" i="29"/>
  <c r="L253" i="29"/>
  <c r="U252" i="29"/>
  <c r="T252" i="29"/>
  <c r="S252" i="29"/>
  <c r="R252" i="29"/>
  <c r="Q252" i="29"/>
  <c r="Q251" i="29" s="1"/>
  <c r="P252" i="29"/>
  <c r="O252" i="29"/>
  <c r="O251" i="29" s="1"/>
  <c r="N252" i="29"/>
  <c r="M252" i="29"/>
  <c r="K252" i="29"/>
  <c r="J252" i="29"/>
  <c r="I252" i="29"/>
  <c r="I251" i="29" s="1"/>
  <c r="L251" i="29" s="1"/>
  <c r="H252" i="29"/>
  <c r="G252" i="29"/>
  <c r="G251" i="29" s="1"/>
  <c r="K251" i="29"/>
  <c r="J251" i="29"/>
  <c r="U250" i="29"/>
  <c r="U249" i="29" s="1"/>
  <c r="S250" i="29"/>
  <c r="P250" i="29"/>
  <c r="L250" i="29"/>
  <c r="T249" i="29"/>
  <c r="S249" i="29"/>
  <c r="R249" i="29"/>
  <c r="R248" i="29" s="1"/>
  <c r="Q249" i="29"/>
  <c r="Q248" i="29" s="1"/>
  <c r="P249" i="29"/>
  <c r="P248" i="29" s="1"/>
  <c r="O249" i="29"/>
  <c r="O248" i="29" s="1"/>
  <c r="N249" i="29"/>
  <c r="N248" i="29" s="1"/>
  <c r="M249" i="29"/>
  <c r="M248" i="29" s="1"/>
  <c r="K249" i="29"/>
  <c r="J249" i="29"/>
  <c r="I249" i="29"/>
  <c r="L249" i="29"/>
  <c r="H249" i="29"/>
  <c r="H248" i="29" s="1"/>
  <c r="G249" i="29"/>
  <c r="G248" i="29" s="1"/>
  <c r="U248" i="29"/>
  <c r="T248" i="29"/>
  <c r="S248" i="29"/>
  <c r="K248" i="29"/>
  <c r="J248" i="29"/>
  <c r="I248" i="29"/>
  <c r="L248" i="29"/>
  <c r="U247" i="29"/>
  <c r="U246" i="29" s="1"/>
  <c r="U245" i="29" s="1"/>
  <c r="S247" i="29"/>
  <c r="S246" i="29" s="1"/>
  <c r="S245" i="29" s="1"/>
  <c r="P247" i="29"/>
  <c r="P246" i="29" s="1"/>
  <c r="P245" i="29" s="1"/>
  <c r="L247" i="29"/>
  <c r="T246" i="29"/>
  <c r="R246" i="29"/>
  <c r="Q246" i="29"/>
  <c r="O246" i="29"/>
  <c r="N246" i="29"/>
  <c r="N245" i="29" s="1"/>
  <c r="M246" i="29"/>
  <c r="K246" i="29"/>
  <c r="K245" i="29" s="1"/>
  <c r="J246" i="29"/>
  <c r="J245" i="29" s="1"/>
  <c r="I246" i="29"/>
  <c r="L246" i="29"/>
  <c r="T245" i="29"/>
  <c r="R245" i="29"/>
  <c r="Q245" i="29"/>
  <c r="O245" i="29"/>
  <c r="M245" i="29"/>
  <c r="I245" i="29"/>
  <c r="L245" i="29"/>
  <c r="U244" i="29"/>
  <c r="S244" i="29"/>
  <c r="S243" i="29" s="1"/>
  <c r="S240" i="29" s="1"/>
  <c r="P244" i="29"/>
  <c r="P243" i="29" s="1"/>
  <c r="L244" i="29"/>
  <c r="U243" i="29"/>
  <c r="T243" i="29"/>
  <c r="R243" i="29"/>
  <c r="Q243" i="29"/>
  <c r="O243" i="29"/>
  <c r="N243" i="29"/>
  <c r="M243" i="29"/>
  <c r="K243" i="29"/>
  <c r="J243" i="29"/>
  <c r="J240" i="29" s="1"/>
  <c r="I243" i="29"/>
  <c r="I240" i="29" s="1"/>
  <c r="L243" i="29"/>
  <c r="H243" i="29"/>
  <c r="G243" i="29"/>
  <c r="U242" i="29"/>
  <c r="U241" i="29" s="1"/>
  <c r="S242" i="29"/>
  <c r="P242" i="29"/>
  <c r="L242" i="29"/>
  <c r="T241" i="29"/>
  <c r="S241" i="29"/>
  <c r="R241" i="29"/>
  <c r="Q241" i="29"/>
  <c r="Q240" i="29" s="1"/>
  <c r="P241" i="29"/>
  <c r="O241" i="29"/>
  <c r="O240" i="29" s="1"/>
  <c r="N241" i="29"/>
  <c r="N240" i="29" s="1"/>
  <c r="M241" i="29"/>
  <c r="M240" i="29" s="1"/>
  <c r="K241" i="29"/>
  <c r="J241" i="29"/>
  <c r="I241" i="29"/>
  <c r="H241" i="29"/>
  <c r="G241" i="29"/>
  <c r="G240" i="29" s="1"/>
  <c r="U240" i="29"/>
  <c r="T240" i="29"/>
  <c r="R240" i="29"/>
  <c r="P240" i="29"/>
  <c r="H240" i="29"/>
  <c r="U239" i="29"/>
  <c r="U237" i="29" s="1"/>
  <c r="U236" i="29" s="1"/>
  <c r="S239" i="29"/>
  <c r="S237" i="29" s="1"/>
  <c r="S236" i="29" s="1"/>
  <c r="P239" i="29"/>
  <c r="P237" i="29" s="1"/>
  <c r="P236" i="29" s="1"/>
  <c r="L239" i="29"/>
  <c r="U238" i="29"/>
  <c r="S238" i="29"/>
  <c r="P238" i="29"/>
  <c r="L238" i="29"/>
  <c r="T237" i="29"/>
  <c r="R237" i="29"/>
  <c r="Q237" i="29"/>
  <c r="O237" i="29"/>
  <c r="O236" i="29" s="1"/>
  <c r="N237" i="29"/>
  <c r="N236" i="29" s="1"/>
  <c r="M237" i="29"/>
  <c r="K237" i="29"/>
  <c r="J237" i="29"/>
  <c r="I237" i="29"/>
  <c r="L237" i="29"/>
  <c r="H237" i="29"/>
  <c r="G237" i="29"/>
  <c r="T236" i="29"/>
  <c r="R236" i="29"/>
  <c r="Q236" i="29"/>
  <c r="M236" i="29"/>
  <c r="K236" i="29"/>
  <c r="J236" i="29"/>
  <c r="I236" i="29"/>
  <c r="L236" i="29" s="1"/>
  <c r="H236" i="29"/>
  <c r="G236" i="29"/>
  <c r="U235" i="29"/>
  <c r="U234" i="29" s="1"/>
  <c r="S235" i="29"/>
  <c r="P235" i="29"/>
  <c r="L235" i="29"/>
  <c r="T234" i="29"/>
  <c r="S234" i="29"/>
  <c r="S233" i="29" s="1"/>
  <c r="R234" i="29"/>
  <c r="R233" i="29" s="1"/>
  <c r="Q234" i="29"/>
  <c r="Q233" i="29" s="1"/>
  <c r="P234" i="29"/>
  <c r="O234" i="29"/>
  <c r="N234" i="29"/>
  <c r="N233" i="29" s="1"/>
  <c r="M234" i="29"/>
  <c r="M233" i="29" s="1"/>
  <c r="K234" i="29"/>
  <c r="K233" i="29" s="1"/>
  <c r="J234" i="29"/>
  <c r="I234" i="29"/>
  <c r="L234" i="29"/>
  <c r="H234" i="29"/>
  <c r="G234" i="29"/>
  <c r="U233" i="29"/>
  <c r="T233" i="29"/>
  <c r="P233" i="29"/>
  <c r="O233" i="29"/>
  <c r="J233" i="29"/>
  <c r="I233" i="29"/>
  <c r="L233" i="29"/>
  <c r="H233" i="29"/>
  <c r="G233" i="29"/>
  <c r="U232" i="29"/>
  <c r="S232" i="29"/>
  <c r="S230" i="29" s="1"/>
  <c r="P232" i="29"/>
  <c r="U231" i="29"/>
  <c r="S231" i="29"/>
  <c r="P231" i="29"/>
  <c r="L231" i="29"/>
  <c r="T230" i="29"/>
  <c r="R230" i="29"/>
  <c r="Q230" i="29"/>
  <c r="P230" i="29"/>
  <c r="O230" i="29"/>
  <c r="N230" i="29"/>
  <c r="N210" i="29" s="1"/>
  <c r="M230" i="29"/>
  <c r="K230" i="29"/>
  <c r="J230" i="29"/>
  <c r="I230" i="29"/>
  <c r="L230" i="29"/>
  <c r="H230" i="29"/>
  <c r="G230" i="29"/>
  <c r="U229" i="29"/>
  <c r="S229" i="29"/>
  <c r="P229" i="29"/>
  <c r="U228" i="29"/>
  <c r="U226" i="29" s="1"/>
  <c r="S228" i="29"/>
  <c r="S226" i="29" s="1"/>
  <c r="P228" i="29"/>
  <c r="L228" i="29"/>
  <c r="U227" i="29"/>
  <c r="S227" i="29"/>
  <c r="P227" i="29"/>
  <c r="L227" i="29"/>
  <c r="T226" i="29"/>
  <c r="T210" i="29" s="1"/>
  <c r="R226" i="29"/>
  <c r="Q226" i="29"/>
  <c r="P226" i="29"/>
  <c r="O226" i="29"/>
  <c r="N226" i="29"/>
  <c r="M226" i="29"/>
  <c r="K226" i="29"/>
  <c r="J226" i="29"/>
  <c r="I226" i="29"/>
  <c r="L226" i="29"/>
  <c r="H226" i="29"/>
  <c r="G226" i="29"/>
  <c r="G210" i="29" s="1"/>
  <c r="U225" i="29"/>
  <c r="S225" i="29"/>
  <c r="P225" i="29"/>
  <c r="U224" i="29"/>
  <c r="S224" i="29"/>
  <c r="P224" i="29"/>
  <c r="U223" i="29"/>
  <c r="S223" i="29"/>
  <c r="P223" i="29"/>
  <c r="U222" i="29"/>
  <c r="S222" i="29"/>
  <c r="P222" i="29"/>
  <c r="U221" i="29"/>
  <c r="U220" i="29" s="1"/>
  <c r="S221" i="29"/>
  <c r="P221" i="29"/>
  <c r="P220" i="29" s="1"/>
  <c r="L221" i="29"/>
  <c r="T220" i="29"/>
  <c r="R220" i="29"/>
  <c r="Q220" i="29"/>
  <c r="O220" i="29"/>
  <c r="N220" i="29"/>
  <c r="M220" i="29"/>
  <c r="K220" i="29"/>
  <c r="J220" i="29"/>
  <c r="I220" i="29"/>
  <c r="L220" i="29" s="1"/>
  <c r="H220" i="29"/>
  <c r="G220" i="29"/>
  <c r="U219" i="29"/>
  <c r="S219" i="29"/>
  <c r="P219" i="29"/>
  <c r="U218" i="29"/>
  <c r="S218" i="29"/>
  <c r="P218" i="29"/>
  <c r="U217" i="29"/>
  <c r="U216" i="29" s="1"/>
  <c r="S217" i="29"/>
  <c r="S216" i="29" s="1"/>
  <c r="P217" i="29"/>
  <c r="P216" i="29" s="1"/>
  <c r="L217" i="29"/>
  <c r="T216" i="29"/>
  <c r="R216" i="29"/>
  <c r="Q216" i="29"/>
  <c r="O216" i="29"/>
  <c r="N216" i="29"/>
  <c r="M216" i="29"/>
  <c r="K216" i="29"/>
  <c r="J216" i="29"/>
  <c r="I216" i="29"/>
  <c r="L216" i="29"/>
  <c r="H216" i="29"/>
  <c r="G216" i="29"/>
  <c r="U215" i="29"/>
  <c r="S215" i="29"/>
  <c r="P215" i="29"/>
  <c r="U214" i="29"/>
  <c r="S214" i="29"/>
  <c r="S213" i="29" s="1"/>
  <c r="P214" i="29"/>
  <c r="L214" i="29"/>
  <c r="U213" i="29"/>
  <c r="T213" i="29"/>
  <c r="R213" i="29"/>
  <c r="Q213" i="29"/>
  <c r="P213" i="29"/>
  <c r="O213" i="29"/>
  <c r="N213" i="29"/>
  <c r="M213" i="29"/>
  <c r="K213" i="29"/>
  <c r="J213" i="29"/>
  <c r="I213" i="29"/>
  <c r="L213" i="29"/>
  <c r="H213" i="29"/>
  <c r="G213" i="29"/>
  <c r="U212" i="29"/>
  <c r="S212" i="29"/>
  <c r="P212" i="29"/>
  <c r="P211" i="29" s="1"/>
  <c r="L212" i="29"/>
  <c r="U211" i="29"/>
  <c r="T211" i="29"/>
  <c r="S211" i="29"/>
  <c r="R211" i="29"/>
  <c r="Q211" i="29"/>
  <c r="O211" i="29"/>
  <c r="N211" i="29"/>
  <c r="M211" i="29"/>
  <c r="K211" i="29"/>
  <c r="J211" i="29"/>
  <c r="J210" i="29" s="1"/>
  <c r="I211" i="29"/>
  <c r="L211" i="29" s="1"/>
  <c r="H211" i="29"/>
  <c r="H210" i="29" s="1"/>
  <c r="G211" i="29"/>
  <c r="M210" i="29"/>
  <c r="K210" i="29"/>
  <c r="I210" i="29"/>
  <c r="L210" i="29" s="1"/>
  <c r="U209" i="29"/>
  <c r="P209" i="29"/>
  <c r="L209" i="29"/>
  <c r="U208" i="29"/>
  <c r="T208" i="29"/>
  <c r="S208" i="29"/>
  <c r="R208" i="29"/>
  <c r="R207" i="29" s="1"/>
  <c r="Q208" i="29"/>
  <c r="Q207" i="29" s="1"/>
  <c r="P208" i="29"/>
  <c r="P207" i="29" s="1"/>
  <c r="O208" i="29"/>
  <c r="O207" i="29" s="1"/>
  <c r="N208" i="29"/>
  <c r="N207" i="29" s="1"/>
  <c r="M208" i="29"/>
  <c r="M207" i="29" s="1"/>
  <c r="K208" i="29"/>
  <c r="J208" i="29"/>
  <c r="I208" i="29"/>
  <c r="L208" i="29"/>
  <c r="H208" i="29"/>
  <c r="G208" i="29"/>
  <c r="G207" i="29" s="1"/>
  <c r="U207" i="29"/>
  <c r="T207" i="29"/>
  <c r="S207" i="29"/>
  <c r="K207" i="29"/>
  <c r="J207" i="29"/>
  <c r="I207" i="29"/>
  <c r="L207" i="29"/>
  <c r="H207" i="29"/>
  <c r="U206" i="29"/>
  <c r="U205" i="29" s="1"/>
  <c r="U202" i="29" s="1"/>
  <c r="S206" i="29"/>
  <c r="S205" i="29" s="1"/>
  <c r="P206" i="29"/>
  <c r="P205" i="29" s="1"/>
  <c r="P202" i="29" s="1"/>
  <c r="L206" i="29"/>
  <c r="T205" i="29"/>
  <c r="R205" i="29"/>
  <c r="Q205" i="29"/>
  <c r="Q202" i="29" s="1"/>
  <c r="O205" i="29"/>
  <c r="N205" i="29"/>
  <c r="M205" i="29"/>
  <c r="K205" i="29"/>
  <c r="L205" i="29" s="1"/>
  <c r="J205" i="29"/>
  <c r="I205" i="29"/>
  <c r="H205" i="29"/>
  <c r="G205" i="29"/>
  <c r="U204" i="29"/>
  <c r="S204" i="29"/>
  <c r="P204" i="29"/>
  <c r="P203" i="29" s="1"/>
  <c r="L204" i="29"/>
  <c r="U203" i="29"/>
  <c r="T203" i="29"/>
  <c r="T202" i="29" s="1"/>
  <c r="S203" i="29"/>
  <c r="R203" i="29"/>
  <c r="R202" i="29" s="1"/>
  <c r="Q203" i="29"/>
  <c r="O203" i="29"/>
  <c r="N203" i="29"/>
  <c r="M203" i="29"/>
  <c r="K203" i="29"/>
  <c r="J203" i="29"/>
  <c r="J202" i="29" s="1"/>
  <c r="I203" i="29"/>
  <c r="L203" i="29"/>
  <c r="H203" i="29"/>
  <c r="H202" i="29" s="1"/>
  <c r="G203" i="29"/>
  <c r="G202" i="29" s="1"/>
  <c r="O202" i="29"/>
  <c r="N202" i="29"/>
  <c r="M202" i="29"/>
  <c r="I202" i="29"/>
  <c r="L201" i="29"/>
  <c r="U200" i="29"/>
  <c r="T200" i="29"/>
  <c r="S200" i="29"/>
  <c r="S194" i="29" s="1"/>
  <c r="R200" i="29"/>
  <c r="R194" i="29" s="1"/>
  <c r="Q200" i="29"/>
  <c r="Q194" i="29" s="1"/>
  <c r="P200" i="29"/>
  <c r="P194" i="29" s="1"/>
  <c r="O200" i="29"/>
  <c r="O194" i="29" s="1"/>
  <c r="N200" i="29"/>
  <c r="M200" i="29"/>
  <c r="K200" i="29"/>
  <c r="J200" i="29"/>
  <c r="I200" i="29"/>
  <c r="L200" i="29"/>
  <c r="H200" i="29"/>
  <c r="G200" i="29"/>
  <c r="L199" i="29"/>
  <c r="L198" i="29"/>
  <c r="U197" i="29"/>
  <c r="U194" i="29" s="1"/>
  <c r="T197" i="29"/>
  <c r="T194" i="29" s="1"/>
  <c r="S197" i="29"/>
  <c r="R197" i="29"/>
  <c r="Q197" i="29"/>
  <c r="P197" i="29"/>
  <c r="O197" i="29"/>
  <c r="N197" i="29"/>
  <c r="M197" i="29"/>
  <c r="K197" i="29"/>
  <c r="J197" i="29"/>
  <c r="I197" i="29"/>
  <c r="L197" i="29"/>
  <c r="H197" i="29"/>
  <c r="H194" i="29" s="1"/>
  <c r="G197" i="29"/>
  <c r="G194" i="29" s="1"/>
  <c r="L196" i="29"/>
  <c r="U195" i="29"/>
  <c r="T195" i="29"/>
  <c r="S195" i="29"/>
  <c r="R195" i="29"/>
  <c r="Q195" i="29"/>
  <c r="P195" i="29"/>
  <c r="O195" i="29"/>
  <c r="N195" i="29"/>
  <c r="M195" i="29"/>
  <c r="K195" i="29"/>
  <c r="K194" i="29" s="1"/>
  <c r="J195" i="29"/>
  <c r="I195" i="29"/>
  <c r="H195" i="29"/>
  <c r="G195" i="29"/>
  <c r="N194" i="29"/>
  <c r="M194" i="29"/>
  <c r="L193" i="29"/>
  <c r="U192" i="29"/>
  <c r="T192" i="29"/>
  <c r="T189" i="29" s="1"/>
  <c r="S192" i="29"/>
  <c r="R192" i="29"/>
  <c r="R189" i="29" s="1"/>
  <c r="Q192" i="29"/>
  <c r="Q189" i="29" s="1"/>
  <c r="P192" i="29"/>
  <c r="O192" i="29"/>
  <c r="N192" i="29"/>
  <c r="M192" i="29"/>
  <c r="K192" i="29"/>
  <c r="J192" i="29"/>
  <c r="J189" i="29" s="1"/>
  <c r="I192" i="29"/>
  <c r="L192" i="29" s="1"/>
  <c r="H192" i="29"/>
  <c r="G192" i="29"/>
  <c r="U191" i="29"/>
  <c r="U190" i="29" s="1"/>
  <c r="S191" i="29"/>
  <c r="P191" i="29"/>
  <c r="L191" i="29"/>
  <c r="T190" i="29"/>
  <c r="S190" i="29"/>
  <c r="S189" i="29" s="1"/>
  <c r="R190" i="29"/>
  <c r="Q190" i="29"/>
  <c r="P190" i="29"/>
  <c r="O190" i="29"/>
  <c r="N190" i="29"/>
  <c r="N189" i="29" s="1"/>
  <c r="M190" i="29"/>
  <c r="M189" i="29" s="1"/>
  <c r="K190" i="29"/>
  <c r="J190" i="29"/>
  <c r="I190" i="29"/>
  <c r="H190" i="29"/>
  <c r="G190" i="29"/>
  <c r="G189" i="29" s="1"/>
  <c r="U189" i="29"/>
  <c r="P189" i="29"/>
  <c r="O189" i="29"/>
  <c r="I189" i="29"/>
  <c r="H189" i="29"/>
  <c r="U188" i="29"/>
  <c r="U187" i="29" s="1"/>
  <c r="U186" i="29" s="1"/>
  <c r="S188" i="29"/>
  <c r="S187" i="29" s="1"/>
  <c r="S186" i="29" s="1"/>
  <c r="P188" i="29"/>
  <c r="L188" i="29"/>
  <c r="T187" i="29"/>
  <c r="R187" i="29"/>
  <c r="Q187" i="29"/>
  <c r="P187" i="29"/>
  <c r="O187" i="29"/>
  <c r="N187" i="29"/>
  <c r="M187" i="29"/>
  <c r="K187" i="29"/>
  <c r="K186" i="29" s="1"/>
  <c r="J187" i="29"/>
  <c r="J186" i="29" s="1"/>
  <c r="I187" i="29"/>
  <c r="H187" i="29"/>
  <c r="G187" i="29"/>
  <c r="T186" i="29"/>
  <c r="R186" i="29"/>
  <c r="Q186" i="29"/>
  <c r="P186" i="29"/>
  <c r="O186" i="29"/>
  <c r="N186" i="29"/>
  <c r="M186" i="29"/>
  <c r="H186" i="29"/>
  <c r="G186" i="29"/>
  <c r="U185" i="29"/>
  <c r="S185" i="29"/>
  <c r="S184" i="29" s="1"/>
  <c r="P185" i="29"/>
  <c r="P184" i="29" s="1"/>
  <c r="L185" i="29"/>
  <c r="U184" i="29"/>
  <c r="T184" i="29"/>
  <c r="R184" i="29"/>
  <c r="Q184" i="29"/>
  <c r="O184" i="29"/>
  <c r="N184" i="29"/>
  <c r="N181" i="29" s="1"/>
  <c r="M184" i="29"/>
  <c r="M181" i="29" s="1"/>
  <c r="K184" i="29"/>
  <c r="L184" i="29" s="1"/>
  <c r="J184" i="29"/>
  <c r="I184" i="29"/>
  <c r="H184" i="29"/>
  <c r="G184" i="29"/>
  <c r="U183" i="29"/>
  <c r="S183" i="29"/>
  <c r="P183" i="29"/>
  <c r="L183" i="29"/>
  <c r="U182" i="29"/>
  <c r="U181" i="29" s="1"/>
  <c r="T182" i="29"/>
  <c r="T181" i="29" s="1"/>
  <c r="S182" i="29"/>
  <c r="S181" i="29" s="1"/>
  <c r="R182" i="29"/>
  <c r="Q182" i="29"/>
  <c r="Q181" i="29" s="1"/>
  <c r="P182" i="29"/>
  <c r="P181" i="29" s="1"/>
  <c r="O182" i="29"/>
  <c r="N182" i="29"/>
  <c r="M182" i="29"/>
  <c r="K182" i="29"/>
  <c r="J182" i="29"/>
  <c r="I182" i="29"/>
  <c r="I181" i="29" s="1"/>
  <c r="L182" i="29"/>
  <c r="H182" i="29"/>
  <c r="H181" i="29" s="1"/>
  <c r="G182" i="29"/>
  <c r="R181" i="29"/>
  <c r="J181" i="29"/>
  <c r="G181" i="29"/>
  <c r="U180" i="29"/>
  <c r="S180" i="29"/>
  <c r="P180" i="29"/>
  <c r="L180" i="29"/>
  <c r="U179" i="29"/>
  <c r="S179" i="29"/>
  <c r="P179" i="29"/>
  <c r="P178" i="29" s="1"/>
  <c r="L179" i="29"/>
  <c r="U178" i="29"/>
  <c r="T178" i="29"/>
  <c r="S178" i="29"/>
  <c r="R178" i="29"/>
  <c r="R175" i="29" s="1"/>
  <c r="Q178" i="29"/>
  <c r="O178" i="29"/>
  <c r="N178" i="29"/>
  <c r="M178" i="29"/>
  <c r="K178" i="29"/>
  <c r="J178" i="29"/>
  <c r="I178" i="29"/>
  <c r="L178" i="29"/>
  <c r="H178" i="29"/>
  <c r="H175" i="29" s="1"/>
  <c r="G178" i="29"/>
  <c r="G175" i="29" s="1"/>
  <c r="U177" i="29"/>
  <c r="U176" i="29" s="1"/>
  <c r="U175" i="29" s="1"/>
  <c r="S177" i="29"/>
  <c r="S176" i="29" s="1"/>
  <c r="S175" i="29" s="1"/>
  <c r="P177" i="29"/>
  <c r="L177" i="29"/>
  <c r="T176" i="29"/>
  <c r="T175" i="29" s="1"/>
  <c r="R176" i="29"/>
  <c r="Q176" i="29"/>
  <c r="P176" i="29"/>
  <c r="O176" i="29"/>
  <c r="N176" i="29"/>
  <c r="N175" i="29" s="1"/>
  <c r="M176" i="29"/>
  <c r="M175" i="29" s="1"/>
  <c r="K176" i="29"/>
  <c r="J176" i="29"/>
  <c r="I176" i="29"/>
  <c r="H176" i="29"/>
  <c r="G176" i="29"/>
  <c r="Q175" i="29"/>
  <c r="P175" i="29"/>
  <c r="O175" i="29"/>
  <c r="J175" i="29"/>
  <c r="I175" i="29"/>
  <c r="S174" i="29"/>
  <c r="S172" i="29" s="1"/>
  <c r="S171" i="29" s="1"/>
  <c r="P174" i="29"/>
  <c r="P172" i="29" s="1"/>
  <c r="P171" i="29" s="1"/>
  <c r="L174" i="29"/>
  <c r="U173" i="29"/>
  <c r="S173" i="29"/>
  <c r="P173" i="29"/>
  <c r="L173" i="29"/>
  <c r="U172" i="29"/>
  <c r="U171" i="29" s="1"/>
  <c r="T172" i="29"/>
  <c r="T171" i="29" s="1"/>
  <c r="R172" i="29"/>
  <c r="Q172" i="29"/>
  <c r="O172" i="29"/>
  <c r="O171" i="29" s="1"/>
  <c r="N172" i="29"/>
  <c r="N171" i="29" s="1"/>
  <c r="M172" i="29"/>
  <c r="M171" i="29" s="1"/>
  <c r="K172" i="29"/>
  <c r="J172" i="29"/>
  <c r="I172" i="29"/>
  <c r="L172" i="29"/>
  <c r="H172" i="29"/>
  <c r="G172" i="29"/>
  <c r="R171" i="29"/>
  <c r="Q171" i="29"/>
  <c r="K171" i="29"/>
  <c r="J171" i="29"/>
  <c r="I171" i="29"/>
  <c r="L171" i="29"/>
  <c r="H171" i="29"/>
  <c r="G171" i="29"/>
  <c r="P170" i="29"/>
  <c r="L170" i="29"/>
  <c r="U169" i="29"/>
  <c r="U168" i="29" s="1"/>
  <c r="T169" i="29"/>
  <c r="S169" i="29"/>
  <c r="R169" i="29"/>
  <c r="Q169" i="29"/>
  <c r="P169" i="29"/>
  <c r="O169" i="29"/>
  <c r="N169" i="29"/>
  <c r="N168" i="29" s="1"/>
  <c r="M169" i="29"/>
  <c r="M168" i="29" s="1"/>
  <c r="K169" i="29"/>
  <c r="J169" i="29"/>
  <c r="J168" i="29" s="1"/>
  <c r="I169" i="29"/>
  <c r="I168" i="29" s="1"/>
  <c r="H169" i="29"/>
  <c r="G169" i="29"/>
  <c r="T168" i="29"/>
  <c r="S168" i="29"/>
  <c r="R168" i="29"/>
  <c r="Q168" i="29"/>
  <c r="P168" i="29"/>
  <c r="O168" i="29"/>
  <c r="K168" i="29"/>
  <c r="H168" i="29"/>
  <c r="G168" i="29"/>
  <c r="L167" i="29"/>
  <c r="U166" i="29"/>
  <c r="T166" i="29"/>
  <c r="S166" i="29"/>
  <c r="R166" i="29"/>
  <c r="Q166" i="29"/>
  <c r="Q160" i="29" s="1"/>
  <c r="P166" i="29"/>
  <c r="O166" i="29"/>
  <c r="N166" i="29"/>
  <c r="M166" i="29"/>
  <c r="K166" i="29"/>
  <c r="J166" i="29"/>
  <c r="I166" i="29"/>
  <c r="L166" i="29"/>
  <c r="H166" i="29"/>
  <c r="G166" i="29"/>
  <c r="U165" i="29"/>
  <c r="U164" i="29" s="1"/>
  <c r="S165" i="29"/>
  <c r="S164" i="29" s="1"/>
  <c r="P165" i="29"/>
  <c r="P164" i="29" s="1"/>
  <c r="L165" i="29"/>
  <c r="T164" i="29"/>
  <c r="R164" i="29"/>
  <c r="Q164" i="29"/>
  <c r="O164" i="29"/>
  <c r="N164" i="29"/>
  <c r="N160" i="29" s="1"/>
  <c r="M164" i="29"/>
  <c r="M160" i="29" s="1"/>
  <c r="K164" i="29"/>
  <c r="L164" i="29" s="1"/>
  <c r="J164" i="29"/>
  <c r="I164" i="29"/>
  <c r="H164" i="29"/>
  <c r="G164" i="29"/>
  <c r="U163" i="29"/>
  <c r="S163" i="29"/>
  <c r="P163" i="29"/>
  <c r="L163" i="29"/>
  <c r="U162" i="29"/>
  <c r="U161" i="29" s="1"/>
  <c r="S162" i="29"/>
  <c r="S161" i="29" s="1"/>
  <c r="S160" i="29" s="1"/>
  <c r="P162" i="29"/>
  <c r="P161" i="29" s="1"/>
  <c r="P160" i="29" s="1"/>
  <c r="L162" i="29"/>
  <c r="T161" i="29"/>
  <c r="R161" i="29"/>
  <c r="R160" i="29" s="1"/>
  <c r="Q161" i="29"/>
  <c r="O161" i="29"/>
  <c r="O160" i="29" s="1"/>
  <c r="N161" i="29"/>
  <c r="M161" i="29"/>
  <c r="K161" i="29"/>
  <c r="J161" i="29"/>
  <c r="I161" i="29"/>
  <c r="H161" i="29"/>
  <c r="G161" i="29"/>
  <c r="U160" i="29"/>
  <c r="T160" i="29"/>
  <c r="H160" i="29"/>
  <c r="G160" i="29"/>
  <c r="U159" i="29"/>
  <c r="U158" i="29" s="1"/>
  <c r="U157" i="29" s="1"/>
  <c r="S159" i="29"/>
  <c r="S158" i="29" s="1"/>
  <c r="S157" i="29" s="1"/>
  <c r="P159" i="29"/>
  <c r="L159" i="29"/>
  <c r="T158" i="29"/>
  <c r="T157" i="29" s="1"/>
  <c r="R158" i="29"/>
  <c r="Q158" i="29"/>
  <c r="P158" i="29"/>
  <c r="O158" i="29"/>
  <c r="N158" i="29"/>
  <c r="M158" i="29"/>
  <c r="K158" i="29"/>
  <c r="J158" i="29"/>
  <c r="J157" i="29" s="1"/>
  <c r="I158" i="29"/>
  <c r="I157" i="29" s="1"/>
  <c r="H158" i="29"/>
  <c r="H157" i="29" s="1"/>
  <c r="G158" i="29"/>
  <c r="R157" i="29"/>
  <c r="Q157" i="29"/>
  <c r="P157" i="29"/>
  <c r="O157" i="29"/>
  <c r="N157" i="29"/>
  <c r="M157" i="29"/>
  <c r="K157" i="29"/>
  <c r="G157" i="29"/>
  <c r="U156" i="29"/>
  <c r="S156" i="29"/>
  <c r="P156" i="29"/>
  <c r="P155" i="29" s="1"/>
  <c r="L156" i="29"/>
  <c r="U155" i="29"/>
  <c r="T155" i="29"/>
  <c r="T154" i="29" s="1"/>
  <c r="S155" i="29"/>
  <c r="S154" i="29" s="1"/>
  <c r="R155" i="29"/>
  <c r="R154" i="29" s="1"/>
  <c r="Q155" i="29"/>
  <c r="O155" i="29"/>
  <c r="N155" i="29"/>
  <c r="M155" i="29"/>
  <c r="K155" i="29"/>
  <c r="J155" i="29"/>
  <c r="I155" i="29"/>
  <c r="L155" i="29"/>
  <c r="H155" i="29"/>
  <c r="H154" i="29" s="1"/>
  <c r="G155" i="29"/>
  <c r="G154" i="29" s="1"/>
  <c r="U154" i="29"/>
  <c r="Q154" i="29"/>
  <c r="P154" i="29"/>
  <c r="O154" i="29"/>
  <c r="N154" i="29"/>
  <c r="M154" i="29"/>
  <c r="K154" i="29"/>
  <c r="J154" i="29"/>
  <c r="I154" i="29"/>
  <c r="L154" i="29"/>
  <c r="U153" i="29"/>
  <c r="S153" i="29"/>
  <c r="S152" i="29" s="1"/>
  <c r="P153" i="29"/>
  <c r="P152" i="29" s="1"/>
  <c r="L153" i="29"/>
  <c r="U152" i="29"/>
  <c r="T152" i="29"/>
  <c r="R152" i="29"/>
  <c r="Q152" i="29"/>
  <c r="O152" i="29"/>
  <c r="N152" i="29"/>
  <c r="M152" i="29"/>
  <c r="K152" i="29"/>
  <c r="J152" i="29"/>
  <c r="I152" i="29"/>
  <c r="L152" i="29"/>
  <c r="H152" i="29"/>
  <c r="G152" i="29"/>
  <c r="U151" i="29"/>
  <c r="U150" i="29" s="1"/>
  <c r="S151" i="29"/>
  <c r="P151" i="29"/>
  <c r="L151" i="29"/>
  <c r="T150" i="29"/>
  <c r="S150" i="29"/>
  <c r="R150" i="29"/>
  <c r="Q150" i="29"/>
  <c r="P150" i="29"/>
  <c r="O150" i="29"/>
  <c r="N150" i="29"/>
  <c r="M150" i="29"/>
  <c r="K150" i="29"/>
  <c r="L150" i="29" s="1"/>
  <c r="J150" i="29"/>
  <c r="I150" i="29"/>
  <c r="H150" i="29"/>
  <c r="G150" i="29"/>
  <c r="U149" i="29"/>
  <c r="S149" i="29"/>
  <c r="S148" i="29" s="1"/>
  <c r="S145" i="29" s="1"/>
  <c r="P149" i="29"/>
  <c r="P148" i="29" s="1"/>
  <c r="L149" i="29"/>
  <c r="U148" i="29"/>
  <c r="U145" i="29" s="1"/>
  <c r="T148" i="29"/>
  <c r="T145" i="29" s="1"/>
  <c r="R148" i="29"/>
  <c r="Q148" i="29"/>
  <c r="O148" i="29"/>
  <c r="N148" i="29"/>
  <c r="M148" i="29"/>
  <c r="K148" i="29"/>
  <c r="K145" i="29" s="1"/>
  <c r="J148" i="29"/>
  <c r="J145" i="29" s="1"/>
  <c r="I148" i="29"/>
  <c r="I145" i="29" s="1"/>
  <c r="L148" i="29"/>
  <c r="H148" i="29"/>
  <c r="H145" i="29" s="1"/>
  <c r="G148" i="29"/>
  <c r="G145" i="29" s="1"/>
  <c r="U147" i="29"/>
  <c r="S147" i="29"/>
  <c r="P147" i="29"/>
  <c r="L147" i="29"/>
  <c r="U146" i="29"/>
  <c r="T146" i="29"/>
  <c r="S146" i="29"/>
  <c r="R146" i="29"/>
  <c r="Q146" i="29"/>
  <c r="P146" i="29"/>
  <c r="P145" i="29" s="1"/>
  <c r="O146" i="29"/>
  <c r="N146" i="29"/>
  <c r="N145" i="29" s="1"/>
  <c r="M146" i="29"/>
  <c r="K146" i="29"/>
  <c r="J146" i="29"/>
  <c r="I146" i="29"/>
  <c r="L146" i="29"/>
  <c r="H146" i="29"/>
  <c r="G146" i="29"/>
  <c r="R145" i="29"/>
  <c r="Q145" i="29"/>
  <c r="U144" i="29"/>
  <c r="U143" i="29" s="1"/>
  <c r="U142" i="29" s="1"/>
  <c r="S144" i="29"/>
  <c r="S143" i="29" s="1"/>
  <c r="S142" i="29" s="1"/>
  <c r="P144" i="29"/>
  <c r="P143" i="29" s="1"/>
  <c r="P142" i="29" s="1"/>
  <c r="L144" i="29"/>
  <c r="T143" i="29"/>
  <c r="T142" i="29" s="1"/>
  <c r="R143" i="29"/>
  <c r="Q143" i="29"/>
  <c r="Q142" i="29" s="1"/>
  <c r="O143" i="29"/>
  <c r="N143" i="29"/>
  <c r="M143" i="29"/>
  <c r="M142" i="29" s="1"/>
  <c r="K143" i="29"/>
  <c r="J143" i="29"/>
  <c r="I143" i="29"/>
  <c r="H143" i="29"/>
  <c r="G143" i="29"/>
  <c r="G142" i="29" s="1"/>
  <c r="R142" i="29"/>
  <c r="O142" i="29"/>
  <c r="N142" i="29"/>
  <c r="J142" i="29"/>
  <c r="I142" i="29"/>
  <c r="H142" i="29"/>
  <c r="U141" i="29"/>
  <c r="S141" i="29"/>
  <c r="S140" i="29" s="1"/>
  <c r="P141" i="29"/>
  <c r="L141" i="29"/>
  <c r="U140" i="29"/>
  <c r="T140" i="29"/>
  <c r="R140" i="29"/>
  <c r="Q140" i="29"/>
  <c r="P140" i="29"/>
  <c r="O140" i="29"/>
  <c r="O137" i="29" s="1"/>
  <c r="N140" i="29"/>
  <c r="N137" i="29" s="1"/>
  <c r="M140" i="29"/>
  <c r="K140" i="29"/>
  <c r="J140" i="29"/>
  <c r="I140" i="29"/>
  <c r="L140" i="29"/>
  <c r="H140" i="29"/>
  <c r="G140" i="29"/>
  <c r="U139" i="29"/>
  <c r="S139" i="29"/>
  <c r="S138" i="29" s="1"/>
  <c r="S137" i="29" s="1"/>
  <c r="P139" i="29"/>
  <c r="P138" i="29" s="1"/>
  <c r="P137" i="29" s="1"/>
  <c r="L139" i="29"/>
  <c r="U138" i="29"/>
  <c r="U137" i="29" s="1"/>
  <c r="T138" i="29"/>
  <c r="R138" i="29"/>
  <c r="Q138" i="29"/>
  <c r="O138" i="29"/>
  <c r="N138" i="29"/>
  <c r="M138" i="29"/>
  <c r="K138" i="29"/>
  <c r="J138" i="29"/>
  <c r="I138" i="29"/>
  <c r="L138" i="29"/>
  <c r="H138" i="29"/>
  <c r="H137" i="29" s="1"/>
  <c r="G138" i="29"/>
  <c r="T137" i="29"/>
  <c r="M137" i="29"/>
  <c r="K137" i="29"/>
  <c r="J137" i="29"/>
  <c r="I137" i="29"/>
  <c r="L137" i="29" s="1"/>
  <c r="G137" i="29"/>
  <c r="U136" i="29"/>
  <c r="S136" i="29"/>
  <c r="P136" i="29"/>
  <c r="P135" i="29" s="1"/>
  <c r="P134" i="29" s="1"/>
  <c r="L136" i="29"/>
  <c r="U135" i="29"/>
  <c r="T135" i="29"/>
  <c r="S135" i="29"/>
  <c r="S134" i="29" s="1"/>
  <c r="R135" i="29"/>
  <c r="R134" i="29" s="1"/>
  <c r="Q135" i="29"/>
  <c r="Q134" i="29" s="1"/>
  <c r="O135" i="29"/>
  <c r="O134" i="29" s="1"/>
  <c r="N135" i="29"/>
  <c r="N134" i="29" s="1"/>
  <c r="M135" i="29"/>
  <c r="K135" i="29"/>
  <c r="J135" i="29"/>
  <c r="I135" i="29"/>
  <c r="L135" i="29"/>
  <c r="H135" i="29"/>
  <c r="G135" i="29"/>
  <c r="U134" i="29"/>
  <c r="T134" i="29"/>
  <c r="M134" i="29"/>
  <c r="K134" i="29"/>
  <c r="J134" i="29"/>
  <c r="I134" i="29"/>
  <c r="L134" i="29"/>
  <c r="H134" i="29"/>
  <c r="G134" i="29"/>
  <c r="U133" i="29"/>
  <c r="U132" i="29" s="1"/>
  <c r="S133" i="29"/>
  <c r="P133" i="29"/>
  <c r="L133" i="29"/>
  <c r="T132" i="29"/>
  <c r="S132" i="29"/>
  <c r="R132" i="29"/>
  <c r="R129" i="29" s="1"/>
  <c r="Q132" i="29"/>
  <c r="Q129" i="29" s="1"/>
  <c r="P132" i="29"/>
  <c r="O132" i="29"/>
  <c r="O129" i="29" s="1"/>
  <c r="N132" i="29"/>
  <c r="N129" i="29" s="1"/>
  <c r="M132" i="29"/>
  <c r="M129" i="29" s="1"/>
  <c r="K132" i="29"/>
  <c r="J132" i="29"/>
  <c r="I132" i="29"/>
  <c r="L132" i="29"/>
  <c r="H132" i="29"/>
  <c r="G132" i="29"/>
  <c r="U131" i="29"/>
  <c r="S131" i="29"/>
  <c r="S130" i="29" s="1"/>
  <c r="S129" i="29" s="1"/>
  <c r="P131" i="29"/>
  <c r="P130" i="29" s="1"/>
  <c r="P129" i="29" s="1"/>
  <c r="L131" i="29"/>
  <c r="U130" i="29"/>
  <c r="T130" i="29"/>
  <c r="T129" i="29" s="1"/>
  <c r="R130" i="29"/>
  <c r="Q130" i="29"/>
  <c r="O130" i="29"/>
  <c r="N130" i="29"/>
  <c r="M130" i="29"/>
  <c r="K130" i="29"/>
  <c r="J130" i="29"/>
  <c r="I130" i="29"/>
  <c r="L130" i="29"/>
  <c r="H130" i="29"/>
  <c r="H129" i="29" s="1"/>
  <c r="G130" i="29"/>
  <c r="K129" i="29"/>
  <c r="J129" i="29"/>
  <c r="I129" i="29"/>
  <c r="L129" i="29" s="1"/>
  <c r="G129" i="29"/>
  <c r="U128" i="29"/>
  <c r="S128" i="29"/>
  <c r="P128" i="29"/>
  <c r="P127" i="29" s="1"/>
  <c r="L128" i="29"/>
  <c r="U127" i="29"/>
  <c r="T127" i="29"/>
  <c r="S127" i="29"/>
  <c r="S126" i="29" s="1"/>
  <c r="R127" i="29"/>
  <c r="R126" i="29" s="1"/>
  <c r="Q127" i="29"/>
  <c r="Q126" i="29" s="1"/>
  <c r="O127" i="29"/>
  <c r="N127" i="29"/>
  <c r="M127" i="29"/>
  <c r="M126" i="29" s="1"/>
  <c r="K127" i="29"/>
  <c r="K126" i="29" s="1"/>
  <c r="J127" i="29"/>
  <c r="I127" i="29"/>
  <c r="L127" i="29" s="1"/>
  <c r="H127" i="29"/>
  <c r="G127" i="29"/>
  <c r="G126" i="29" s="1"/>
  <c r="U126" i="29"/>
  <c r="T126" i="29"/>
  <c r="P126" i="29"/>
  <c r="O126" i="29"/>
  <c r="N126" i="29"/>
  <c r="J126" i="29"/>
  <c r="H126" i="29"/>
  <c r="U125" i="29"/>
  <c r="S125" i="29"/>
  <c r="S124" i="29" s="1"/>
  <c r="S121" i="29" s="1"/>
  <c r="P125" i="29"/>
  <c r="P124" i="29" s="1"/>
  <c r="L125" i="29"/>
  <c r="U124" i="29"/>
  <c r="U121" i="29" s="1"/>
  <c r="T124" i="29"/>
  <c r="T121" i="29" s="1"/>
  <c r="R124" i="29"/>
  <c r="Q124" i="29"/>
  <c r="O124" i="29"/>
  <c r="N124" i="29"/>
  <c r="M124" i="29"/>
  <c r="K124" i="29"/>
  <c r="K121" i="29" s="1"/>
  <c r="J124" i="29"/>
  <c r="I124" i="29"/>
  <c r="I121" i="29" s="1"/>
  <c r="L121" i="29" s="1"/>
  <c r="L124" i="29"/>
  <c r="H124" i="29"/>
  <c r="H121" i="29" s="1"/>
  <c r="G124" i="29"/>
  <c r="U123" i="29"/>
  <c r="P123" i="29"/>
  <c r="L123" i="29"/>
  <c r="U122" i="29"/>
  <c r="T122" i="29"/>
  <c r="S122" i="29"/>
  <c r="R122" i="29"/>
  <c r="Q122" i="29"/>
  <c r="P122" i="29"/>
  <c r="O122" i="29"/>
  <c r="O121" i="29" s="1"/>
  <c r="N122" i="29"/>
  <c r="N121" i="29" s="1"/>
  <c r="M122" i="29"/>
  <c r="K122" i="29"/>
  <c r="J122" i="29"/>
  <c r="I122" i="29"/>
  <c r="L122" i="29"/>
  <c r="H122" i="29"/>
  <c r="G122" i="29"/>
  <c r="R121" i="29"/>
  <c r="Q121" i="29"/>
  <c r="M121" i="29"/>
  <c r="G121" i="29"/>
  <c r="U120" i="29"/>
  <c r="U119" i="29" s="1"/>
  <c r="U118" i="29" s="1"/>
  <c r="S120" i="29"/>
  <c r="S119" i="29" s="1"/>
  <c r="S118" i="29" s="1"/>
  <c r="P120" i="29"/>
  <c r="P119" i="29" s="1"/>
  <c r="P118" i="29" s="1"/>
  <c r="L120" i="29"/>
  <c r="T119" i="29"/>
  <c r="T118" i="29" s="1"/>
  <c r="R119" i="29"/>
  <c r="Q119" i="29"/>
  <c r="O119" i="29"/>
  <c r="N119" i="29"/>
  <c r="M119" i="29"/>
  <c r="K119" i="29"/>
  <c r="K118" i="29" s="1"/>
  <c r="J119" i="29"/>
  <c r="J118" i="29" s="1"/>
  <c r="I119" i="29"/>
  <c r="L119" i="29" s="1"/>
  <c r="H119" i="29"/>
  <c r="H118" i="29" s="1"/>
  <c r="G119" i="29"/>
  <c r="R118" i="29"/>
  <c r="Q118" i="29"/>
  <c r="O118" i="29"/>
  <c r="N118" i="29"/>
  <c r="M118" i="29"/>
  <c r="I118" i="29"/>
  <c r="G118" i="29"/>
  <c r="U117" i="29"/>
  <c r="S117" i="29"/>
  <c r="P117" i="29"/>
  <c r="P116" i="29" s="1"/>
  <c r="P115" i="29" s="1"/>
  <c r="L117" i="29"/>
  <c r="U116" i="29"/>
  <c r="T116" i="29"/>
  <c r="T115" i="29" s="1"/>
  <c r="S116" i="29"/>
  <c r="S115" i="29" s="1"/>
  <c r="R116" i="29"/>
  <c r="R115" i="29" s="1"/>
  <c r="Q116" i="29"/>
  <c r="O116" i="29"/>
  <c r="O115" i="29" s="1"/>
  <c r="N116" i="29"/>
  <c r="M116" i="29"/>
  <c r="K116" i="29"/>
  <c r="J116" i="29"/>
  <c r="I116" i="29"/>
  <c r="L116" i="29"/>
  <c r="H116" i="29"/>
  <c r="G116" i="29"/>
  <c r="G115" i="29" s="1"/>
  <c r="U115" i="29"/>
  <c r="Q115" i="29"/>
  <c r="N115" i="29"/>
  <c r="M115" i="29"/>
  <c r="K115" i="29"/>
  <c r="J115" i="29"/>
  <c r="I115" i="29"/>
  <c r="L115" i="29"/>
  <c r="H115" i="29"/>
  <c r="U114" i="29"/>
  <c r="S114" i="29"/>
  <c r="P114" i="29"/>
  <c r="L114" i="29"/>
  <c r="U113" i="29"/>
  <c r="T113" i="29"/>
  <c r="S113" i="29"/>
  <c r="R113" i="29"/>
  <c r="Q113" i="29"/>
  <c r="Q112" i="29" s="1"/>
  <c r="P113" i="29"/>
  <c r="O113" i="29"/>
  <c r="O112" i="29" s="1"/>
  <c r="N113" i="29"/>
  <c r="M113" i="29"/>
  <c r="K113" i="29"/>
  <c r="J113" i="29"/>
  <c r="J112" i="29" s="1"/>
  <c r="I113" i="29"/>
  <c r="L113" i="29"/>
  <c r="H113" i="29"/>
  <c r="G113" i="29"/>
  <c r="U112" i="29"/>
  <c r="T112" i="29"/>
  <c r="S112" i="29"/>
  <c r="R112" i="29"/>
  <c r="P112" i="29"/>
  <c r="N112" i="29"/>
  <c r="M112" i="29"/>
  <c r="K112" i="29"/>
  <c r="I112" i="29"/>
  <c r="L112" i="29"/>
  <c r="H112" i="29"/>
  <c r="G112" i="29"/>
  <c r="U109" i="29"/>
  <c r="S109" i="29"/>
  <c r="P109" i="29"/>
  <c r="L109" i="29"/>
  <c r="U108" i="29"/>
  <c r="U105" i="29" s="1"/>
  <c r="T108" i="29"/>
  <c r="T105" i="29" s="1"/>
  <c r="S108" i="29"/>
  <c r="R108" i="29"/>
  <c r="R105" i="29" s="1"/>
  <c r="Q108" i="29"/>
  <c r="Q105" i="29" s="1"/>
  <c r="P108" i="29"/>
  <c r="O108" i="29"/>
  <c r="O105" i="29" s="1"/>
  <c r="N108" i="29"/>
  <c r="N105" i="29" s="1"/>
  <c r="M108" i="29"/>
  <c r="K108" i="29"/>
  <c r="J108" i="29"/>
  <c r="I108" i="29"/>
  <c r="L108" i="29"/>
  <c r="H108" i="29"/>
  <c r="H105" i="29" s="1"/>
  <c r="G108" i="29"/>
  <c r="G105" i="29" s="1"/>
  <c r="U107" i="29"/>
  <c r="S107" i="29"/>
  <c r="S106" i="29" s="1"/>
  <c r="P107" i="29"/>
  <c r="P106" i="29" s="1"/>
  <c r="L107" i="29"/>
  <c r="U106" i="29"/>
  <c r="T106" i="29"/>
  <c r="R106" i="29"/>
  <c r="Q106" i="29"/>
  <c r="O106" i="29"/>
  <c r="N106" i="29"/>
  <c r="M106" i="29"/>
  <c r="K106" i="29"/>
  <c r="J106" i="29"/>
  <c r="I106" i="29"/>
  <c r="L106" i="29"/>
  <c r="M105" i="29"/>
  <c r="K105" i="29"/>
  <c r="J105" i="29"/>
  <c r="I105" i="29"/>
  <c r="L105" i="29" s="1"/>
  <c r="U104" i="29"/>
  <c r="S104" i="29"/>
  <c r="P104" i="29"/>
  <c r="P103" i="29" s="1"/>
  <c r="L104" i="29"/>
  <c r="U103" i="29"/>
  <c r="T103" i="29"/>
  <c r="S103" i="29"/>
  <c r="R103" i="29"/>
  <c r="Q103" i="29"/>
  <c r="O103" i="29"/>
  <c r="N103" i="29"/>
  <c r="M103" i="29"/>
  <c r="K103" i="29"/>
  <c r="J103" i="29"/>
  <c r="I103" i="29"/>
  <c r="L103" i="29"/>
  <c r="H103" i="29"/>
  <c r="G103" i="29"/>
  <c r="U102" i="29"/>
  <c r="U101" i="29" s="1"/>
  <c r="U95" i="29" s="1"/>
  <c r="S102" i="29"/>
  <c r="S101" i="29" s="1"/>
  <c r="P102" i="29"/>
  <c r="L102" i="29"/>
  <c r="T101" i="29"/>
  <c r="R101" i="29"/>
  <c r="Q101" i="29"/>
  <c r="Q95" i="29" s="1"/>
  <c r="P101" i="29"/>
  <c r="O101" i="29"/>
  <c r="O95" i="29" s="1"/>
  <c r="N101" i="29"/>
  <c r="N95" i="29" s="1"/>
  <c r="M101" i="29"/>
  <c r="M95" i="29" s="1"/>
  <c r="K101" i="29"/>
  <c r="L101" i="29" s="1"/>
  <c r="J101" i="29"/>
  <c r="I101" i="29"/>
  <c r="H101" i="29"/>
  <c r="G101" i="29"/>
  <c r="U100" i="29"/>
  <c r="S100" i="29"/>
  <c r="P100" i="29"/>
  <c r="P99" i="29" s="1"/>
  <c r="L100" i="29"/>
  <c r="U99" i="29"/>
  <c r="T99" i="29"/>
  <c r="S99" i="29"/>
  <c r="R99" i="29"/>
  <c r="Q99" i="29"/>
  <c r="O99" i="29"/>
  <c r="N99" i="29"/>
  <c r="M99" i="29"/>
  <c r="K99" i="29"/>
  <c r="J99" i="29"/>
  <c r="I99" i="29"/>
  <c r="L99" i="29"/>
  <c r="H99" i="29"/>
  <c r="G99" i="29"/>
  <c r="U98" i="29"/>
  <c r="S98" i="29"/>
  <c r="P98" i="29"/>
  <c r="L98" i="29"/>
  <c r="U97" i="29"/>
  <c r="S97" i="29"/>
  <c r="P97" i="29"/>
  <c r="P96" i="29" s="1"/>
  <c r="L97" i="29"/>
  <c r="U96" i="29"/>
  <c r="T96" i="29"/>
  <c r="T95" i="29" s="1"/>
  <c r="S96" i="29"/>
  <c r="S95" i="29" s="1"/>
  <c r="R96" i="29"/>
  <c r="R95" i="29" s="1"/>
  <c r="Q96" i="29"/>
  <c r="O96" i="29"/>
  <c r="N96" i="29"/>
  <c r="M96" i="29"/>
  <c r="K96" i="29"/>
  <c r="J96" i="29"/>
  <c r="I96" i="29"/>
  <c r="L96" i="29"/>
  <c r="H96" i="29"/>
  <c r="H95" i="29" s="1"/>
  <c r="G96" i="29"/>
  <c r="G95" i="29" s="1"/>
  <c r="J95" i="29"/>
  <c r="I95" i="29"/>
  <c r="U94" i="29"/>
  <c r="S94" i="29"/>
  <c r="P94" i="29"/>
  <c r="L94" i="29"/>
  <c r="U93" i="29"/>
  <c r="T93" i="29"/>
  <c r="T90" i="29" s="1"/>
  <c r="S93" i="29"/>
  <c r="R93" i="29"/>
  <c r="R90" i="29" s="1"/>
  <c r="Q93" i="29"/>
  <c r="Q90" i="29" s="1"/>
  <c r="P93" i="29"/>
  <c r="O93" i="29"/>
  <c r="N93" i="29"/>
  <c r="M93" i="29"/>
  <c r="K93" i="29"/>
  <c r="J93" i="29"/>
  <c r="I93" i="29"/>
  <c r="I90" i="29" s="1"/>
  <c r="L93" i="29"/>
  <c r="H93" i="29"/>
  <c r="H90" i="29" s="1"/>
  <c r="G93" i="29"/>
  <c r="G90" i="29" s="1"/>
  <c r="U92" i="29"/>
  <c r="U91" i="29" s="1"/>
  <c r="U90" i="29" s="1"/>
  <c r="S92" i="29"/>
  <c r="S91" i="29" s="1"/>
  <c r="S90" i="29" s="1"/>
  <c r="P92" i="29"/>
  <c r="P91" i="29" s="1"/>
  <c r="P90" i="29" s="1"/>
  <c r="L92" i="29"/>
  <c r="T91" i="29"/>
  <c r="R91" i="29"/>
  <c r="Q91" i="29"/>
  <c r="O91" i="29"/>
  <c r="N91" i="29"/>
  <c r="M91" i="29"/>
  <c r="M90" i="29" s="1"/>
  <c r="K91" i="29"/>
  <c r="K90" i="29" s="1"/>
  <c r="J91" i="29"/>
  <c r="J90" i="29" s="1"/>
  <c r="I91" i="29"/>
  <c r="L91" i="29" s="1"/>
  <c r="H91" i="29"/>
  <c r="G91" i="29"/>
  <c r="O90" i="29"/>
  <c r="N90" i="29"/>
  <c r="U89" i="29"/>
  <c r="S89" i="29"/>
  <c r="S88" i="29" s="1"/>
  <c r="P89" i="29"/>
  <c r="P88" i="29" s="1"/>
  <c r="L89" i="29"/>
  <c r="U88" i="29"/>
  <c r="T88" i="29"/>
  <c r="R88" i="29"/>
  <c r="Q88" i="29"/>
  <c r="O88" i="29"/>
  <c r="N88" i="29"/>
  <c r="M88" i="29"/>
  <c r="K88" i="29"/>
  <c r="J88" i="29"/>
  <c r="I88" i="29"/>
  <c r="L88" i="29"/>
  <c r="H88" i="29"/>
  <c r="G88" i="29"/>
  <c r="U87" i="29"/>
  <c r="S87" i="29"/>
  <c r="P87" i="29"/>
  <c r="L87" i="29"/>
  <c r="U86" i="29"/>
  <c r="S86" i="29"/>
  <c r="P86" i="29"/>
  <c r="P84" i="29" s="1"/>
  <c r="L86" i="29"/>
  <c r="U85" i="29"/>
  <c r="U84" i="29" s="1"/>
  <c r="S85" i="29"/>
  <c r="S84" i="29" s="1"/>
  <c r="P85" i="29"/>
  <c r="L85" i="29"/>
  <c r="T84" i="29"/>
  <c r="R84" i="29"/>
  <c r="Q84" i="29"/>
  <c r="O84" i="29"/>
  <c r="N84" i="29"/>
  <c r="M84" i="29"/>
  <c r="K84" i="29"/>
  <c r="L84" i="29" s="1"/>
  <c r="J84" i="29"/>
  <c r="I84" i="29"/>
  <c r="H84" i="29"/>
  <c r="G84" i="29"/>
  <c r="U83" i="29"/>
  <c r="S83" i="29"/>
  <c r="P83" i="29"/>
  <c r="L83" i="29"/>
  <c r="U82" i="29"/>
  <c r="U81" i="29" s="1"/>
  <c r="S82" i="29"/>
  <c r="S81" i="29" s="1"/>
  <c r="P82" i="29"/>
  <c r="P81" i="29" s="1"/>
  <c r="L82" i="29"/>
  <c r="T81" i="29"/>
  <c r="R81" i="29"/>
  <c r="Q81" i="29"/>
  <c r="O81" i="29"/>
  <c r="N81" i="29"/>
  <c r="M81" i="29"/>
  <c r="K81" i="29"/>
  <c r="J81" i="29"/>
  <c r="I81" i="29"/>
  <c r="L81" i="29" s="1"/>
  <c r="H81" i="29"/>
  <c r="G81" i="29"/>
  <c r="U80" i="29"/>
  <c r="S80" i="29"/>
  <c r="P80" i="29"/>
  <c r="L80" i="29"/>
  <c r="U79" i="29"/>
  <c r="S79" i="29"/>
  <c r="P79" i="29"/>
  <c r="L79" i="29"/>
  <c r="U78" i="29"/>
  <c r="S78" i="29"/>
  <c r="P78" i="29"/>
  <c r="L78" i="29"/>
  <c r="U77" i="29"/>
  <c r="S77" i="29"/>
  <c r="P77" i="29"/>
  <c r="P76" i="29" s="1"/>
  <c r="L77" i="29"/>
  <c r="U76" i="29"/>
  <c r="T76" i="29"/>
  <c r="T73" i="29" s="1"/>
  <c r="S76" i="29"/>
  <c r="R76" i="29"/>
  <c r="R73" i="29" s="1"/>
  <c r="Q76" i="29"/>
  <c r="O76" i="29"/>
  <c r="N76" i="29"/>
  <c r="M76" i="29"/>
  <c r="K76" i="29"/>
  <c r="K73" i="29" s="1"/>
  <c r="J76" i="29"/>
  <c r="J73" i="29" s="1"/>
  <c r="I76" i="29"/>
  <c r="I73" i="29" s="1"/>
  <c r="L76" i="29"/>
  <c r="H76" i="29"/>
  <c r="H73" i="29" s="1"/>
  <c r="G76" i="29"/>
  <c r="G73" i="29" s="1"/>
  <c r="U75" i="29"/>
  <c r="U74" i="29" s="1"/>
  <c r="S75" i="29"/>
  <c r="P75" i="29"/>
  <c r="L75" i="29"/>
  <c r="T74" i="29"/>
  <c r="S74" i="29"/>
  <c r="R74" i="29"/>
  <c r="Q74" i="29"/>
  <c r="P74" i="29"/>
  <c r="O74" i="29"/>
  <c r="O73" i="29" s="1"/>
  <c r="N74" i="29"/>
  <c r="N73" i="29" s="1"/>
  <c r="M74" i="29"/>
  <c r="M73" i="29" s="1"/>
  <c r="K74" i="29"/>
  <c r="J74" i="29"/>
  <c r="I74" i="29"/>
  <c r="L74" i="29" s="1"/>
  <c r="H74" i="29"/>
  <c r="G74" i="29"/>
  <c r="Q73" i="29"/>
  <c r="U72" i="29"/>
  <c r="U71" i="29" s="1"/>
  <c r="S72" i="29"/>
  <c r="S71" i="29" s="1"/>
  <c r="P72" i="29"/>
  <c r="P71" i="29" s="1"/>
  <c r="L72" i="29"/>
  <c r="T71" i="29"/>
  <c r="R71" i="29"/>
  <c r="Q71" i="29"/>
  <c r="O71" i="29"/>
  <c r="N71" i="29"/>
  <c r="M71" i="29"/>
  <c r="K71" i="29"/>
  <c r="J71" i="29"/>
  <c r="I71" i="29"/>
  <c r="L71" i="29" s="1"/>
  <c r="H71" i="29"/>
  <c r="G71" i="29"/>
  <c r="U70" i="29"/>
  <c r="S70" i="29"/>
  <c r="P70" i="29"/>
  <c r="L70" i="29"/>
  <c r="U69" i="29"/>
  <c r="U67" i="29" s="1"/>
  <c r="S69" i="29"/>
  <c r="S67" i="29" s="1"/>
  <c r="P69" i="29"/>
  <c r="P67" i="29" s="1"/>
  <c r="L69" i="29"/>
  <c r="U68" i="29"/>
  <c r="S68" i="29"/>
  <c r="P68" i="29"/>
  <c r="L68" i="29"/>
  <c r="T67" i="29"/>
  <c r="T64" i="29" s="1"/>
  <c r="R67" i="29"/>
  <c r="R64" i="29" s="1"/>
  <c r="Q67" i="29"/>
  <c r="Q64" i="29" s="1"/>
  <c r="O67" i="29"/>
  <c r="O64" i="29" s="1"/>
  <c r="N67" i="29"/>
  <c r="N64" i="29" s="1"/>
  <c r="M67" i="29"/>
  <c r="K67" i="29"/>
  <c r="J67" i="29"/>
  <c r="I67" i="29"/>
  <c r="L67" i="29"/>
  <c r="H67" i="29"/>
  <c r="H64" i="29" s="1"/>
  <c r="G67" i="29"/>
  <c r="G64" i="29" s="1"/>
  <c r="U66" i="29"/>
  <c r="S66" i="29"/>
  <c r="S65" i="29" s="1"/>
  <c r="P66" i="29"/>
  <c r="P65" i="29" s="1"/>
  <c r="L66" i="29"/>
  <c r="U65" i="29"/>
  <c r="T65" i="29"/>
  <c r="R65" i="29"/>
  <c r="Q65" i="29"/>
  <c r="O65" i="29"/>
  <c r="N65" i="29"/>
  <c r="M65" i="29"/>
  <c r="K65" i="29"/>
  <c r="J65" i="29"/>
  <c r="J64" i="29" s="1"/>
  <c r="I65" i="29"/>
  <c r="I64" i="29" s="1"/>
  <c r="L64" i="29" s="1"/>
  <c r="L65" i="29"/>
  <c r="H65" i="29"/>
  <c r="G65" i="29"/>
  <c r="M64" i="29"/>
  <c r="K64" i="29"/>
  <c r="L63" i="29"/>
  <c r="U62" i="29"/>
  <c r="T62" i="29"/>
  <c r="S62" i="29"/>
  <c r="R62" i="29"/>
  <c r="Q62" i="29"/>
  <c r="P62" i="29"/>
  <c r="O62" i="29"/>
  <c r="K62" i="29"/>
  <c r="J62" i="29"/>
  <c r="I62" i="29"/>
  <c r="L62" i="29"/>
  <c r="U61" i="29"/>
  <c r="S61" i="29"/>
  <c r="P61" i="29"/>
  <c r="L61" i="29"/>
  <c r="U60" i="29"/>
  <c r="S60" i="29"/>
  <c r="P60" i="29"/>
  <c r="L60" i="29"/>
  <c r="U59" i="29"/>
  <c r="S59" i="29"/>
  <c r="P59" i="29"/>
  <c r="L59" i="29"/>
  <c r="U58" i="29"/>
  <c r="S58" i="29"/>
  <c r="P58" i="29"/>
  <c r="P57" i="29" s="1"/>
  <c r="L58" i="29"/>
  <c r="U57" i="29"/>
  <c r="T57" i="29"/>
  <c r="S57" i="29"/>
  <c r="R57" i="29"/>
  <c r="Q57" i="29"/>
  <c r="O57" i="29"/>
  <c r="N57" i="29"/>
  <c r="M57" i="29"/>
  <c r="K57" i="29"/>
  <c r="J57" i="29"/>
  <c r="I57" i="29"/>
  <c r="L57" i="29"/>
  <c r="H57" i="29"/>
  <c r="G57" i="29"/>
  <c r="U56" i="29"/>
  <c r="S56" i="29"/>
  <c r="P56" i="29"/>
  <c r="L56" i="29"/>
  <c r="U55" i="29"/>
  <c r="T55" i="29"/>
  <c r="S55" i="29"/>
  <c r="R55" i="29"/>
  <c r="Q55" i="29"/>
  <c r="P55" i="29"/>
  <c r="O55" i="29"/>
  <c r="N55" i="29"/>
  <c r="M55" i="29"/>
  <c r="K55" i="29"/>
  <c r="J55" i="29"/>
  <c r="I55" i="29"/>
  <c r="L55" i="29"/>
  <c r="H55" i="29"/>
  <c r="G55" i="29"/>
  <c r="U54" i="29"/>
  <c r="S54" i="29"/>
  <c r="S53" i="29" s="1"/>
  <c r="P54" i="29"/>
  <c r="P53" i="29" s="1"/>
  <c r="L54" i="29"/>
  <c r="U53" i="29"/>
  <c r="T53" i="29"/>
  <c r="R53" i="29"/>
  <c r="Q53" i="29"/>
  <c r="O53" i="29"/>
  <c r="N53" i="29"/>
  <c r="M53" i="29"/>
  <c r="K53" i="29"/>
  <c r="J53" i="29"/>
  <c r="I53" i="29"/>
  <c r="L53" i="29"/>
  <c r="H53" i="29"/>
  <c r="G53" i="29"/>
  <c r="U52" i="29"/>
  <c r="S52" i="29"/>
  <c r="P52" i="29"/>
  <c r="L52" i="29"/>
  <c r="U51" i="29"/>
  <c r="T51" i="29"/>
  <c r="S51" i="29"/>
  <c r="R51" i="29"/>
  <c r="Q51" i="29"/>
  <c r="P51" i="29"/>
  <c r="O51" i="29"/>
  <c r="N51" i="29"/>
  <c r="M51" i="29"/>
  <c r="K51" i="29"/>
  <c r="J51" i="29"/>
  <c r="I51" i="29"/>
  <c r="L51" i="29"/>
  <c r="H51" i="29"/>
  <c r="G51" i="29"/>
  <c r="U50" i="29"/>
  <c r="S50" i="29"/>
  <c r="P50" i="29"/>
  <c r="L50" i="29"/>
  <c r="U49" i="29"/>
  <c r="S49" i="29"/>
  <c r="P49" i="29"/>
  <c r="L49" i="29"/>
  <c r="U48" i="29"/>
  <c r="S48" i="29"/>
  <c r="P48" i="29"/>
  <c r="P47" i="29" s="1"/>
  <c r="L48" i="29"/>
  <c r="U47" i="29"/>
  <c r="T47" i="29"/>
  <c r="S47" i="29"/>
  <c r="R47" i="29"/>
  <c r="Q47" i="29"/>
  <c r="O47" i="29"/>
  <c r="N47" i="29"/>
  <c r="M47" i="29"/>
  <c r="K47" i="29"/>
  <c r="J47" i="29"/>
  <c r="I47" i="29"/>
  <c r="L47" i="29"/>
  <c r="H47" i="29"/>
  <c r="G47" i="29"/>
  <c r="U46" i="29"/>
  <c r="S46" i="29"/>
  <c r="P46" i="29"/>
  <c r="L46" i="29"/>
  <c r="U45" i="29"/>
  <c r="S45" i="29"/>
  <c r="P45" i="29"/>
  <c r="L45" i="29"/>
  <c r="U44" i="29"/>
  <c r="S44" i="29"/>
  <c r="P44" i="29"/>
  <c r="L44" i="29"/>
  <c r="U43" i="29"/>
  <c r="S43" i="29"/>
  <c r="P43" i="29"/>
  <c r="L43" i="29"/>
  <c r="U42" i="29"/>
  <c r="S42" i="29"/>
  <c r="P42" i="29"/>
  <c r="L42" i="29"/>
  <c r="U41" i="29"/>
  <c r="U40" i="29" s="1"/>
  <c r="S41" i="29"/>
  <c r="S40" i="29" s="1"/>
  <c r="P41" i="29"/>
  <c r="P40" i="29" s="1"/>
  <c r="L41" i="29"/>
  <c r="T40" i="29"/>
  <c r="R40" i="29"/>
  <c r="Q40" i="29"/>
  <c r="O40" i="29"/>
  <c r="N40" i="29"/>
  <c r="M40" i="29"/>
  <c r="K40" i="29"/>
  <c r="J40" i="29"/>
  <c r="I40" i="29"/>
  <c r="L40" i="29" s="1"/>
  <c r="H40" i="29"/>
  <c r="G40" i="29"/>
  <c r="U39" i="29"/>
  <c r="S39" i="29"/>
  <c r="P39" i="29"/>
  <c r="P38" i="29" s="1"/>
  <c r="L39" i="29"/>
  <c r="U38" i="29"/>
  <c r="T38" i="29"/>
  <c r="S38" i="29"/>
  <c r="R38" i="29"/>
  <c r="Q38" i="29"/>
  <c r="O38" i="29"/>
  <c r="N38" i="29"/>
  <c r="M38" i="29"/>
  <c r="K38" i="29"/>
  <c r="J38" i="29"/>
  <c r="I38" i="29"/>
  <c r="L38" i="29"/>
  <c r="H38" i="29"/>
  <c r="G38" i="29"/>
  <c r="U37" i="29"/>
  <c r="S37" i="29"/>
  <c r="P37" i="29"/>
  <c r="L37" i="29"/>
  <c r="U36" i="29"/>
  <c r="S36" i="29"/>
  <c r="P36" i="29"/>
  <c r="L36" i="29"/>
  <c r="U35" i="29"/>
  <c r="S35" i="29"/>
  <c r="P35" i="29"/>
  <c r="L35" i="29"/>
  <c r="U34" i="29"/>
  <c r="S34" i="29"/>
  <c r="P34" i="29"/>
  <c r="L34" i="29"/>
  <c r="U33" i="29"/>
  <c r="S33" i="29"/>
  <c r="P33" i="29"/>
  <c r="L33" i="29"/>
  <c r="U32" i="29"/>
  <c r="S32" i="29"/>
  <c r="P32" i="29"/>
  <c r="L32" i="29"/>
  <c r="U31" i="29"/>
  <c r="S31" i="29"/>
  <c r="P31" i="29"/>
  <c r="L31" i="29"/>
  <c r="U30" i="29"/>
  <c r="S30" i="29"/>
  <c r="P30" i="29"/>
  <c r="L30" i="29"/>
  <c r="U29" i="29"/>
  <c r="S29" i="29"/>
  <c r="S28" i="29" s="1"/>
  <c r="P29" i="29"/>
  <c r="P28" i="29" s="1"/>
  <c r="L29" i="29"/>
  <c r="U28" i="29"/>
  <c r="T28" i="29"/>
  <c r="R28" i="29"/>
  <c r="Q28" i="29"/>
  <c r="O28" i="29"/>
  <c r="N28" i="29"/>
  <c r="M28" i="29"/>
  <c r="K28" i="29"/>
  <c r="J28" i="29"/>
  <c r="I28" i="29"/>
  <c r="L28" i="29"/>
  <c r="H28" i="29"/>
  <c r="G28" i="29"/>
  <c r="U27" i="29"/>
  <c r="S27" i="29"/>
  <c r="P27" i="29"/>
  <c r="L27" i="29"/>
  <c r="U26" i="29"/>
  <c r="S26" i="29"/>
  <c r="P26" i="29"/>
  <c r="L26" i="29"/>
  <c r="U25" i="29"/>
  <c r="S25" i="29"/>
  <c r="P25" i="29"/>
  <c r="L25" i="29"/>
  <c r="U24" i="29"/>
  <c r="S24" i="29"/>
  <c r="P24" i="29"/>
  <c r="L24" i="29"/>
  <c r="U23" i="29"/>
  <c r="S23" i="29"/>
  <c r="P23" i="29"/>
  <c r="L23" i="29"/>
  <c r="U22" i="29"/>
  <c r="U21" i="29" s="1"/>
  <c r="S22" i="29"/>
  <c r="S21" i="29" s="1"/>
  <c r="P22" i="29"/>
  <c r="P21" i="29" s="1"/>
  <c r="L22" i="29"/>
  <c r="T21" i="29"/>
  <c r="R21" i="29"/>
  <c r="Q21" i="29"/>
  <c r="O21" i="29"/>
  <c r="N21" i="29"/>
  <c r="M21" i="29"/>
  <c r="K21" i="29"/>
  <c r="J21" i="29"/>
  <c r="I21" i="29"/>
  <c r="L21" i="29" s="1"/>
  <c r="H21" i="29"/>
  <c r="G21" i="29"/>
  <c r="U20" i="29"/>
  <c r="S20" i="29"/>
  <c r="P20" i="29"/>
  <c r="L20" i="29"/>
  <c r="U19" i="29"/>
  <c r="S19" i="29"/>
  <c r="P19" i="29"/>
  <c r="L19" i="29"/>
  <c r="U18" i="29"/>
  <c r="S18" i="29"/>
  <c r="P18" i="29"/>
  <c r="L18" i="29"/>
  <c r="U17" i="29"/>
  <c r="S17" i="29"/>
  <c r="P17" i="29"/>
  <c r="P16" i="29" s="1"/>
  <c r="L17" i="29"/>
  <c r="U16" i="29"/>
  <c r="T16" i="29"/>
  <c r="T5" i="29" s="1"/>
  <c r="S16" i="29"/>
  <c r="R16" i="29"/>
  <c r="R5" i="29" s="1"/>
  <c r="Q16" i="29"/>
  <c r="O16" i="29"/>
  <c r="N16" i="29"/>
  <c r="M16" i="29"/>
  <c r="K16" i="29"/>
  <c r="J16" i="29"/>
  <c r="I16" i="29"/>
  <c r="L16" i="29"/>
  <c r="H16" i="29"/>
  <c r="H5" i="29" s="1"/>
  <c r="H4" i="29" s="1"/>
  <c r="G16" i="29"/>
  <c r="G5" i="29" s="1"/>
  <c r="U15" i="29"/>
  <c r="S15" i="29"/>
  <c r="P15" i="29"/>
  <c r="L15" i="29"/>
  <c r="U14" i="29"/>
  <c r="S14" i="29"/>
  <c r="P14" i="29"/>
  <c r="L14" i="29"/>
  <c r="U13" i="29"/>
  <c r="S13" i="29"/>
  <c r="S12" i="29" s="1"/>
  <c r="P13" i="29"/>
  <c r="P12" i="29" s="1"/>
  <c r="L13" i="29"/>
  <c r="U12" i="29"/>
  <c r="T12" i="29"/>
  <c r="R12" i="29"/>
  <c r="Q12" i="29"/>
  <c r="O12" i="29"/>
  <c r="N12" i="29"/>
  <c r="M12" i="29"/>
  <c r="K12" i="29"/>
  <c r="J12" i="29"/>
  <c r="I12" i="29"/>
  <c r="L12" i="29"/>
  <c r="H12" i="29"/>
  <c r="G12" i="29"/>
  <c r="U11" i="29"/>
  <c r="U10" i="29" s="1"/>
  <c r="S11" i="29"/>
  <c r="P11" i="29"/>
  <c r="L11" i="29"/>
  <c r="X10" i="29"/>
  <c r="X11" i="29"/>
  <c r="W10" i="29"/>
  <c r="W11" i="29"/>
  <c r="V10" i="29"/>
  <c r="V11" i="29"/>
  <c r="T10" i="29"/>
  <c r="S10" i="29"/>
  <c r="R10" i="29"/>
  <c r="Q10" i="29"/>
  <c r="P10" i="29"/>
  <c r="O10" i="29"/>
  <c r="N10" i="29"/>
  <c r="M10" i="29"/>
  <c r="M5" i="29" s="1"/>
  <c r="M4" i="29" s="1"/>
  <c r="K10" i="29"/>
  <c r="K5" i="29" s="1"/>
  <c r="J10" i="29"/>
  <c r="J5" i="29" s="1"/>
  <c r="I10" i="29"/>
  <c r="L10" i="29" s="1"/>
  <c r="H10" i="29"/>
  <c r="G10" i="29"/>
  <c r="U9" i="29"/>
  <c r="S9" i="29"/>
  <c r="P9" i="29"/>
  <c r="L9" i="29"/>
  <c r="U8" i="29"/>
  <c r="S8" i="29"/>
  <c r="S6" i="29" s="1"/>
  <c r="P8" i="29"/>
  <c r="L8" i="29"/>
  <c r="U7" i="29"/>
  <c r="U6" i="29" s="1"/>
  <c r="S7" i="29"/>
  <c r="P7" i="29"/>
  <c r="L7" i="29"/>
  <c r="T6" i="29"/>
  <c r="R6" i="29"/>
  <c r="Q6" i="29"/>
  <c r="P6" i="29"/>
  <c r="O6" i="29"/>
  <c r="O5" i="29" s="1"/>
  <c r="N6" i="29"/>
  <c r="N5" i="29" s="1"/>
  <c r="M6" i="29"/>
  <c r="K6" i="29"/>
  <c r="J6" i="29"/>
  <c r="I6" i="29"/>
  <c r="L6" i="29"/>
  <c r="H6" i="29"/>
  <c r="G6" i="29"/>
  <c r="Q5" i="29"/>
  <c r="L73" i="29" l="1"/>
  <c r="P73" i="29"/>
  <c r="G111" i="29"/>
  <c r="J504" i="29"/>
  <c r="N593" i="29"/>
  <c r="N592" i="29" s="1"/>
  <c r="Q4" i="29"/>
  <c r="R4" i="29"/>
  <c r="S105" i="29"/>
  <c r="P5" i="29"/>
  <c r="P296" i="29"/>
  <c r="G4" i="29"/>
  <c r="T4" i="29"/>
  <c r="L145" i="29"/>
  <c r="P210" i="29"/>
  <c r="J4" i="29"/>
  <c r="K4" i="29"/>
  <c r="U64" i="29"/>
  <c r="P95" i="29"/>
  <c r="L181" i="29"/>
  <c r="S73" i="29"/>
  <c r="L687" i="29"/>
  <c r="I111" i="29"/>
  <c r="S210" i="29"/>
  <c r="U5" i="29"/>
  <c r="M355" i="29"/>
  <c r="U73" i="29"/>
  <c r="N4" i="29"/>
  <c r="S5" i="29"/>
  <c r="P64" i="29"/>
  <c r="L240" i="29"/>
  <c r="P121" i="29"/>
  <c r="O4" i="29"/>
  <c r="S64" i="29"/>
  <c r="L90" i="29"/>
  <c r="P105" i="29"/>
  <c r="K504" i="29"/>
  <c r="O145" i="29"/>
  <c r="O111" i="29" s="1"/>
  <c r="G467" i="29"/>
  <c r="L349" i="29"/>
  <c r="O356" i="29"/>
  <c r="M266" i="29"/>
  <c r="U312" i="29"/>
  <c r="P433" i="29"/>
  <c r="L297" i="29"/>
  <c r="I296" i="29"/>
  <c r="L296" i="29" s="1"/>
  <c r="P767" i="29"/>
  <c r="H290" i="29"/>
  <c r="J296" i="29"/>
  <c r="U296" i="29"/>
  <c r="O317" i="29"/>
  <c r="N317" i="29"/>
  <c r="N342" i="29"/>
  <c r="H356" i="29"/>
  <c r="J357" i="29"/>
  <c r="L607" i="29"/>
  <c r="I604" i="29"/>
  <c r="U613" i="29"/>
  <c r="U593" i="29" s="1"/>
  <c r="U592" i="29" s="1"/>
  <c r="P649" i="29"/>
  <c r="L803" i="29"/>
  <c r="I802" i="29"/>
  <c r="L802" i="29" s="1"/>
  <c r="Q1273" i="29"/>
  <c r="R466" i="29"/>
  <c r="S220" i="29"/>
  <c r="K95" i="29"/>
  <c r="L95" i="29" s="1"/>
  <c r="S254" i="29"/>
  <c r="T290" i="29"/>
  <c r="S376" i="29"/>
  <c r="I5" i="29"/>
  <c r="I317" i="29"/>
  <c r="O649" i="29"/>
  <c r="O593" i="29" s="1"/>
  <c r="O592" i="29" s="1"/>
  <c r="R210" i="29"/>
  <c r="H251" i="29"/>
  <c r="H111" i="29" s="1"/>
  <c r="T251" i="29"/>
  <c r="T111" i="29" s="1"/>
  <c r="K296" i="29"/>
  <c r="I523" i="29"/>
  <c r="L523" i="29" s="1"/>
  <c r="J613" i="29"/>
  <c r="I717" i="29"/>
  <c r="L717" i="29" s="1"/>
  <c r="L718" i="29"/>
  <c r="S717" i="29"/>
  <c r="R717" i="29"/>
  <c r="L745" i="29"/>
  <c r="I744" i="29"/>
  <c r="L749" i="29"/>
  <c r="K744" i="29"/>
  <c r="L756" i="29"/>
  <c r="I753" i="29"/>
  <c r="L753" i="29" s="1"/>
  <c r="L1206" i="29"/>
  <c r="G1274" i="29"/>
  <c r="G1273" i="29" s="1"/>
  <c r="R1274" i="29"/>
  <c r="R1273" i="29" s="1"/>
  <c r="U129" i="29"/>
  <c r="I339" i="29"/>
  <c r="L339" i="29" s="1"/>
  <c r="T433" i="29"/>
  <c r="M942" i="29"/>
  <c r="S258" i="29"/>
  <c r="I126" i="29"/>
  <c r="L126" i="29" s="1"/>
  <c r="Q137" i="29"/>
  <c r="Q111" i="29" s="1"/>
  <c r="Q110" i="29" s="1"/>
  <c r="L169" i="29"/>
  <c r="O181" i="29"/>
  <c r="L252" i="29"/>
  <c r="N251" i="29"/>
  <c r="N111" i="29" s="1"/>
  <c r="P279" i="29"/>
  <c r="P276" i="29" s="1"/>
  <c r="U290" i="29"/>
  <c r="I356" i="29"/>
  <c r="J363" i="29"/>
  <c r="P367" i="29"/>
  <c r="N433" i="29"/>
  <c r="L447" i="29"/>
  <c r="I446" i="29"/>
  <c r="L446" i="29" s="1"/>
  <c r="L456" i="29"/>
  <c r="I455" i="29"/>
  <c r="I471" i="29"/>
  <c r="L483" i="29"/>
  <c r="J717" i="29"/>
  <c r="J767" i="29"/>
  <c r="R943" i="29"/>
  <c r="T942" i="29"/>
  <c r="M1205" i="29"/>
  <c r="I266" i="29"/>
  <c r="L266" i="29" s="1"/>
  <c r="P455" i="29"/>
  <c r="U687" i="29"/>
  <c r="T573" i="29"/>
  <c r="L161" i="29"/>
  <c r="I160" i="29"/>
  <c r="P258" i="29"/>
  <c r="P251" i="29" s="1"/>
  <c r="P111" i="29" s="1"/>
  <c r="K1072" i="29"/>
  <c r="K181" i="29"/>
  <c r="K111" i="29" s="1"/>
  <c r="K400" i="29"/>
  <c r="L401" i="29"/>
  <c r="L310" i="29"/>
  <c r="K309" i="29"/>
  <c r="L309" i="29" s="1"/>
  <c r="L118" i="29"/>
  <c r="J121" i="29"/>
  <c r="R137" i="29"/>
  <c r="R111" i="29" s="1"/>
  <c r="L168" i="29"/>
  <c r="L241" i="29"/>
  <c r="K240" i="29"/>
  <c r="S263" i="29"/>
  <c r="T266" i="29"/>
  <c r="I290" i="29"/>
  <c r="K290" i="29"/>
  <c r="P400" i="29"/>
  <c r="T400" i="29"/>
  <c r="T355" i="29" s="1"/>
  <c r="J467" i="29"/>
  <c r="R604" i="29"/>
  <c r="G703" i="29"/>
  <c r="O1206" i="29"/>
  <c r="L187" i="29"/>
  <c r="I186" i="29"/>
  <c r="L186" i="29" s="1"/>
  <c r="G355" i="29"/>
  <c r="L838" i="29"/>
  <c r="I835" i="29"/>
  <c r="L835" i="29" s="1"/>
  <c r="K687" i="29"/>
  <c r="L143" i="29"/>
  <c r="K142" i="29"/>
  <c r="L142" i="29" s="1"/>
  <c r="K539" i="29"/>
  <c r="M687" i="29"/>
  <c r="J160" i="29"/>
  <c r="J111" i="29" s="1"/>
  <c r="P1274" i="29"/>
  <c r="P1273" i="29" s="1"/>
  <c r="K160" i="29"/>
  <c r="Q210" i="29"/>
  <c r="L158" i="29"/>
  <c r="L195" i="29"/>
  <c r="I194" i="29"/>
  <c r="L194" i="29" s="1"/>
  <c r="U230" i="29"/>
  <c r="U210" i="29" s="1"/>
  <c r="U263" i="29"/>
  <c r="U251" i="29" s="1"/>
  <c r="I276" i="29"/>
  <c r="L276" i="29" s="1"/>
  <c r="O296" i="29"/>
  <c r="K356" i="29"/>
  <c r="N418" i="29"/>
  <c r="L475" i="29"/>
  <c r="L519" i="29"/>
  <c r="P583" i="29"/>
  <c r="P572" i="29" s="1"/>
  <c r="N467" i="29"/>
  <c r="L176" i="29"/>
  <c r="K175" i="29"/>
  <c r="L175" i="29" s="1"/>
  <c r="S266" i="29"/>
  <c r="J687" i="29"/>
  <c r="L860" i="29"/>
  <c r="I859" i="29"/>
  <c r="L859" i="29" s="1"/>
  <c r="L332" i="29"/>
  <c r="S202" i="29"/>
  <c r="M504" i="29"/>
  <c r="K1273" i="29"/>
  <c r="L190" i="29"/>
  <c r="K189" i="29"/>
  <c r="L189" i="29" s="1"/>
  <c r="M342" i="29"/>
  <c r="M145" i="29"/>
  <c r="M111" i="29" s="1"/>
  <c r="M110" i="29" s="1"/>
  <c r="L157" i="29"/>
  <c r="J194" i="29"/>
  <c r="K202" i="29"/>
  <c r="L202" i="29" s="1"/>
  <c r="O210" i="29"/>
  <c r="H266" i="29"/>
  <c r="J276" i="29"/>
  <c r="K312" i="29"/>
  <c r="L312" i="29" s="1"/>
  <c r="M317" i="29"/>
  <c r="L333" i="29"/>
  <c r="S332" i="29"/>
  <c r="L350" i="29"/>
  <c r="I433" i="29"/>
  <c r="L433" i="29" s="1"/>
  <c r="L461" i="29"/>
  <c r="K455" i="29"/>
  <c r="T467" i="29"/>
  <c r="Q467" i="29"/>
  <c r="L500" i="29"/>
  <c r="I499" i="29"/>
  <c r="L499" i="29" s="1"/>
  <c r="O505" i="29"/>
  <c r="O504" i="29" s="1"/>
  <c r="O466" i="29" s="1"/>
  <c r="L510" i="29"/>
  <c r="S518" i="29"/>
  <c r="L697" i="29"/>
  <c r="K696" i="29"/>
  <c r="L727" i="29"/>
  <c r="I726" i="29"/>
  <c r="L726" i="29" s="1"/>
  <c r="L1018" i="29"/>
  <c r="I1010" i="29"/>
  <c r="L1010" i="29" s="1"/>
  <c r="N400" i="29"/>
  <c r="N355" i="29" s="1"/>
  <c r="P518" i="29"/>
  <c r="P504" i="29" s="1"/>
  <c r="P466" i="29" s="1"/>
  <c r="G583" i="29"/>
  <c r="U583" i="29"/>
  <c r="P613" i="29"/>
  <c r="P593" i="29" s="1"/>
  <c r="P592" i="29" s="1"/>
  <c r="Q649" i="29"/>
  <c r="G687" i="29"/>
  <c r="S703" i="29"/>
  <c r="P717" i="29"/>
  <c r="P883" i="29"/>
  <c r="P882" i="29" s="1"/>
  <c r="Q883" i="29"/>
  <c r="Q882" i="29" s="1"/>
  <c r="H400" i="29"/>
  <c r="O433" i="29"/>
  <c r="U455" i="29"/>
  <c r="H467" i="29"/>
  <c r="L508" i="29"/>
  <c r="I505" i="29"/>
  <c r="P551" i="29"/>
  <c r="U573" i="29"/>
  <c r="S604" i="29"/>
  <c r="S593" i="29" s="1"/>
  <c r="S592" i="29" s="1"/>
  <c r="N687" i="29"/>
  <c r="K828" i="29"/>
  <c r="U318" i="29"/>
  <c r="U317" i="29" s="1"/>
  <c r="J342" i="29"/>
  <c r="S367" i="29"/>
  <c r="S356" i="29" s="1"/>
  <c r="S355" i="29" s="1"/>
  <c r="S387" i="29"/>
  <c r="U404" i="29"/>
  <c r="U400" i="29" s="1"/>
  <c r="S662" i="29"/>
  <c r="M802" i="29"/>
  <c r="K317" i="29"/>
  <c r="I400" i="29"/>
  <c r="H446" i="29"/>
  <c r="T446" i="29"/>
  <c r="H455" i="29"/>
  <c r="L478" i="29"/>
  <c r="I488" i="29"/>
  <c r="L488" i="29" s="1"/>
  <c r="L491" i="29"/>
  <c r="P528" i="29"/>
  <c r="I569" i="29"/>
  <c r="L569" i="29" s="1"/>
  <c r="L570" i="29"/>
  <c r="H573" i="29"/>
  <c r="S671" i="29"/>
  <c r="L710" i="29"/>
  <c r="P710" i="29"/>
  <c r="Q779" i="29"/>
  <c r="L819" i="29"/>
  <c r="K816" i="29"/>
  <c r="P363" i="29"/>
  <c r="P356" i="29" s="1"/>
  <c r="P355" i="29" s="1"/>
  <c r="J400" i="29"/>
  <c r="S401" i="29"/>
  <c r="S400" i="29" s="1"/>
  <c r="I418" i="29"/>
  <c r="L418" i="29" s="1"/>
  <c r="K418" i="29"/>
  <c r="U418" i="29"/>
  <c r="U355" i="29" s="1"/>
  <c r="R418" i="29"/>
  <c r="R355" i="29" s="1"/>
  <c r="R433" i="29"/>
  <c r="O455" i="29"/>
  <c r="G518" i="29"/>
  <c r="T518" i="29"/>
  <c r="T504" i="29" s="1"/>
  <c r="I528" i="29"/>
  <c r="L528" i="29" s="1"/>
  <c r="L529" i="29"/>
  <c r="S528" i="29"/>
  <c r="M622" i="29"/>
  <c r="M593" i="29" s="1"/>
  <c r="M592" i="29" s="1"/>
  <c r="U631" i="29"/>
  <c r="G671" i="29"/>
  <c r="Q687" i="29"/>
  <c r="L706" i="29"/>
  <c r="I703" i="29"/>
  <c r="L703" i="29" s="1"/>
  <c r="L1102" i="29"/>
  <c r="L496" i="29"/>
  <c r="L539" i="29"/>
  <c r="Q551" i="29"/>
  <c r="Q504" i="29" s="1"/>
  <c r="L618" i="29"/>
  <c r="L692" i="29"/>
  <c r="Q703" i="29"/>
  <c r="N1193" i="29"/>
  <c r="O1274" i="29"/>
  <c r="O1273" i="29" s="1"/>
  <c r="J455" i="29"/>
  <c r="K499" i="29"/>
  <c r="K467" i="29" s="1"/>
  <c r="K466" i="29" s="1"/>
  <c r="O523" i="29"/>
  <c r="I583" i="29"/>
  <c r="L583" i="29" s="1"/>
  <c r="S583" i="29"/>
  <c r="T622" i="29"/>
  <c r="L632" i="29"/>
  <c r="I640" i="29"/>
  <c r="L640" i="29" s="1"/>
  <c r="L641" i="29"/>
  <c r="S640" i="29"/>
  <c r="L650" i="29"/>
  <c r="I649" i="29"/>
  <c r="P703" i="29"/>
  <c r="R710" i="29"/>
  <c r="T717" i="29"/>
  <c r="U767" i="29"/>
  <c r="L780" i="29"/>
  <c r="I779" i="29"/>
  <c r="L779" i="29" s="1"/>
  <c r="H816" i="29"/>
  <c r="U935" i="29"/>
  <c r="R505" i="29"/>
  <c r="R504" i="29" s="1"/>
  <c r="S515" i="29"/>
  <c r="I573" i="29"/>
  <c r="S573" i="29"/>
  <c r="U640" i="29"/>
  <c r="G662" i="29"/>
  <c r="N678" i="29"/>
  <c r="R696" i="29"/>
  <c r="H717" i="29"/>
  <c r="H593" i="29" s="1"/>
  <c r="H592" i="29" s="1"/>
  <c r="M480" i="29"/>
  <c r="M467" i="29" s="1"/>
  <c r="M466" i="29" s="1"/>
  <c r="S505" i="29"/>
  <c r="S504" i="29" s="1"/>
  <c r="L564" i="29"/>
  <c r="K563" i="29"/>
  <c r="L563" i="29" s="1"/>
  <c r="T583" i="29"/>
  <c r="O678" i="29"/>
  <c r="T710" i="29"/>
  <c r="O726" i="29"/>
  <c r="Q733" i="29"/>
  <c r="L816" i="29"/>
  <c r="P816" i="29"/>
  <c r="N883" i="29"/>
  <c r="N882" i="29" s="1"/>
  <c r="L926" i="29"/>
  <c r="G1205" i="29"/>
  <c r="N480" i="29"/>
  <c r="G505" i="29"/>
  <c r="N551" i="29"/>
  <c r="N504" i="29" s="1"/>
  <c r="G573" i="29"/>
  <c r="H583" i="29"/>
  <c r="K604" i="29"/>
  <c r="L605" i="29"/>
  <c r="P622" i="29"/>
  <c r="T640" i="29"/>
  <c r="M649" i="29"/>
  <c r="H710" i="29"/>
  <c r="P726" i="29"/>
  <c r="U868" i="29"/>
  <c r="I925" i="29"/>
  <c r="L925" i="29" s="1"/>
  <c r="V945" i="29"/>
  <c r="V946" i="29" s="1"/>
  <c r="L965" i="29"/>
  <c r="I943" i="29"/>
  <c r="L1118" i="29"/>
  <c r="P1117" i="29"/>
  <c r="G604" i="29"/>
  <c r="G593" i="29" s="1"/>
  <c r="G592" i="29" s="1"/>
  <c r="J649" i="29"/>
  <c r="M696" i="29"/>
  <c r="I760" i="29"/>
  <c r="L760" i="29" s="1"/>
  <c r="L761" i="29"/>
  <c r="L777" i="29"/>
  <c r="Q787" i="29"/>
  <c r="R809" i="29"/>
  <c r="L823" i="29"/>
  <c r="U928" i="29"/>
  <c r="H1034" i="29"/>
  <c r="P1034" i="29"/>
  <c r="R1034" i="29"/>
  <c r="Q1074" i="29"/>
  <c r="Q1139" i="29"/>
  <c r="Q1138" i="29" s="1"/>
  <c r="I1186" i="29"/>
  <c r="L1186" i="29" s="1"/>
  <c r="L1187" i="29"/>
  <c r="R613" i="29"/>
  <c r="K649" i="29"/>
  <c r="L679" i="29"/>
  <c r="I678" i="29"/>
  <c r="L678" i="29" s="1"/>
  <c r="N696" i="29"/>
  <c r="L734" i="29"/>
  <c r="L788" i="29"/>
  <c r="I787" i="29"/>
  <c r="L787" i="29" s="1"/>
  <c r="S787" i="29"/>
  <c r="S809" i="29"/>
  <c r="L841" i="29"/>
  <c r="I840" i="29"/>
  <c r="L840" i="29" s="1"/>
  <c r="S840" i="29"/>
  <c r="T883" i="29"/>
  <c r="T882" i="29" s="1"/>
  <c r="L1035" i="29"/>
  <c r="I1034" i="29"/>
  <c r="L1034" i="29" s="1"/>
  <c r="L1255" i="29"/>
  <c r="I1254" i="29"/>
  <c r="L1254" i="29" s="1"/>
  <c r="J678" i="29"/>
  <c r="I696" i="29"/>
  <c r="L696" i="29" s="1"/>
  <c r="S733" i="29"/>
  <c r="S753" i="29"/>
  <c r="U787" i="29"/>
  <c r="I828" i="29"/>
  <c r="L828" i="29" s="1"/>
  <c r="L880" i="29"/>
  <c r="I879" i="29"/>
  <c r="L879" i="29" s="1"/>
  <c r="O883" i="29"/>
  <c r="O882" i="29" s="1"/>
  <c r="H943" i="29"/>
  <c r="U1074" i="29"/>
  <c r="U1073" i="29" s="1"/>
  <c r="U1072" i="29" s="1"/>
  <c r="P1186" i="29"/>
  <c r="P1138" i="29" s="1"/>
  <c r="S1193" i="29"/>
  <c r="G613" i="29"/>
  <c r="T613" i="29"/>
  <c r="T593" i="29" s="1"/>
  <c r="T592" i="29" s="1"/>
  <c r="L665" i="29"/>
  <c r="K678" i="29"/>
  <c r="G753" i="29"/>
  <c r="K787" i="29"/>
  <c r="T787" i="29"/>
  <c r="K840" i="29"/>
  <c r="T840" i="29"/>
  <c r="L854" i="29"/>
  <c r="K853" i="29"/>
  <c r="L853" i="29" s="1"/>
  <c r="L884" i="29"/>
  <c r="K883" i="29"/>
  <c r="T1010" i="29"/>
  <c r="R1074" i="29"/>
  <c r="M1139" i="29"/>
  <c r="H613" i="29"/>
  <c r="Q662" i="29"/>
  <c r="L688" i="29"/>
  <c r="G733" i="29"/>
  <c r="S1018" i="29"/>
  <c r="S1010" i="29" s="1"/>
  <c r="S1037" i="29"/>
  <c r="S1034" i="29" s="1"/>
  <c r="U1117" i="29"/>
  <c r="P1206" i="29"/>
  <c r="P1205" i="29" s="1"/>
  <c r="N802" i="29"/>
  <c r="M809" i="29"/>
  <c r="Q816" i="29"/>
  <c r="J840" i="29"/>
  <c r="M883" i="29"/>
  <c r="M882" i="29" s="1"/>
  <c r="J1074" i="29"/>
  <c r="J1073" i="29" s="1"/>
  <c r="I1139" i="29"/>
  <c r="L1140" i="29"/>
  <c r="O1139" i="29"/>
  <c r="O1138" i="29" s="1"/>
  <c r="L1196" i="29"/>
  <c r="T1206" i="29"/>
  <c r="T1205" i="29" s="1"/>
  <c r="O1261" i="29"/>
  <c r="T1274" i="29"/>
  <c r="T1273" i="29" s="1"/>
  <c r="J787" i="29"/>
  <c r="N809" i="29"/>
  <c r="L863" i="29"/>
  <c r="I862" i="29"/>
  <c r="L862" i="29" s="1"/>
  <c r="I882" i="29"/>
  <c r="L883" i="29"/>
  <c r="M1010" i="29"/>
  <c r="O1034" i="29"/>
  <c r="P1083" i="29"/>
  <c r="I1274" i="29"/>
  <c r="R744" i="29"/>
  <c r="P753" i="29"/>
  <c r="I767" i="29"/>
  <c r="L767" i="29" s="1"/>
  <c r="J802" i="29"/>
  <c r="O809" i="29"/>
  <c r="K943" i="29"/>
  <c r="P950" i="29"/>
  <c r="L1007" i="29"/>
  <c r="S1074" i="29"/>
  <c r="M1074" i="29"/>
  <c r="M1073" i="29" s="1"/>
  <c r="S1218" i="29"/>
  <c r="S835" i="29"/>
  <c r="I856" i="29"/>
  <c r="L856" i="29" s="1"/>
  <c r="R868" i="29"/>
  <c r="V885" i="29"/>
  <c r="V886" i="29" s="1"/>
  <c r="R935" i="29"/>
  <c r="R882" i="29" s="1"/>
  <c r="K935" i="29"/>
  <c r="K1007" i="29"/>
  <c r="I1066" i="29"/>
  <c r="L1066" i="29" s="1"/>
  <c r="I1074" i="29"/>
  <c r="L1075" i="29"/>
  <c r="Q1206" i="29"/>
  <c r="Q1205" i="29" s="1"/>
  <c r="S1233" i="29"/>
  <c r="J1261" i="29"/>
  <c r="J1205" i="29" s="1"/>
  <c r="L785" i="29"/>
  <c r="I784" i="29"/>
  <c r="L784" i="29" s="1"/>
  <c r="U918" i="29"/>
  <c r="S944" i="29"/>
  <c r="U950" i="29"/>
  <c r="U943" i="29" s="1"/>
  <c r="U942" i="29" s="1"/>
  <c r="Q1010" i="29"/>
  <c r="Q942" i="29" s="1"/>
  <c r="P1092" i="29"/>
  <c r="P1074" i="29" s="1"/>
  <c r="P1073" i="29" s="1"/>
  <c r="P1072" i="29" s="1"/>
  <c r="Q1117" i="29"/>
  <c r="U1130" i="29"/>
  <c r="U1129" i="29" s="1"/>
  <c r="J1139" i="29"/>
  <c r="K1206" i="29"/>
  <c r="U1206" i="29"/>
  <c r="U1205" i="29" s="1"/>
  <c r="P1254" i="29"/>
  <c r="K1261" i="29"/>
  <c r="L928" i="29"/>
  <c r="J928" i="29"/>
  <c r="J882" i="29" s="1"/>
  <c r="L933" i="29"/>
  <c r="G943" i="29"/>
  <c r="P991" i="29"/>
  <c r="Q1034" i="29"/>
  <c r="K1034" i="29"/>
  <c r="M1117" i="29"/>
  <c r="R1129" i="29"/>
  <c r="K1139" i="29"/>
  <c r="K1138" i="29" s="1"/>
  <c r="J1193" i="29"/>
  <c r="G883" i="29"/>
  <c r="G882" i="29" s="1"/>
  <c r="S891" i="29"/>
  <c r="S883" i="29" s="1"/>
  <c r="S882" i="29" s="1"/>
  <c r="L911" i="29"/>
  <c r="L921" i="29"/>
  <c r="P970" i="29"/>
  <c r="P965" i="29" s="1"/>
  <c r="O965" i="29"/>
  <c r="O943" i="29" s="1"/>
  <c r="O942" i="29" s="1"/>
  <c r="L1029" i="29"/>
  <c r="N1074" i="29"/>
  <c r="N1073" i="29" s="1"/>
  <c r="U1083" i="29"/>
  <c r="N1254" i="29"/>
  <c r="U1279" i="29"/>
  <c r="U1274" i="29" s="1"/>
  <c r="U1273" i="29" s="1"/>
  <c r="L869" i="29"/>
  <c r="I868" i="29"/>
  <c r="L868" i="29" s="1"/>
  <c r="L877" i="29"/>
  <c r="I876" i="29"/>
  <c r="L876" i="29" s="1"/>
  <c r="P888" i="29"/>
  <c r="P944" i="29"/>
  <c r="S965" i="29"/>
  <c r="U991" i="29"/>
  <c r="O1010" i="29"/>
  <c r="R1010" i="29"/>
  <c r="L1054" i="29"/>
  <c r="I1053" i="29"/>
  <c r="L1053" i="29" s="1"/>
  <c r="P1056" i="29"/>
  <c r="O1074" i="29"/>
  <c r="O1073" i="29" s="1"/>
  <c r="P1104" i="29"/>
  <c r="L1124" i="29"/>
  <c r="I1117" i="29"/>
  <c r="L1117" i="29" s="1"/>
  <c r="S1124" i="29"/>
  <c r="S1117" i="29" s="1"/>
  <c r="N1139" i="29"/>
  <c r="N1138" i="29" s="1"/>
  <c r="G1139" i="29"/>
  <c r="G1138" i="29" s="1"/>
  <c r="M1193" i="29"/>
  <c r="R1206" i="29"/>
  <c r="R1205" i="29" s="1"/>
  <c r="S1211" i="29"/>
  <c r="S1206" i="29" s="1"/>
  <c r="S1205" i="29" s="1"/>
  <c r="U911" i="29"/>
  <c r="U883" i="29" s="1"/>
  <c r="U882" i="29" s="1"/>
  <c r="L936" i="29"/>
  <c r="I935" i="29"/>
  <c r="L935" i="29" s="1"/>
  <c r="L948" i="29"/>
  <c r="L983" i="29"/>
  <c r="S983" i="29"/>
  <c r="R1117" i="29"/>
  <c r="J1129" i="29"/>
  <c r="S1177" i="29"/>
  <c r="S1139" i="29" s="1"/>
  <c r="S1138" i="29" s="1"/>
  <c r="M1261" i="29"/>
  <c r="U888" i="29"/>
  <c r="S953" i="29"/>
  <c r="S1002" i="29"/>
  <c r="S1001" i="29" s="1"/>
  <c r="G1034" i="29"/>
  <c r="G1074" i="29"/>
  <c r="G1073" i="29" s="1"/>
  <c r="G1072" i="29" s="1"/>
  <c r="L1088" i="29"/>
  <c r="S1088" i="29"/>
  <c r="T1117" i="29"/>
  <c r="T1073" i="29" s="1"/>
  <c r="T1072" i="29" s="1"/>
  <c r="L1129" i="29"/>
  <c r="N1261" i="29"/>
  <c r="N1205" i="29" s="1"/>
  <c r="N143" i="58"/>
  <c r="X143" i="58"/>
  <c r="AF143" i="58"/>
  <c r="V109" i="58"/>
  <c r="AF109" i="58"/>
  <c r="X109" i="58"/>
  <c r="O109" i="58"/>
  <c r="N109" i="58"/>
  <c r="K109" i="58"/>
  <c r="L109" i="58"/>
  <c r="U109" i="58"/>
  <c r="P109" i="58"/>
  <c r="AE109" i="58"/>
  <c r="AG109" i="58"/>
  <c r="W109" i="58"/>
  <c r="Y109" i="58"/>
  <c r="Z109" i="58"/>
  <c r="M109" i="58"/>
  <c r="AH109" i="58"/>
  <c r="I109" i="58"/>
  <c r="J109" i="58"/>
  <c r="AE322" i="58"/>
  <c r="AG322" i="58"/>
  <c r="W197" i="58"/>
  <c r="W165" i="58"/>
  <c r="O192" i="58"/>
  <c r="Y197" i="58"/>
  <c r="Y165" i="58"/>
  <c r="AE283" i="58"/>
  <c r="AG289" i="58"/>
  <c r="AE74" i="58"/>
  <c r="W130" i="58"/>
  <c r="M257" i="58"/>
  <c r="M192" i="58"/>
  <c r="M120" i="58"/>
  <c r="M119" i="58" s="1"/>
  <c r="X74" i="58"/>
  <c r="AG120" i="58"/>
  <c r="AG119" i="58" s="1"/>
  <c r="O186" i="58"/>
  <c r="AG338" i="58"/>
  <c r="L181" i="58"/>
  <c r="V338" i="58"/>
  <c r="L278" i="58"/>
  <c r="AF338" i="58"/>
  <c r="AE176" i="58"/>
  <c r="O338" i="58"/>
  <c r="O305" i="58"/>
  <c r="O170" i="58"/>
  <c r="X176" i="58"/>
  <c r="Z181" i="58"/>
  <c r="U130" i="58"/>
  <c r="AG283" i="58"/>
  <c r="AE338" i="58"/>
  <c r="AE305" i="58"/>
  <c r="AF283" i="58"/>
  <c r="W322" i="58"/>
  <c r="W186" i="58"/>
  <c r="Y327" i="58"/>
  <c r="Y294" i="58"/>
  <c r="AG278" i="58"/>
  <c r="I165" i="58"/>
  <c r="N289" i="58"/>
  <c r="J354" i="58"/>
  <c r="N354" i="58"/>
  <c r="AH186" i="58"/>
  <c r="N322" i="58"/>
  <c r="K354" i="58"/>
  <c r="M338" i="58"/>
  <c r="AG343" i="58"/>
  <c r="V257" i="58"/>
  <c r="I283" i="58"/>
  <c r="I305" i="58"/>
  <c r="U322" i="58"/>
  <c r="L354" i="58"/>
  <c r="P327" i="58"/>
  <c r="P202" i="58"/>
  <c r="AE289" i="58"/>
  <c r="M305" i="58"/>
  <c r="M176" i="58"/>
  <c r="N130" i="58"/>
  <c r="W338" i="58"/>
  <c r="Y278" i="58"/>
  <c r="AG197" i="58"/>
  <c r="Z283" i="58"/>
  <c r="Y235" i="58"/>
  <c r="Z165" i="58"/>
  <c r="Z197" i="58"/>
  <c r="P146" i="58"/>
  <c r="U120" i="58"/>
  <c r="U119" i="58" s="1"/>
  <c r="J130" i="58"/>
  <c r="V165" i="58"/>
  <c r="I170" i="58"/>
  <c r="I202" i="58"/>
  <c r="AF289" i="58"/>
  <c r="J305" i="58"/>
  <c r="V322" i="58"/>
  <c r="I327" i="58"/>
  <c r="X322" i="58"/>
  <c r="J327" i="58"/>
  <c r="N327" i="58"/>
  <c r="K257" i="58"/>
  <c r="V59" i="58"/>
  <c r="I257" i="58"/>
  <c r="P197" i="58"/>
  <c r="V74" i="58"/>
  <c r="AF257" i="58"/>
  <c r="P242" i="58"/>
  <c r="P181" i="58"/>
  <c r="O8" i="58"/>
  <c r="AE343" i="58"/>
  <c r="AG170" i="58"/>
  <c r="AH74" i="58"/>
  <c r="AH165" i="58"/>
  <c r="O208" i="58"/>
  <c r="O59" i="58"/>
  <c r="M165" i="58"/>
  <c r="AE197" i="58"/>
  <c r="AG8" i="58"/>
  <c r="O202" i="58"/>
  <c r="AH338" i="58"/>
  <c r="U170" i="58"/>
  <c r="P283" i="58"/>
  <c r="O257" i="58"/>
  <c r="AH310" i="58"/>
  <c r="M343" i="58"/>
  <c r="O289" i="58"/>
  <c r="Y208" i="58"/>
  <c r="AE186" i="58"/>
  <c r="Y283" i="58"/>
  <c r="Z214" i="58"/>
  <c r="V123" i="58"/>
  <c r="V120" i="58" s="1"/>
  <c r="V119" i="58" s="1"/>
  <c r="K146" i="58"/>
  <c r="J165" i="58"/>
  <c r="J186" i="58"/>
  <c r="U235" i="58"/>
  <c r="I267" i="58"/>
  <c r="I8" i="58"/>
  <c r="U176" i="58"/>
  <c r="K186" i="58"/>
  <c r="AF192" i="58"/>
  <c r="I208" i="58"/>
  <c r="L208" i="58"/>
  <c r="J267" i="58"/>
  <c r="AF123" i="58"/>
  <c r="V197" i="58"/>
  <c r="J208" i="58"/>
  <c r="X283" i="58"/>
  <c r="U99" i="58"/>
  <c r="J123" i="58"/>
  <c r="J120" i="58" s="1"/>
  <c r="J119" i="58" s="1"/>
  <c r="I18" i="58"/>
  <c r="X289" i="58"/>
  <c r="X165" i="58"/>
  <c r="J192" i="58"/>
  <c r="J202" i="58"/>
  <c r="K214" i="58"/>
  <c r="AG165" i="58"/>
  <c r="O278" i="58"/>
  <c r="AG257" i="58"/>
  <c r="M267" i="58"/>
  <c r="M170" i="58"/>
  <c r="K181" i="58"/>
  <c r="AF354" i="58"/>
  <c r="AH278" i="58"/>
  <c r="M327" i="58"/>
  <c r="P74" i="58"/>
  <c r="Y305" i="58"/>
  <c r="Z186" i="58"/>
  <c r="Z278" i="58"/>
  <c r="O242" i="58"/>
  <c r="AE130" i="58"/>
  <c r="AG192" i="58"/>
  <c r="AH283" i="58"/>
  <c r="M289" i="58"/>
  <c r="M18" i="58"/>
  <c r="W354" i="58"/>
  <c r="W257" i="58"/>
  <c r="Y267" i="58"/>
  <c r="W181" i="58"/>
  <c r="W59" i="58"/>
  <c r="P186" i="58"/>
  <c r="M283" i="58"/>
  <c r="M8" i="58"/>
  <c r="O165" i="58"/>
  <c r="O74" i="58"/>
  <c r="W242" i="58"/>
  <c r="Y120" i="58"/>
  <c r="Y119" i="58" s="1"/>
  <c r="Y130" i="58"/>
  <c r="Y74" i="58"/>
  <c r="AG208" i="58"/>
  <c r="AG146" i="58"/>
  <c r="W85" i="58"/>
  <c r="Y186" i="58"/>
  <c r="P123" i="58"/>
  <c r="P120" i="58" s="1"/>
  <c r="P119" i="58" s="1"/>
  <c r="AH176" i="58"/>
  <c r="M242" i="58"/>
  <c r="M146" i="58"/>
  <c r="M59" i="58"/>
  <c r="O120" i="58"/>
  <c r="O119" i="58" s="1"/>
  <c r="Z338" i="58"/>
  <c r="O310" i="58"/>
  <c r="AE202" i="58"/>
  <c r="AF202" i="58"/>
  <c r="I278" i="58"/>
  <c r="U283" i="58"/>
  <c r="N176" i="58"/>
  <c r="X146" i="58"/>
  <c r="V221" i="58"/>
  <c r="I221" i="58"/>
  <c r="L221" i="58"/>
  <c r="V343" i="58"/>
  <c r="K85" i="58"/>
  <c r="J176" i="58"/>
  <c r="X327" i="58"/>
  <c r="L85" i="58"/>
  <c r="X130" i="58"/>
  <c r="N165" i="58"/>
  <c r="N214" i="58"/>
  <c r="J221" i="58"/>
  <c r="N221" i="58"/>
  <c r="I242" i="58"/>
  <c r="V242" i="58"/>
  <c r="U8" i="58"/>
  <c r="I192" i="58"/>
  <c r="I338" i="58"/>
  <c r="V18" i="58"/>
  <c r="K165" i="58"/>
  <c r="N202" i="58"/>
  <c r="I235" i="58"/>
  <c r="N267" i="58"/>
  <c r="J278" i="58"/>
  <c r="N278" i="58"/>
  <c r="V283" i="58"/>
  <c r="J338" i="58"/>
  <c r="K120" i="58"/>
  <c r="K119" i="58" s="1"/>
  <c r="I176" i="58"/>
  <c r="I186" i="58"/>
  <c r="J235" i="58"/>
  <c r="X235" i="58"/>
  <c r="K278" i="58"/>
  <c r="U305" i="58"/>
  <c r="K338" i="58"/>
  <c r="L74" i="58"/>
  <c r="J170" i="58"/>
  <c r="X197" i="58"/>
  <c r="V235" i="58"/>
  <c r="AF327" i="58"/>
  <c r="N343" i="58"/>
  <c r="U354" i="58"/>
  <c r="X8" i="58"/>
  <c r="X85" i="58"/>
  <c r="V130" i="58"/>
  <c r="K170" i="58"/>
  <c r="AF235" i="58"/>
  <c r="K242" i="58"/>
  <c r="V289" i="58"/>
  <c r="J8" i="58"/>
  <c r="L170" i="58"/>
  <c r="X186" i="58"/>
  <c r="AF197" i="58"/>
  <c r="X278" i="58"/>
  <c r="K283" i="58"/>
  <c r="V310" i="58"/>
  <c r="P85" i="58"/>
  <c r="P165" i="58"/>
  <c r="P343" i="58"/>
  <c r="Z267" i="58"/>
  <c r="P289" i="58"/>
  <c r="P322" i="58"/>
  <c r="Z242" i="58"/>
  <c r="Z305" i="58"/>
  <c r="AH202" i="58"/>
  <c r="P59" i="58"/>
  <c r="P294" i="58"/>
  <c r="P354" i="58"/>
  <c r="AH305" i="58"/>
  <c r="Z170" i="58"/>
  <c r="AH214" i="58"/>
  <c r="AH242" i="58"/>
  <c r="Z354" i="58"/>
  <c r="AH85" i="58"/>
  <c r="AH123" i="58"/>
  <c r="AH120" i="58" s="1"/>
  <c r="AH119" i="58" s="1"/>
  <c r="AH221" i="58"/>
  <c r="AH197" i="58"/>
  <c r="AH257" i="58"/>
  <c r="AH289" i="58"/>
  <c r="AH322" i="58"/>
  <c r="O354" i="58"/>
  <c r="M202" i="58"/>
  <c r="O294" i="58"/>
  <c r="O267" i="58"/>
  <c r="O235" i="58"/>
  <c r="W176" i="58"/>
  <c r="Y354" i="58"/>
  <c r="Y322" i="58"/>
  <c r="Y170" i="58"/>
  <c r="AE146" i="58"/>
  <c r="AG74" i="58"/>
  <c r="M294" i="58"/>
  <c r="W170" i="58"/>
  <c r="AE327" i="58"/>
  <c r="AE267" i="58"/>
  <c r="AE208" i="58"/>
  <c r="AE8" i="58"/>
  <c r="AG186" i="58"/>
  <c r="M322" i="58"/>
  <c r="M197" i="58"/>
  <c r="O322" i="58"/>
  <c r="W327" i="58"/>
  <c r="Y310" i="58"/>
  <c r="AE170" i="58"/>
  <c r="M74" i="58"/>
  <c r="O85" i="58"/>
  <c r="Y257" i="58"/>
  <c r="M221" i="58"/>
  <c r="W74" i="58"/>
  <c r="AE85" i="58"/>
  <c r="O343" i="58"/>
  <c r="Y18" i="58"/>
  <c r="AE257" i="58"/>
  <c r="Y338" i="58"/>
  <c r="W283" i="58"/>
  <c r="AE192" i="58"/>
  <c r="AE120" i="58"/>
  <c r="AE119" i="58" s="1"/>
  <c r="M214" i="58"/>
  <c r="W8" i="58"/>
  <c r="O18" i="58"/>
  <c r="L8" i="58"/>
  <c r="V8" i="58"/>
  <c r="I59" i="58"/>
  <c r="AF85" i="58"/>
  <c r="L99" i="58"/>
  <c r="AF208" i="58"/>
  <c r="J59" i="58"/>
  <c r="X59" i="58"/>
  <c r="L130" i="58"/>
  <c r="U202" i="58"/>
  <c r="K59" i="58"/>
  <c r="U59" i="58"/>
  <c r="U74" i="58"/>
  <c r="L146" i="58"/>
  <c r="L186" i="58"/>
  <c r="X192" i="58"/>
  <c r="I197" i="58"/>
  <c r="V99" i="58"/>
  <c r="N146" i="58"/>
  <c r="N186" i="58"/>
  <c r="J197" i="58"/>
  <c r="L214" i="58"/>
  <c r="K267" i="58"/>
  <c r="I289" i="58"/>
  <c r="AF310" i="58"/>
  <c r="AF343" i="58"/>
  <c r="X99" i="58"/>
  <c r="U278" i="58"/>
  <c r="X338" i="58"/>
  <c r="V146" i="58"/>
  <c r="N170" i="58"/>
  <c r="AF176" i="58"/>
  <c r="V186" i="58"/>
  <c r="L197" i="58"/>
  <c r="AF242" i="58"/>
  <c r="U257" i="58"/>
  <c r="AF294" i="58"/>
  <c r="L322" i="58"/>
  <c r="U85" i="58"/>
  <c r="AF99" i="58"/>
  <c r="AF170" i="58"/>
  <c r="K99" i="58"/>
  <c r="K74" i="58"/>
  <c r="N85" i="58"/>
  <c r="N99" i="58"/>
  <c r="N123" i="58"/>
  <c r="L165" i="58"/>
  <c r="K235" i="58"/>
  <c r="J310" i="58"/>
  <c r="J343" i="58"/>
  <c r="X343" i="58"/>
  <c r="L202" i="58"/>
  <c r="V354" i="58"/>
  <c r="AF18" i="58"/>
  <c r="U18" i="58"/>
  <c r="N74" i="58"/>
  <c r="I99" i="58"/>
  <c r="X123" i="58"/>
  <c r="X221" i="58"/>
  <c r="J242" i="58"/>
  <c r="X242" i="58"/>
  <c r="L267" i="58"/>
  <c r="J294" i="58"/>
  <c r="N294" i="58"/>
  <c r="L310" i="58"/>
  <c r="AF322" i="58"/>
  <c r="J18" i="58"/>
  <c r="X18" i="58"/>
  <c r="I146" i="58"/>
  <c r="AF165" i="58"/>
  <c r="U181" i="58"/>
  <c r="K208" i="58"/>
  <c r="U208" i="58"/>
  <c r="I214" i="58"/>
  <c r="U267" i="58"/>
  <c r="L327" i="58"/>
  <c r="K343" i="58"/>
  <c r="U343" i="58"/>
  <c r="AF74" i="58"/>
  <c r="J146" i="58"/>
  <c r="K176" i="58"/>
  <c r="V181" i="58"/>
  <c r="X214" i="58"/>
  <c r="J214" i="58"/>
  <c r="J257" i="58"/>
  <c r="X257" i="58"/>
  <c r="J283" i="58"/>
  <c r="X305" i="58"/>
  <c r="K322" i="58"/>
  <c r="AF130" i="58"/>
  <c r="L176" i="58"/>
  <c r="V176" i="58"/>
  <c r="X181" i="58"/>
  <c r="K202" i="58"/>
  <c r="N208" i="58"/>
  <c r="U221" i="58"/>
  <c r="K221" i="58"/>
  <c r="X267" i="58"/>
  <c r="I294" i="58"/>
  <c r="L294" i="58"/>
  <c r="I310" i="58"/>
  <c r="K8" i="58"/>
  <c r="V85" i="58"/>
  <c r="L123" i="58"/>
  <c r="L120" i="58" s="1"/>
  <c r="L119" i="58" s="1"/>
  <c r="K130" i="58"/>
  <c r="U146" i="58"/>
  <c r="J181" i="58"/>
  <c r="N181" i="58"/>
  <c r="U186" i="58"/>
  <c r="K197" i="58"/>
  <c r="U197" i="58"/>
  <c r="V202" i="58"/>
  <c r="X202" i="58"/>
  <c r="V278" i="58"/>
  <c r="J289" i="58"/>
  <c r="K305" i="58"/>
  <c r="K327" i="58"/>
  <c r="P18" i="58"/>
  <c r="P208" i="58"/>
  <c r="P267" i="58"/>
  <c r="Z202" i="58"/>
  <c r="Z235" i="58"/>
  <c r="Z294" i="58"/>
  <c r="Z327" i="58"/>
  <c r="Z123" i="58"/>
  <c r="Z120" i="58" s="1"/>
  <c r="Z119" i="58" s="1"/>
  <c r="P305" i="58"/>
  <c r="AH181" i="58"/>
  <c r="P8" i="58"/>
  <c r="P192" i="58"/>
  <c r="Z99" i="58"/>
  <c r="P310" i="58"/>
  <c r="Z310" i="58"/>
  <c r="AH354" i="58"/>
  <c r="Z176" i="58"/>
  <c r="Z257" i="58"/>
  <c r="Z85" i="58"/>
  <c r="Z146" i="58"/>
  <c r="Z289" i="58"/>
  <c r="Z322" i="58"/>
  <c r="AH208" i="58"/>
  <c r="Z221" i="58"/>
  <c r="AH343" i="58"/>
  <c r="Z74" i="58"/>
  <c r="AH267" i="58"/>
  <c r="AH327" i="58"/>
  <c r="AH59" i="58"/>
  <c r="AH130" i="58"/>
  <c r="AH192" i="58"/>
  <c r="AH8" i="58"/>
  <c r="AH18" i="58"/>
  <c r="AH170" i="58"/>
  <c r="M278" i="58"/>
  <c r="AG354" i="58"/>
  <c r="M354" i="58"/>
  <c r="Y289" i="58"/>
  <c r="AE181" i="58"/>
  <c r="AG310" i="58"/>
  <c r="AG130" i="58"/>
  <c r="O181" i="58"/>
  <c r="O130" i="58"/>
  <c r="W278" i="58"/>
  <c r="Y176" i="58"/>
  <c r="AE235" i="58"/>
  <c r="AG305" i="58"/>
  <c r="AG202" i="58"/>
  <c r="AG176" i="58"/>
  <c r="W305" i="58"/>
  <c r="Y343" i="58"/>
  <c r="AG59" i="58"/>
  <c r="M85" i="58"/>
  <c r="O283" i="58"/>
  <c r="O176" i="58"/>
  <c r="W267" i="58"/>
  <c r="W214" i="58"/>
  <c r="W18" i="58"/>
  <c r="M130" i="58"/>
  <c r="O197" i="58"/>
  <c r="W208" i="58"/>
  <c r="W146" i="58"/>
  <c r="Y99" i="58"/>
  <c r="AE310" i="58"/>
  <c r="M208" i="58"/>
  <c r="M181" i="58"/>
  <c r="O221" i="58"/>
  <c r="O146" i="58"/>
  <c r="W294" i="58"/>
  <c r="W99" i="58"/>
  <c r="Y192" i="58"/>
  <c r="Y8" i="58"/>
  <c r="AG294" i="58"/>
  <c r="M235" i="58"/>
  <c r="O327" i="58"/>
  <c r="W235" i="58"/>
  <c r="Y221" i="58"/>
  <c r="Y85" i="58"/>
  <c r="AE221" i="58"/>
  <c r="AE165" i="58"/>
  <c r="AE18" i="58"/>
  <c r="AG214" i="58"/>
  <c r="W343" i="58"/>
  <c r="Y59" i="58"/>
  <c r="O214" i="58"/>
  <c r="W221" i="58"/>
  <c r="W192" i="58"/>
  <c r="Y242" i="58"/>
  <c r="AG267" i="58"/>
  <c r="AG235" i="58"/>
  <c r="AG18" i="58"/>
  <c r="Y214" i="58"/>
  <c r="Y181" i="58"/>
  <c r="AE294" i="58"/>
  <c r="AE242" i="58"/>
  <c r="AE59" i="58"/>
  <c r="L192" i="58"/>
  <c r="K294" i="58"/>
  <c r="U294" i="58"/>
  <c r="I343" i="58"/>
  <c r="L343" i="58"/>
  <c r="V267" i="58"/>
  <c r="K310" i="58"/>
  <c r="I120" i="58"/>
  <c r="I119" i="58" s="1"/>
  <c r="N197" i="58"/>
  <c r="N338" i="58"/>
  <c r="N8" i="58"/>
  <c r="L59" i="58"/>
  <c r="AF8" i="58"/>
  <c r="N59" i="58"/>
  <c r="I85" i="58"/>
  <c r="I130" i="58"/>
  <c r="AF146" i="58"/>
  <c r="U214" i="58"/>
  <c r="AF221" i="58"/>
  <c r="K289" i="58"/>
  <c r="V294" i="58"/>
  <c r="N310" i="58"/>
  <c r="X310" i="58"/>
  <c r="J85" i="58"/>
  <c r="AF181" i="58"/>
  <c r="K192" i="58"/>
  <c r="V214" i="58"/>
  <c r="N242" i="58"/>
  <c r="AF267" i="58"/>
  <c r="L289" i="58"/>
  <c r="X294" i="58"/>
  <c r="U310" i="58"/>
  <c r="I354" i="58"/>
  <c r="X354" i="58"/>
  <c r="I74" i="58"/>
  <c r="V170" i="58"/>
  <c r="N192" i="58"/>
  <c r="AF214" i="58"/>
  <c r="U289" i="58"/>
  <c r="L305" i="58"/>
  <c r="U327" i="58"/>
  <c r="AF59" i="58"/>
  <c r="J74" i="58"/>
  <c r="J99" i="58"/>
  <c r="U165" i="58"/>
  <c r="X170" i="58"/>
  <c r="U192" i="58"/>
  <c r="AF278" i="58"/>
  <c r="N305" i="58"/>
  <c r="V327" i="58"/>
  <c r="V192" i="58"/>
  <c r="L242" i="58"/>
  <c r="V305" i="58"/>
  <c r="L338" i="58"/>
  <c r="K18" i="58"/>
  <c r="AF186" i="58"/>
  <c r="U242" i="58"/>
  <c r="AF305" i="58"/>
  <c r="U338" i="58"/>
  <c r="L18" i="58"/>
  <c r="V208" i="58"/>
  <c r="L235" i="58"/>
  <c r="L257" i="58"/>
  <c r="L283" i="58"/>
  <c r="I322" i="58"/>
  <c r="N18" i="58"/>
  <c r="I181" i="58"/>
  <c r="X208" i="58"/>
  <c r="N235" i="58"/>
  <c r="N257" i="58"/>
  <c r="N283" i="58"/>
  <c r="J322" i="58"/>
  <c r="P221" i="58"/>
  <c r="P176" i="58"/>
  <c r="P235" i="58"/>
  <c r="P99" i="58"/>
  <c r="P214" i="58"/>
  <c r="Z18" i="58"/>
  <c r="P170" i="58"/>
  <c r="Z192" i="58"/>
  <c r="P130" i="58"/>
  <c r="P338" i="58"/>
  <c r="P278" i="58"/>
  <c r="P257" i="58"/>
  <c r="Z59" i="58"/>
  <c r="Z130" i="58"/>
  <c r="Z208" i="58"/>
  <c r="Z343" i="58"/>
  <c r="Z8" i="58"/>
  <c r="AH99" i="58"/>
  <c r="AH146" i="58"/>
  <c r="AH294" i="58"/>
  <c r="AH235" i="58"/>
  <c r="AE354" i="58"/>
  <c r="M186" i="58"/>
  <c r="W289" i="58"/>
  <c r="AG327" i="58"/>
  <c r="AE278" i="58"/>
  <c r="AE99" i="58"/>
  <c r="AG221" i="58"/>
  <c r="M310" i="58"/>
  <c r="W310" i="58"/>
  <c r="AE214" i="58"/>
  <c r="W120" i="58"/>
  <c r="W119" i="58" s="1"/>
  <c r="Y146" i="58"/>
  <c r="AG242" i="58"/>
  <c r="AG99" i="58"/>
  <c r="M99" i="58"/>
  <c r="AG181" i="58"/>
  <c r="AG85" i="58"/>
  <c r="O99" i="58"/>
  <c r="Q1320" i="29" l="1"/>
  <c r="M3" i="29"/>
  <c r="U111" i="29"/>
  <c r="U110" i="29" s="1"/>
  <c r="P110" i="29"/>
  <c r="N110" i="29"/>
  <c r="N3" i="29" s="1"/>
  <c r="N2" i="29" s="1"/>
  <c r="R110" i="29"/>
  <c r="T110" i="29"/>
  <c r="O110" i="29"/>
  <c r="O3" i="29" s="1"/>
  <c r="O2" i="29" s="1"/>
  <c r="P943" i="29"/>
  <c r="P942" i="29" s="1"/>
  <c r="G942" i="29"/>
  <c r="I1138" i="29"/>
  <c r="L1138" i="29" s="1"/>
  <c r="L1139" i="29"/>
  <c r="R942" i="29"/>
  <c r="L356" i="29"/>
  <c r="I355" i="29"/>
  <c r="L355" i="29" s="1"/>
  <c r="I110" i="29"/>
  <c r="L111" i="29"/>
  <c r="L882" i="29"/>
  <c r="J1072" i="29"/>
  <c r="H942" i="29"/>
  <c r="L744" i="29"/>
  <c r="S943" i="29"/>
  <c r="S942" i="29" s="1"/>
  <c r="K942" i="29"/>
  <c r="L943" i="29"/>
  <c r="I942" i="29"/>
  <c r="L942" i="29" s="1"/>
  <c r="K593" i="29"/>
  <c r="K592" i="29" s="1"/>
  <c r="Q466" i="29"/>
  <c r="O1205" i="29"/>
  <c r="L160" i="29"/>
  <c r="L317" i="29"/>
  <c r="S4" i="29"/>
  <c r="G110" i="29"/>
  <c r="P4" i="29"/>
  <c r="M1138" i="29"/>
  <c r="S572" i="29"/>
  <c r="S466" i="29" s="1"/>
  <c r="L649" i="29"/>
  <c r="J466" i="29"/>
  <c r="T572" i="29"/>
  <c r="T466" i="29" s="1"/>
  <c r="T3" i="29" s="1"/>
  <c r="T2" i="29" s="1"/>
  <c r="L455" i="29"/>
  <c r="I1205" i="29"/>
  <c r="L1205" i="29" s="1"/>
  <c r="G572" i="29"/>
  <c r="L400" i="29"/>
  <c r="R593" i="29"/>
  <c r="R592" i="29" s="1"/>
  <c r="L471" i="29"/>
  <c r="I467" i="29"/>
  <c r="R1073" i="29"/>
  <c r="R1072" i="29" s="1"/>
  <c r="G504" i="29"/>
  <c r="L573" i="29"/>
  <c r="I572" i="29"/>
  <c r="L572" i="29" s="1"/>
  <c r="H572" i="29"/>
  <c r="H466" i="29" s="1"/>
  <c r="U572" i="29"/>
  <c r="U466" i="29" s="1"/>
  <c r="S251" i="29"/>
  <c r="S111" i="29" s="1"/>
  <c r="S110" i="29" s="1"/>
  <c r="J356" i="29"/>
  <c r="J355" i="29" s="1"/>
  <c r="J110" i="29" s="1"/>
  <c r="J3" i="29" s="1"/>
  <c r="J2" i="29" s="1"/>
  <c r="N466" i="29"/>
  <c r="I593" i="29"/>
  <c r="L604" i="29"/>
  <c r="K1205" i="29"/>
  <c r="Q593" i="29"/>
  <c r="Q592" i="29" s="1"/>
  <c r="J593" i="29"/>
  <c r="J592" i="29" s="1"/>
  <c r="H355" i="29"/>
  <c r="H110" i="29" s="1"/>
  <c r="H3" i="29" s="1"/>
  <c r="H2" i="29" s="1"/>
  <c r="U4" i="29"/>
  <c r="I1073" i="29"/>
  <c r="L1074" i="29"/>
  <c r="G466" i="29"/>
  <c r="G3" i="29" s="1"/>
  <c r="G2" i="29" s="1"/>
  <c r="O1072" i="29"/>
  <c r="K355" i="29"/>
  <c r="K110" i="29" s="1"/>
  <c r="K3" i="29" s="1"/>
  <c r="K2" i="29" s="1"/>
  <c r="J1138" i="29"/>
  <c r="L1274" i="29"/>
  <c r="I1273" i="29"/>
  <c r="L1273" i="29" s="1"/>
  <c r="K882" i="29"/>
  <c r="I504" i="29"/>
  <c r="L504" i="29" s="1"/>
  <c r="L505" i="29"/>
  <c r="O355" i="29"/>
  <c r="R3" i="29"/>
  <c r="R2" i="29" s="1"/>
  <c r="M1072" i="29"/>
  <c r="S1073" i="29"/>
  <c r="S1072" i="29" s="1"/>
  <c r="L5" i="29"/>
  <c r="I4" i="29"/>
  <c r="N1072" i="29"/>
  <c r="Q1073" i="29"/>
  <c r="Q1072" i="29" s="1"/>
  <c r="L290" i="29"/>
  <c r="Q3" i="29"/>
  <c r="Q2" i="29" s="1"/>
  <c r="AG129" i="58"/>
  <c r="M129" i="58"/>
  <c r="AH129" i="58"/>
  <c r="Z129" i="58"/>
  <c r="I129" i="58"/>
  <c r="N129" i="58"/>
  <c r="Y129" i="58"/>
  <c r="V129" i="58"/>
  <c r="X120" i="58"/>
  <c r="X119" i="58" s="1"/>
  <c r="AF129" i="58"/>
  <c r="O129" i="58"/>
  <c r="P129" i="58"/>
  <c r="AE129" i="58"/>
  <c r="J129" i="58"/>
  <c r="AF120" i="58"/>
  <c r="AF119" i="58" s="1"/>
  <c r="N120" i="58"/>
  <c r="N119" i="58" s="1"/>
  <c r="L129" i="58"/>
  <c r="W129" i="58"/>
  <c r="X129" i="58"/>
  <c r="K129" i="58"/>
  <c r="U129" i="58"/>
  <c r="AG256" i="58"/>
  <c r="AE70" i="58"/>
  <c r="V70" i="58"/>
  <c r="J256" i="58"/>
  <c r="AG277" i="58"/>
  <c r="Y288" i="58"/>
  <c r="Y70" i="58"/>
  <c r="M277" i="58"/>
  <c r="AG70" i="58"/>
  <c r="AE277" i="58"/>
  <c r="AF256" i="58"/>
  <c r="AH277" i="58"/>
  <c r="X70" i="58"/>
  <c r="M256" i="58"/>
  <c r="Y277" i="58"/>
  <c r="AH70" i="58"/>
  <c r="P321" i="58"/>
  <c r="O288" i="58"/>
  <c r="O256" i="58"/>
  <c r="V256" i="58"/>
  <c r="V213" i="58"/>
  <c r="AE321" i="58"/>
  <c r="L277" i="58"/>
  <c r="AE256" i="58"/>
  <c r="J277" i="58"/>
  <c r="K70" i="58"/>
  <c r="O4" i="58"/>
  <c r="Z256" i="58"/>
  <c r="X256" i="58"/>
  <c r="W321" i="58"/>
  <c r="Z321" i="58"/>
  <c r="M4" i="58"/>
  <c r="Z70" i="58"/>
  <c r="L256" i="58"/>
  <c r="Y256" i="58"/>
  <c r="AG288" i="58"/>
  <c r="M213" i="58"/>
  <c r="AF277" i="58"/>
  <c r="AH321" i="58"/>
  <c r="Z277" i="58"/>
  <c r="U70" i="58"/>
  <c r="M321" i="58"/>
  <c r="X277" i="58"/>
  <c r="N277" i="58"/>
  <c r="K213" i="58"/>
  <c r="K256" i="58"/>
  <c r="I277" i="58"/>
  <c r="AH256" i="58"/>
  <c r="I288" i="58"/>
  <c r="P277" i="58"/>
  <c r="I256" i="58"/>
  <c r="M288" i="58"/>
  <c r="V277" i="58"/>
  <c r="N70" i="58"/>
  <c r="J4" i="58"/>
  <c r="K277" i="58"/>
  <c r="P70" i="58"/>
  <c r="W70" i="58"/>
  <c r="W256" i="58"/>
  <c r="O213" i="58"/>
  <c r="W277" i="58"/>
  <c r="AG321" i="58"/>
  <c r="V321" i="58"/>
  <c r="O321" i="58"/>
  <c r="AG164" i="58"/>
  <c r="Y321" i="58"/>
  <c r="W4" i="58"/>
  <c r="I213" i="58"/>
  <c r="AF288" i="58"/>
  <c r="O277" i="58"/>
  <c r="O70" i="58"/>
  <c r="N164" i="58"/>
  <c r="AE288" i="58"/>
  <c r="AH288" i="58"/>
  <c r="P288" i="58"/>
  <c r="I4" i="58"/>
  <c r="P256" i="58"/>
  <c r="N213" i="58"/>
  <c r="Y4" i="58"/>
  <c r="X4" i="58"/>
  <c r="AE213" i="58"/>
  <c r="AE164" i="58"/>
  <c r="AH4" i="58"/>
  <c r="J213" i="58"/>
  <c r="I164" i="58"/>
  <c r="X213" i="58"/>
  <c r="AH164" i="58"/>
  <c r="N321" i="58"/>
  <c r="O164" i="58"/>
  <c r="X321" i="58"/>
  <c r="U277" i="58"/>
  <c r="J321" i="58"/>
  <c r="AH213" i="58"/>
  <c r="L288" i="58"/>
  <c r="I321" i="58"/>
  <c r="M70" i="58"/>
  <c r="L70" i="58"/>
  <c r="J164" i="58"/>
  <c r="AG4" i="58"/>
  <c r="U4" i="58"/>
  <c r="N256" i="58"/>
  <c r="X164" i="58"/>
  <c r="Y164" i="58"/>
  <c r="Y213" i="58"/>
  <c r="W164" i="58"/>
  <c r="J288" i="58"/>
  <c r="M164" i="58"/>
  <c r="Z288" i="58"/>
  <c r="AG213" i="58"/>
  <c r="K321" i="58"/>
  <c r="L164" i="58"/>
  <c r="L213" i="58"/>
  <c r="L321" i="58"/>
  <c r="AF70" i="58"/>
  <c r="V4" i="58"/>
  <c r="W213" i="58"/>
  <c r="K4" i="58"/>
  <c r="V164" i="58"/>
  <c r="U321" i="58"/>
  <c r="AF321" i="58"/>
  <c r="X288" i="58"/>
  <c r="AF4" i="58"/>
  <c r="AE4" i="58"/>
  <c r="U256" i="58"/>
  <c r="K164" i="58"/>
  <c r="Z164" i="58"/>
  <c r="AF213" i="58"/>
  <c r="AF164" i="58"/>
  <c r="Z4" i="58"/>
  <c r="N288" i="58"/>
  <c r="Z213" i="58"/>
  <c r="L4" i="58"/>
  <c r="N4" i="58"/>
  <c r="J70" i="58"/>
  <c r="P4" i="58"/>
  <c r="U213" i="58"/>
  <c r="P164" i="58"/>
  <c r="P213" i="58"/>
  <c r="W288" i="58"/>
  <c r="U288" i="58"/>
  <c r="V288" i="58"/>
  <c r="U164" i="58"/>
  <c r="K288" i="58"/>
  <c r="I70" i="58"/>
  <c r="U3" i="29" l="1"/>
  <c r="U2" i="29" s="1"/>
  <c r="X3" i="29" s="1"/>
  <c r="L4" i="29"/>
  <c r="L467" i="29"/>
  <c r="I466" i="29"/>
  <c r="L466" i="29" s="1"/>
  <c r="I592" i="29"/>
  <c r="L592" i="29" s="1"/>
  <c r="L593" i="29"/>
  <c r="M2" i="29"/>
  <c r="S3" i="29"/>
  <c r="S2" i="29" s="1"/>
  <c r="W3" i="29" s="1"/>
  <c r="L110" i="29"/>
  <c r="P3" i="29"/>
  <c r="P2" i="29" s="1"/>
  <c r="V3" i="29" s="1"/>
  <c r="I1072" i="29"/>
  <c r="L1072" i="29" s="1"/>
  <c r="L1073" i="29"/>
  <c r="AH2" i="58"/>
  <c r="P2" i="58"/>
  <c r="Y2" i="58"/>
  <c r="AE2" i="58"/>
  <c r="AG2" i="58"/>
  <c r="J2" i="58"/>
  <c r="M2" i="58"/>
  <c r="N2" i="58"/>
  <c r="W2" i="58"/>
  <c r="O2" i="58"/>
  <c r="AF2" i="58"/>
  <c r="L2" i="58"/>
  <c r="V2" i="58"/>
  <c r="U2" i="58"/>
  <c r="X2" i="58"/>
  <c r="Z2" i="58"/>
  <c r="K2" i="58"/>
  <c r="I2" i="58"/>
  <c r="I3" i="29" l="1"/>
  <c r="I2" i="29" l="1"/>
  <c r="L2" i="29" s="1"/>
  <c r="L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Anna-Marija Jakšić</author>
  </authors>
  <commentList>
    <comment ref="I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NAKON REBALANSA 2025.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Anna-Marija Jakšić</author>
  </authors>
  <commentList>
    <comment ref="I2" authorId="0" shapeId="0" xr:uid="{3E40C038-837A-4583-8780-7F4400738B51}">
      <text>
        <r>
          <rPr>
            <b/>
            <sz val="9"/>
            <color indexed="81"/>
            <rFont val="Tahoma"/>
            <family val="2"/>
          </rPr>
          <t xml:space="preserve">NAKON REBALANSA 2025.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<sst xmlns="http://schemas.openxmlformats.org/spreadsheetml/2006/main" count="5477" uniqueCount="681">
  <si>
    <t>A/K/T</t>
  </si>
  <si>
    <t>IZV</t>
  </si>
  <si>
    <t>FP</t>
  </si>
  <si>
    <t>KTO</t>
  </si>
  <si>
    <t>NAZIV AKTIVNOSTI ILI PROJEKTA</t>
  </si>
  <si>
    <t>NAZIV PROGRAMA</t>
  </si>
  <si>
    <t>Izvorni plan
2013.</t>
  </si>
  <si>
    <t>Izvorni plan u limitu
2013.
(11,12,83)</t>
  </si>
  <si>
    <t>Tekući plan (nakon rebalansa i preraspodjela)
2013.</t>
  </si>
  <si>
    <t>Tekući plan u limitu
2013. (11,12,83)</t>
  </si>
  <si>
    <t>Izvršenje
2013.
do 30.9.2013.</t>
  </si>
  <si>
    <t>Indeks izvršenja 2013.</t>
  </si>
  <si>
    <t>Usvojena projekcija
2014.</t>
  </si>
  <si>
    <t>Usvojena projekcija u limitu
2014.</t>
  </si>
  <si>
    <t>Prijedlog plana
2014.</t>
  </si>
  <si>
    <t>Prijedlog plana 2014. u limitu (11,12,83)</t>
  </si>
  <si>
    <t>Usvojena
projekcija
2015.</t>
  </si>
  <si>
    <t>Prijedlog projekcije 2015.</t>
  </si>
  <si>
    <t>Prijedlog projekcije 2015. u limitu (11,12,83)</t>
  </si>
  <si>
    <t>Prijedlog projekcije 2016.</t>
  </si>
  <si>
    <t>Prijedlog projekcije 2016. u limitu (11,12,83)</t>
  </si>
  <si>
    <t>Zadani limit
2014.</t>
  </si>
  <si>
    <t>Zadani limit
2015.</t>
  </si>
  <si>
    <t>Zadani limit
2016.</t>
  </si>
  <si>
    <t>065 MINISTARSTVO POMORSTVA, PROMETA I INFRASTRUKTURE</t>
  </si>
  <si>
    <t>Glava 05 Ministarstvo pomorstva, prometa i infrastrukture</t>
  </si>
  <si>
    <t>RAZLIKA</t>
  </si>
  <si>
    <t>Glavno tajništvo</t>
  </si>
  <si>
    <t>A570000</t>
  </si>
  <si>
    <t>Administracija i upravljanje</t>
  </si>
  <si>
    <t>3101 UPRAVLJANJE NA PODRUČJU PROMETNE POLITIKE - 31 PROMET, PROMETNA INFRASTRUKTURA I KOMUNIKACIJE</t>
  </si>
  <si>
    <t>0490</t>
  </si>
  <si>
    <t>limit plaća   065</t>
  </si>
  <si>
    <t>Plaće za redovan rad</t>
  </si>
  <si>
    <t>limit plaća ostalih glava</t>
  </si>
  <si>
    <t>Plaće za prekovremeni rad</t>
  </si>
  <si>
    <t>Plaće za posebne uvjete rada</t>
  </si>
  <si>
    <t>31                065</t>
  </si>
  <si>
    <t xml:space="preserve">Ostali rashodi za zaposlene 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</si>
  <si>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</si>
  <si>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</si>
  <si>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</si>
  <si>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</si>
  <si>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</si>
  <si>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</si>
  <si>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</si>
  <si>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mater. rash.</t>
  </si>
  <si>
    <t>Materijal i sirovine</t>
  </si>
  <si>
    <t>Energija</t>
  </si>
  <si>
    <t>Materijal i dijelovi za tekuće i inv.odr.</t>
  </si>
  <si>
    <t>Sitni inventar i auto-gume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</si>
  <si>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</si>
  <si>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</si>
  <si>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</si>
  <si>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</si>
  <si>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</si>
  <si>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</si>
  <si>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</si>
  <si>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</si>
  <si>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</si>
  <si>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</si>
  <si>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Naknada troškova osobama izvan radnog odnosa</t>
  </si>
  <si>
    <t>Naknade za rad predstavničkih i izvršnih tijela, povjerenstava i sl.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</si>
  <si>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</si>
  <si>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</si>
  <si>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</si>
  <si>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</si>
  <si>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</si>
  <si>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</si>
  <si>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</si>
  <si>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</si>
  <si>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Tekuće pomoći unutar općeg proračuna</t>
  </si>
  <si>
    <t>Naknade građanima i kućanstvu u novcu</t>
  </si>
  <si>
    <t>Tekuće donacije u novcu</t>
  </si>
  <si>
    <t>Uredska oprema i namještaj</t>
  </si>
  <si>
    <t>Komunikacijska oprema</t>
  </si>
  <si>
    <t>Oprema za održavanje i zaštitu</t>
  </si>
  <si>
    <t>Uređaji, strojevi i oprema za ostale namjene</t>
  </si>
  <si>
    <t>K570319</t>
  </si>
  <si>
    <t>Obnova voznog parka</t>
  </si>
  <si>
    <r>
      <rPr>
        <b/>
        <sz val="12"/>
        <color indexed="10"/>
        <rFont val="Arial"/>
        <family val="2"/>
        <charset val="238"/>
      </rPr>
      <t>PROMJENA FP</t>
    </r>
    <r>
      <rPr>
        <b/>
        <sz val="12"/>
        <rFont val="Arial"/>
        <family val="2"/>
        <charset val="238"/>
      </rPr>
      <t xml:space="preserve">
K570321</t>
    </r>
  </si>
  <si>
    <t>Informatizacija</t>
  </si>
  <si>
    <t>K570321</t>
  </si>
  <si>
    <t>Licence</t>
  </si>
  <si>
    <t>Ostala nematerijalna imovina</t>
  </si>
  <si>
    <t>Instrumenti, uređaji i strojevi</t>
  </si>
  <si>
    <t>Ulaganja u računalne programe</t>
  </si>
  <si>
    <t>A250997</t>
  </si>
  <si>
    <t>Obveze po sudskim sporovima</t>
  </si>
  <si>
    <t>K810016</t>
  </si>
  <si>
    <t>Rekonstrukcija, obnova i održavanje poslovnih zgrada Ministarstva</t>
  </si>
  <si>
    <t>Dodatna ulaganja na građevinskim objektima</t>
  </si>
  <si>
    <t>Dodatna ulaganja na postrojenjima i opremi</t>
  </si>
  <si>
    <t>NOVO</t>
  </si>
  <si>
    <t>Provedba Projekta e-građani</t>
  </si>
  <si>
    <t>POMORSTVO</t>
  </si>
  <si>
    <t>Uprava pomorske i unutarnje plovidbe, brodarstva, luka i pomorskog dobra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</si>
  <si>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A570503</t>
    </r>
  </si>
  <si>
    <t>Potpora Lučkoj upravi Ploče za realizaciju Projekta integracije trgovine i transporta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</si>
  <si>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POMORSKOG PROMETA, POMORSKOG DOBRA I LUKA, TE ZAŠTITA MORSKOG OKOLIŠA OD ONEČIŠĆENJA S POMORSKIH OBJEKATA - 31 PROMET, PROMETNA INFRASTRUKTURA I KOMUNIKACIJE</t>
    </r>
  </si>
  <si>
    <t>A570503</t>
  </si>
  <si>
    <t>0452</t>
  </si>
  <si>
    <t>Kapitalne donacije neprofitnim organizacijama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</si>
  <si>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A810034</t>
    </r>
  </si>
  <si>
    <t>Potpora Lučkoj upravi Ploče za otplatu Zajma Svjetske banke (IBRD) -Projekt integracije trgovine i transporta</t>
  </si>
  <si>
    <t>A810034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</si>
  <si>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A570288</t>
    </r>
  </si>
  <si>
    <t>Poticanje gradnje brodova za hrvatske brodare te izgradnja i rekonstrukcija plovnih objekata u hrvatskim brodogradilištima-Obveze iz prethodnog razdoblja</t>
  </si>
  <si>
    <t>A570288</t>
  </si>
  <si>
    <t>Kapitalne pomoći kreditnim i ostalim financijskim institucijama te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</si>
  <si>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A819003</t>
    </r>
  </si>
  <si>
    <t>Promocija pomorstva i intermodalnosti</t>
  </si>
  <si>
    <t>A819003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</si>
  <si>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A570293</t>
    </r>
  </si>
  <si>
    <t>Potpora Lučkoj upravi Rijeka za vraćanje obveza po zajmu EDCF - Projekt "Samsung"</t>
  </si>
  <si>
    <t>A570293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</si>
  <si>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A570294</t>
    </r>
  </si>
  <si>
    <t>Potpora Lučkoj upravi Rijeka za realizaciju zajma Svjetske banke (IBRD) -Projekt obnove riječkog prometnog pravca</t>
  </si>
  <si>
    <t>A570294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</si>
  <si>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A570219</t>
    </r>
  </si>
  <si>
    <t>Sanacija i rekonstrukcija objekata podgradnje u lukama otvorenim za javni promet od županijskog i lokalnog značaja te modernizacija, obnova i izgradnja ribarske infrastrukture</t>
  </si>
  <si>
    <t>A570219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</si>
  <si>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K587039</t>
    </r>
  </si>
  <si>
    <t>Izgradnja trajektne luke Gaženica</t>
  </si>
  <si>
    <t>K587039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</si>
  <si>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A570464</t>
    </r>
  </si>
  <si>
    <t>Potpora Lučkoj upravi Dubrovnik za otplatu Zajma EBRD-Projekt izgradnje lučke infrastrukture-domaća komponenta</t>
  </si>
  <si>
    <t>A570464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</si>
  <si>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A570348</t>
    </r>
  </si>
  <si>
    <t>Utvrđivanje i provedba granica pomorskog dobra s izvlaštenjem</t>
  </si>
  <si>
    <t>A570348</t>
  </si>
  <si>
    <t>Naknade šteta pravnim i fizičkim osobama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</si>
  <si>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A570350</t>
    </r>
  </si>
  <si>
    <t>Dodjela koncesija na pomorskom dobru</t>
  </si>
  <si>
    <t>A570350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</si>
  <si>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A570482</t>
    </r>
  </si>
  <si>
    <t>Stipendiranje redovnih učenika i studenata srednjih pomorskih škola i pomorskih fakulteta, te vježbeničkog staža pomoraca</t>
  </si>
  <si>
    <t>A570482</t>
  </si>
  <si>
    <t>Naknade građanima i kućanstvima u novcu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</si>
  <si>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A570501</t>
    </r>
  </si>
  <si>
    <t>IPA I 2009-Sudjelovanje u programu Unije-Marco Polo II</t>
  </si>
  <si>
    <t>A570501</t>
  </si>
  <si>
    <t>0485</t>
  </si>
  <si>
    <t>Međunarodne članarine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</si>
  <si>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A587040</t>
    </r>
  </si>
  <si>
    <t>Potpora Lučkoj upravi Zadar za otplatu kredita Fonda za razvoj i zapošljavanje (HPB-a Zagreb)</t>
  </si>
  <si>
    <t>A587040</t>
  </si>
  <si>
    <r>
      <rPr>
        <b/>
        <sz val="12"/>
        <color indexed="10"/>
        <rFont val="Arial"/>
        <family val="2"/>
        <charset val="238"/>
      </rPr>
      <t xml:space="preserve">ZATVORITI
 </t>
    </r>
    <r>
      <rPr>
        <b/>
        <sz val="12"/>
        <rFont val="Arial"/>
        <family val="2"/>
        <charset val="238"/>
      </rPr>
      <t>A587041</t>
    </r>
  </si>
  <si>
    <t>Poticanje brodara u nacionalnoj plovidbi</t>
  </si>
  <si>
    <t>A587041</t>
  </si>
  <si>
    <t>Subvencije trgovačkim društvima izvan javnog sektora</t>
  </si>
  <si>
    <t>Subvencije poljoprivrednicima i obrtnicima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</si>
  <si>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A820026</t>
    </r>
  </si>
  <si>
    <t>Tehničko održavanje i upravljanje školskim brodom</t>
  </si>
  <si>
    <t>A820026</t>
  </si>
  <si>
    <t>Materijal i dijelovi za tekuće i investicijsko održavanje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</si>
  <si>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A810019</t>
    </r>
  </si>
  <si>
    <t>Potpora Lučkoj upravi Šibenik za realizaciju Zajma EBRD-Projekt modernizacije lučke infrastrukture luke Šibenik-domaća komponenta</t>
  </si>
  <si>
    <t>A810019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</si>
  <si>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T810018</t>
    </r>
  </si>
  <si>
    <t>Upravljanje i nadzor balastnih voda i taloga</t>
  </si>
  <si>
    <t>T810018</t>
  </si>
  <si>
    <t>0530</t>
  </si>
  <si>
    <t>Umjetnička, literarna i znanstvena djela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</si>
  <si>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T810031</t>
    </r>
  </si>
  <si>
    <t>IPA I 2008 TAIB FPPRAC 2008 Strategija pomorskog razvitka</t>
  </si>
  <si>
    <t>T810031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</si>
  <si>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T810033</t>
    </r>
  </si>
  <si>
    <t>IPA ADRIATIC - Projekt razvoja autocesta mora na Jadranu (Adriatic MoS)</t>
  </si>
  <si>
    <t>T810033</t>
  </si>
  <si>
    <r>
      <rPr>
        <b/>
        <sz val="12"/>
        <color indexed="10"/>
        <rFont val="Arial"/>
        <family val="2"/>
        <charset val="238"/>
      </rPr>
      <t xml:space="preserve"> PROMJENA PRIPADNOSTI 
</t>
    </r>
    <r>
      <rPr>
        <b/>
        <sz val="12"/>
        <rFont val="Arial"/>
        <family val="2"/>
        <charset val="238"/>
      </rPr>
      <t>A810040</t>
    </r>
  </si>
  <si>
    <t>Priprema projekata u pomorstvu</t>
  </si>
  <si>
    <t>A810040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</si>
  <si>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A810050</t>
    </r>
  </si>
  <si>
    <t>Članarine u međunarodnim organizacijama i inicijativama u pomorstvu</t>
  </si>
  <si>
    <t>A810050</t>
  </si>
  <si>
    <t>NOVA A</t>
  </si>
  <si>
    <t>Stalno predstavništvo RH pri IMO-u i članarine u međunarodnim organizacijama</t>
  </si>
  <si>
    <t>Projekt izgradnje vanjskih vezova na glavnom lukobranu u Gradskoj luci Split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</si>
  <si>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A570445</t>
    </r>
  </si>
  <si>
    <t>Pomoć jedinicama lokalne i regionalne samouprave za razvoj riječnog prometa i županijskih luka i pristaništa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</si>
  <si>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PROMETA NA UNUTARNJIM VODNIM PUTOVIMA - 31 PROMET, PROMETNA INFRASTRUKTURA I KOMUNIKACIJE</t>
    </r>
  </si>
  <si>
    <t>A570445</t>
  </si>
  <si>
    <t>Kapitalne pomoći unutar općeg proračuna</t>
  </si>
  <si>
    <r>
      <rPr>
        <b/>
        <sz val="12"/>
        <color indexed="10"/>
        <rFont val="Arial"/>
        <family val="2"/>
        <charset val="238"/>
      </rPr>
      <t xml:space="preserve">PROMJENA PRIPADNOSTI
PROMJENA NAZIVA
 </t>
    </r>
    <r>
      <rPr>
        <b/>
        <sz val="12"/>
        <rFont val="Arial"/>
        <family val="2"/>
        <charset val="238"/>
      </rPr>
      <t>A570447</t>
    </r>
  </si>
  <si>
    <t>Gradnja i modernizacija lučkih građevina u unutarnjoj plovidbi</t>
  </si>
  <si>
    <t>A570447</t>
  </si>
  <si>
    <t>Poticanje redovnog obavljanja javne službe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</si>
  <si>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A810015</t>
    </r>
  </si>
  <si>
    <t>Potpora brodarima unutarnje plovidbe u nacionalnom prijevozu</t>
  </si>
  <si>
    <t>A810015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</si>
  <si>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A810036</t>
    </r>
  </si>
  <si>
    <t>Sigurnost plovidbe unutarnjim vodama</t>
  </si>
  <si>
    <t>A810036</t>
  </si>
  <si>
    <t>Stručna usavršavanja zaposlenika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</si>
  <si>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 xml:space="preserve"> K570441             </t>
    </r>
  </si>
  <si>
    <t>Opremanje lučkih kapetanija unutarnjih voda plovilima, prijevoznim sredstvima, uređajima i ostalom opremom</t>
  </si>
  <si>
    <t>K570441</t>
  </si>
  <si>
    <t>Dodatna ulaganja na prijevoznim sredstvima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</si>
  <si>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 xml:space="preserve">K587028              </t>
    </r>
  </si>
  <si>
    <t>Uspostava i održavanje informacijskog sustava sigurnosti plovidbe unutarnjim vodama</t>
  </si>
  <si>
    <t>K587028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</si>
  <si>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A570442</t>
    </r>
  </si>
  <si>
    <t>Traganje i spašavanje na unutarnjim vodama</t>
  </si>
  <si>
    <t>A570442</t>
  </si>
  <si>
    <t>Naknade troškova osobama izvan radnog odnosa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</si>
  <si>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K570358</t>
    </r>
  </si>
  <si>
    <t>Obnova i održavanje poslovnog prostora lučkih kapetanija i ispostava unutarnjih voda</t>
  </si>
  <si>
    <t>K570358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</si>
  <si>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A570487</t>
    </r>
  </si>
  <si>
    <t>Istraživanje i razvoj novih tehnologija i sustava</t>
  </si>
  <si>
    <t>A570487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</si>
  <si>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K570297</t>
    </r>
  </si>
  <si>
    <t>Rad Savske i Dunavske komisije, te sudjelovanje u radu međunarodnih institucija s područja unutarnje plovidbe</t>
  </si>
  <si>
    <t>K570297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</si>
  <si>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K587029</t>
    </r>
  </si>
  <si>
    <t>NCC-Nacionalni kontrolni centar</t>
  </si>
  <si>
    <t>K587029</t>
  </si>
  <si>
    <t>Ulaganje u računalne programe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</si>
  <si>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K587027</t>
    </r>
  </si>
  <si>
    <t>Upravljanje infrastrukturnim projektima</t>
  </si>
  <si>
    <t>K587027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</si>
  <si>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A821014</t>
    </r>
  </si>
  <si>
    <t>Stipendiranje redovnih studenata Fakulteta prometnih znanosti i učenika srednje škole</t>
  </si>
  <si>
    <t>A821014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</si>
  <si>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K820033</t>
    </r>
  </si>
  <si>
    <t>IPA I 2010-Akcijski plan za razvoj brodarstva</t>
  </si>
  <si>
    <t>K820033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</si>
  <si>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K810017</t>
    </r>
  </si>
  <si>
    <t>Otkup zemljišta na lučkom području unutarnjih voda</t>
  </si>
  <si>
    <t>K810017</t>
  </si>
  <si>
    <r>
      <rPr>
        <b/>
        <sz val="12"/>
        <color indexed="10"/>
        <rFont val="Arial"/>
        <family val="2"/>
        <charset val="238"/>
      </rPr>
      <t xml:space="preserve"> ZATVORITI </t>
    </r>
    <r>
      <rPr>
        <b/>
        <sz val="12"/>
        <rFont val="Arial"/>
        <family val="2"/>
        <charset val="238"/>
      </rPr>
      <t>K810048</t>
    </r>
  </si>
  <si>
    <t>Otkup zemljišta na lučkom području Osijek za potrebe financiranja projekata izgradnje lučke infrastrukture iz Strukturnih fondova EU</t>
  </si>
  <si>
    <t>K810048</t>
  </si>
  <si>
    <t>Uprava za sigurnost plovidbe</t>
  </si>
  <si>
    <t>A570017</t>
  </si>
  <si>
    <t>Sigurnost plovidbe</t>
  </si>
  <si>
    <t>3109-SIGURNOST POMORSKOG PROMETA - 31 PROMET, PROMETNA INFRASTRUKTURA I KOMUNIKACIJE</t>
  </si>
  <si>
    <t>324X</t>
  </si>
  <si>
    <t>K103278</t>
  </si>
  <si>
    <t>Opremanje lučkih kapetanija plovilima, vozilima, uređajima i ostalom opremom</t>
  </si>
  <si>
    <t>Prijevozna sredstva u cestovnom prometu</t>
  </si>
  <si>
    <t>K250796</t>
  </si>
  <si>
    <t>Uspostava informacijskog sustava sigurnosti plovidbe</t>
  </si>
  <si>
    <t>K819013</t>
  </si>
  <si>
    <t>VTS SUSTAV- uspostava  nadzora plovidbe i sustava radioveza za praćenje pomorskog prometa</t>
  </si>
  <si>
    <t>Zemljište</t>
  </si>
  <si>
    <r>
      <t xml:space="preserve"> </t>
    </r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A576182</t>
    </r>
  </si>
  <si>
    <t>Planovi intervencija, traganje i spašavanje na moru</t>
  </si>
  <si>
    <t>A576182</t>
  </si>
  <si>
    <t>K570411</t>
  </si>
  <si>
    <t>Obnova i održavanje poslovnog prostora lučkih kapetanija i ispostava</t>
  </si>
  <si>
    <t>PROMET</t>
  </si>
  <si>
    <t>Uprava cestovnog i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</si>
  <si>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A810020</t>
    </r>
  </si>
  <si>
    <t>Nadogradnja registra prijevoznika u domaćem cestovnom prijevozu, registra vozila osoba s invaliditetom i informacijskog sustava cestovnog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</si>
  <si>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CESTOVNOG PROMETA - 31 PROMET, PROMETNA INFRASTRUKTURA I KOMUNIKACIJE</t>
    </r>
  </si>
  <si>
    <t>A810020</t>
  </si>
  <si>
    <t>0451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</si>
  <si>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A570014</t>
    </r>
  </si>
  <si>
    <t>Sigurnost prometa na cestama</t>
  </si>
  <si>
    <t>A570014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</si>
  <si>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A754005</t>
    </r>
  </si>
  <si>
    <t>Godišnja naknada za uporabu javnih cesta i cestarina za najteže invalide</t>
  </si>
  <si>
    <t>A754005</t>
  </si>
  <si>
    <t>Ostale naknade iz proračuna u novcu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</si>
  <si>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K810049</t>
    </r>
  </si>
  <si>
    <t>Potpora za izradu projektno-tehničke dokumentacije vezano za razvoj integriranog putničkog prijevoza (IPP)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</si>
  <si>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ŽELJEZNIČKOG PROMETA - 31 PROMET, PROMETNA INFRASTRUKTURA I KOMUNIKACIJE</t>
    </r>
  </si>
  <si>
    <t>K810049</t>
  </si>
  <si>
    <t>0453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</si>
  <si>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A570491</t>
    </r>
  </si>
  <si>
    <t>Unapređenje strukturnih reformi željeznice u predpristupnom procesu</t>
  </si>
  <si>
    <t>A570491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</si>
  <si>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T761012</t>
    </r>
  </si>
  <si>
    <t>Modernizacija željezničkih vozila</t>
  </si>
  <si>
    <t>T761012</t>
  </si>
  <si>
    <t>Kapitalne pomoći kreditnim i ostalim financijskim institucijama te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</si>
  <si>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A570334</t>
    </r>
  </si>
  <si>
    <t>Održavanje željezničke infrastrukture i regulacija prometa</t>
  </si>
  <si>
    <t>A570334</t>
  </si>
  <si>
    <t>Subvencije trgovačkim društvima u javnom sektoru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</si>
  <si>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K761009</t>
    </r>
  </si>
  <si>
    <t>Osuvremenjivanje i izgradnja željezničke infrastrukture</t>
  </si>
  <si>
    <t>K761009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</si>
  <si>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A761011</t>
    </r>
  </si>
  <si>
    <t>Poticanje željezničkog putničkog prijevoza</t>
  </si>
  <si>
    <t>A761011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</si>
  <si>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A810037</t>
    </r>
  </si>
  <si>
    <t>IPA I 2010 TAIB  - Razvoj standardiziranog prikupljanja podataka u prometu u Republici Hrvatskoj</t>
  </si>
  <si>
    <t>A810037</t>
  </si>
  <si>
    <t>Uprava zračnog prometa, elektroničkih komunikacija i pošte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</si>
  <si>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A570001</t>
    </r>
  </si>
  <si>
    <t>Suradnja s međunarodnim organizacijama te provedba mjera razvitka zračnog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</si>
  <si>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ZRAČNOG PROMETA - 31 PROMET, PROMETNA INFRASTRUKTURA I KOMUNIKACIJE</t>
    </r>
  </si>
  <si>
    <t>A570001</t>
  </si>
  <si>
    <t>0454</t>
  </si>
  <si>
    <t>Uredski materijal i ostali materijalni rashodi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</si>
  <si>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A570249</t>
    </r>
  </si>
  <si>
    <t>Gorske službe spašavanja</t>
  </si>
  <si>
    <t>A570249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</si>
  <si>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A570193</t>
    </r>
  </si>
  <si>
    <t>Razvoj infrastrukture zračnog prometa</t>
  </si>
  <si>
    <t>A570193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</si>
  <si>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A570333</t>
    </r>
  </si>
  <si>
    <t>Osiguranje sigurnosno prometnih standarda u zračnim lukama RH</t>
  </si>
  <si>
    <t>A570333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</si>
  <si>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K271210</t>
    </r>
  </si>
  <si>
    <t>Strategija zračnog prometa</t>
  </si>
  <si>
    <t>K271210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</si>
  <si>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A570312</t>
    </r>
  </si>
  <si>
    <t>Nacionalna povjerenstva iz područja zračnog prometa</t>
  </si>
  <si>
    <t>A570312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</si>
  <si>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A570465</t>
    </r>
  </si>
  <si>
    <t>VHS sustav-Uspostava organizacije višenamjenske helikopterske službe u RH</t>
  </si>
  <si>
    <t>A570465</t>
  </si>
  <si>
    <t>Ostale  usluge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</si>
  <si>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A587050</t>
    </r>
  </si>
  <si>
    <t>Očuvanje prometne povezanosti regija (domaći linijski zračni prijevoz)</t>
  </si>
  <si>
    <t>A587050</t>
  </si>
  <si>
    <t>Nadoknada troškova Hrvatskoj kontroli zračne plovidbe za rutne i terminalne naknade za izuzete letove</t>
  </si>
  <si>
    <t>Novi putnički terminal Zračne luke Zagreb</t>
  </si>
  <si>
    <t>A570340</t>
  </si>
  <si>
    <t>Razvoj elektroničkih komunikacija, informacijskog društva i poštanskih usluga</t>
  </si>
  <si>
    <t>3107 RAZVOJ TRŽIŠTA POŠTANSKIH USLUGA I ELEKTRONIČKIH KOMUNIKACIJA - 31 PROMET, PROMETNA INFRASTRUKTURA I KOMUNIKACIJE</t>
  </si>
  <si>
    <t>0460</t>
  </si>
  <si>
    <t>A820032</t>
  </si>
  <si>
    <t>Poticanje razvoja širokopojasnog pristupa internetu</t>
  </si>
  <si>
    <r>
      <t xml:space="preserve">
</t>
    </r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T810022</t>
    </r>
  </si>
  <si>
    <t>IPA II 2009-Digitalna televizija u Jugoistočnoj Europi-HAKOM</t>
  </si>
  <si>
    <t>T810022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</si>
  <si>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T810021</t>
    </r>
  </si>
  <si>
    <t>IPA I 2009-Podrška HAKOM-u u području računovodstvenog razdvajanja poštanskih usluga - Twinning light</t>
  </si>
  <si>
    <t>T810021</t>
  </si>
  <si>
    <t>REAKTIVIRANJE
K587047</t>
  </si>
  <si>
    <t>Strategija razvoja poštanskog sektora u Republici Hrvatskoj</t>
  </si>
  <si>
    <t>K587047</t>
  </si>
  <si>
    <t>Uprava prometne inspekcije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</si>
  <si>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K761028</t>
    </r>
  </si>
  <si>
    <t>Opremanje inspekcije opremom i ostalim uređajima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</si>
  <si>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INSPEKCIJSKI NADZOR CESTOVNOG I ŽELJEZNIČKOG PROMETA I CESTA - 31 PROMET, PROMETNA INFRASTRUKTURA I KOMUNIKACIJE</t>
    </r>
  </si>
  <si>
    <t>K761028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</si>
  <si>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K819028</t>
    </r>
  </si>
  <si>
    <t>IPA I 2008-Učinkovito djelovanje sustava inspekcije cestovnog prometa</t>
  </si>
  <si>
    <t>K819028</t>
  </si>
  <si>
    <t>INFRASTRUKTURA</t>
  </si>
  <si>
    <t>Uprava za prometnu infrastrukturu i fondove EU</t>
  </si>
  <si>
    <t>NOVO A</t>
  </si>
  <si>
    <t>OP Promet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</si>
  <si>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PLANIRANJE, IZGRADNJA, MODERNIZACIJA I ODRŽAVANJE KAPITALNIH OBJEKATA PROMETNE INFRASTRUKTURE - 31 PROMET, PROMETNA INFRASTRUKTURA I KOMUNIKACIJE</t>
    </r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</si>
  <si>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K821027</t>
    </r>
  </si>
  <si>
    <t>IPA IIIa 2007-Rekonstukcija Luke Vukovar-Nova luka istok 2.1.2.</t>
  </si>
  <si>
    <t>3105 RAZVOJ I SIGURNOST UNUTARNJE PLOVIDBE, LUČKE INFRASTRUKTURE I PLOVNIH PUTOVA UNUTARNJIH VODA - 31 PROMET, PROMETNA INFRASTRUKTURA I KOMUNIKACIJE</t>
  </si>
  <si>
    <t>K821027</t>
  </si>
  <si>
    <r>
      <rPr>
        <b/>
        <sz val="12"/>
        <color indexed="10"/>
        <rFont val="Arial"/>
        <family val="2"/>
        <charset val="238"/>
      </rPr>
      <t xml:space="preserve">SPAJANJE PODPROGRAMA U NOVU A "OP Promet" </t>
    </r>
    <r>
      <rPr>
        <b/>
        <sz val="12"/>
        <rFont val="Arial"/>
        <family val="2"/>
        <charset val="238"/>
      </rPr>
      <t>K819034</t>
    </r>
  </si>
  <si>
    <t>IPA IIIa 2010-Izrada master plana Nova luka Sisak 2.1.5.</t>
  </si>
  <si>
    <t>K819034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</si>
  <si>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K820034</t>
    </r>
  </si>
  <si>
    <t>IPA IIIa 2010- Terminal za opasne terete Slavonski Brod 2.1.4.</t>
  </si>
  <si>
    <t>K820034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</si>
  <si>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K821034</t>
    </r>
  </si>
  <si>
    <t>IPA IIIa 2007- Rekonstrukcija južne obale luke Osijek, tehnička pomoć, 2.1.3.</t>
  </si>
  <si>
    <t>K821034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</si>
  <si>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K810007</t>
    </r>
  </si>
  <si>
    <t>IPA IIIa 2007-Rehabilitacija i unapređenje plovnog puta rijeke Save 2.1.1.</t>
  </si>
  <si>
    <t>K810007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</si>
  <si>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K810043</t>
    </r>
  </si>
  <si>
    <t>IPA 2007 IIIa-Potpuna provedba riječnog informacijskog servisa na vodnom putu rijeke Save (RIS)</t>
  </si>
  <si>
    <t>K810043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</si>
  <si>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K761029</t>
    </r>
  </si>
  <si>
    <t>IPA IIIa 2007I-Rehabilitacija dionice pruge Okučani-Novska 1.1.1.</t>
  </si>
  <si>
    <t>3102 RAZVOJ I SIGURNOST ŽELJEZNIČKOG PROMETA, INFRASTRUKTURE I ŽIČARA - 31 PROMET, PROMETNA INFRASTRUKTURA I KOMUNIKACIJE</t>
  </si>
  <si>
    <t>K761029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</si>
  <si>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K761035</t>
    </r>
  </si>
  <si>
    <t xml:space="preserve">IPA IIIa 2007-Rekonstrukcija kolosijeka pruge Dugo Selo-Novska, projektna dokumentacija faza 1, 1.1.2. </t>
  </si>
  <si>
    <t>K761035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</si>
  <si>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T820047</t>
    </r>
  </si>
  <si>
    <t>IPA IIIa 2007-Rekonstrukcija kolosijeka i izgradnja drugog kolosijeka pruge Dugo Selo-Novska, projektna dokumentacija faza 2, 3, 1.1.8.</t>
  </si>
  <si>
    <t>T820047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</si>
  <si>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T810041</t>
    </r>
  </si>
  <si>
    <t>IPA IIIa 2007-Priprema projekata i ostale projektne dokumentacije za Rekonstrukciju i elektrifikaciju željezničke pruge Vinkovci-Vukovar  1.1.9.</t>
  </si>
  <si>
    <t>T810041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</si>
  <si>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T810042</t>
    </r>
  </si>
  <si>
    <t xml:space="preserve">SF-Projekt rekonstrukcije i elektrifikacije željezničke pruge na dionici Zaprešić-Zabok </t>
  </si>
  <si>
    <t>T810042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</si>
  <si>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T810044</t>
    </r>
  </si>
  <si>
    <t>SF-Izgradnja nove željezničke pruge za prigradski promet na dionici Gradec-Sv. Ivan Žabno</t>
  </si>
  <si>
    <t>T810044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</si>
  <si>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K810045</t>
    </r>
  </si>
  <si>
    <t xml:space="preserve">SF-Projekt izgradnje nove željezničke pruge za prigradski promet na dionici Podsused Tvornica-Samobor Perivoj </t>
  </si>
  <si>
    <t>K810045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</si>
  <si>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T821028</t>
    </r>
  </si>
  <si>
    <t>IPA IIIa 2007-Sustav signalnosigurnosnih uređaja na zagrebačkom Glavnom kolodvoru 1.2.1.</t>
  </si>
  <si>
    <t>T821028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</si>
  <si>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K820035</t>
    </r>
  </si>
  <si>
    <t>IPA IIIa 2007-Potpora operativnoj strukturi za promet u samostalnoj identifikaciji, ocjenjivanju i pripremi projekata 3.1.1.</t>
  </si>
  <si>
    <t>K820035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</si>
  <si>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T810035</t>
    </r>
  </si>
  <si>
    <t>IPA IIIa 2007-Tehnička pomoć operativnoj strukturi za promet za upravljanje operativnim programom i provedbu projekata-ugovor o uslugama  3.1.4.</t>
  </si>
  <si>
    <t>T810035</t>
  </si>
  <si>
    <t>386X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</si>
  <si>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T810025</t>
    </r>
  </si>
  <si>
    <t>IPA IIIa 2007- Izrada projektne dokumentacije za izgradnju poslovne zgrade Agencije za sigurnost željezničkog prometa 1.2.2.</t>
  </si>
  <si>
    <t>T810025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</si>
  <si>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T810026</t>
    </r>
  </si>
  <si>
    <t>IPA IIIa 2007-Priprema projektne dokumentacije za projekt Rekonstrukcija pruge Hrvatski Leskovac-Karlovac  1.1.11.</t>
  </si>
  <si>
    <t>T810026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</si>
  <si>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T810027</t>
    </r>
  </si>
  <si>
    <t>IPA IIIa 2007-Priprema projektne dokumentacije za projekt Izgradnje drugog željezničkog kolosijeka Goljak-Skradnik 1.1.4.</t>
  </si>
  <si>
    <t>T810027</t>
  </si>
  <si>
    <t>SF Priprema projektne dokumentacije za projekt rekonstrukcije Okučani-Vninkovci</t>
  </si>
  <si>
    <t>SF Uvođenje sustava daljinskog upravljanja prometom na željezničkoj mreži</t>
  </si>
  <si>
    <t>SF Uvođenje telekomunikacijkog sustava GSM-R na željezničkoj mreži</t>
  </si>
  <si>
    <t>A570497</t>
  </si>
  <si>
    <t>SEETO-financiranje tajništva SEETO-a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</si>
  <si>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T819036</t>
    </r>
  </si>
  <si>
    <t>IPA IIIa 2010-Pomoć u izradi Strategije prometnog razvitka Republike Hrvatske i nacionalnog Prometnog modela 3.1.5.</t>
  </si>
  <si>
    <t>T819036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</si>
  <si>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K810038</t>
    </r>
  </si>
  <si>
    <t>IPA IIIa 2007- Izrada projektno tehničke dokumentacije za projekt: Izgradnja drugog kolosijeka i rekonstrukcija dionice pruge Križevci-Koprivnica-državna granica 1.1.6.</t>
  </si>
  <si>
    <t>K810038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</si>
  <si>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K810029</t>
    </r>
  </si>
  <si>
    <t>SF-Izgradnja drugog kolosijeka i rekonstrukcija dionice pruge Dugo Selo -Križevci  1.1.12.</t>
  </si>
  <si>
    <t>K810029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</si>
  <si>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T810046</t>
    </r>
  </si>
  <si>
    <t>Priprema projekata za financiranje kroz SF</t>
  </si>
  <si>
    <t>T810046</t>
  </si>
  <si>
    <r>
      <rPr>
        <b/>
        <sz val="12"/>
        <color indexed="10"/>
        <rFont val="Arial"/>
        <family val="2"/>
        <charset val="238"/>
      </rPr>
      <t xml:space="preserve"> PROMJENA PRIPADNOSTI</t>
    </r>
    <r>
      <rPr>
        <b/>
        <sz val="12"/>
        <rFont val="Arial"/>
        <family val="2"/>
        <charset val="238"/>
      </rPr>
      <t xml:space="preserve"> K821048</t>
    </r>
  </si>
  <si>
    <t>IPA I 2009 - Studija prometnog povezivanja teritorija Republike Hrvatske</t>
  </si>
  <si>
    <t>K821048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</si>
  <si>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K821035</t>
    </r>
  </si>
  <si>
    <t>IPA IIIa 2007 - Tehnička pomoć operativnoj strukturi za promet za upravljanje operativnim programom i provedbu projekata</t>
  </si>
  <si>
    <t>K821035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</si>
  <si>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K754024</t>
    </r>
  </si>
  <si>
    <t>Strateška procjena utjecaja na okoliš za Strategiju prometnog razvoja</t>
  </si>
  <si>
    <t>K754024</t>
  </si>
  <si>
    <t>SF-Tehnička pomoć</t>
  </si>
  <si>
    <t>422X</t>
  </si>
  <si>
    <t>423X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</si>
  <si>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A570504</t>
    </r>
  </si>
  <si>
    <t>Naknada u cijeni goriva za HAC d.o.o.</t>
  </si>
  <si>
    <t>A570504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</si>
  <si>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A570506</t>
    </r>
  </si>
  <si>
    <t>Naknada u cijeni goriva za HC d.o.o.</t>
  </si>
  <si>
    <t>A570506</t>
  </si>
  <si>
    <t>Naknada u cijeni goriva za HŽ Infrastrukturu d.o.o.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</si>
  <si>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A821001</t>
    </r>
  </si>
  <si>
    <t>Provedba ugovora o koncesiji - Autocesta Rijeka-Zagreb</t>
  </si>
  <si>
    <t>A821001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</si>
  <si>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A820048</t>
    </r>
  </si>
  <si>
    <t>Provedba ugovora o koncesiji - Autocesta Rijeka-Zagreb-Obveze iz prethodnog razdoblja</t>
  </si>
  <si>
    <t>A820048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</si>
  <si>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K570344</t>
    </r>
  </si>
  <si>
    <t>Provedba ugovora o koncesiji za izgradnju autoceste Zagreb-Macelj</t>
  </si>
  <si>
    <t>K570344</t>
  </si>
  <si>
    <t>Dani zajmovi tuzemnim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</si>
  <si>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A820029</t>
    </r>
  </si>
  <si>
    <t>Naknada cestarina za NATO i EUFOR vozila</t>
  </si>
  <si>
    <t>A820029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</si>
  <si>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A819031</t>
    </r>
  </si>
  <si>
    <t>Provedba ugovora o koncesiji -  Bina-Istra</t>
  </si>
  <si>
    <t>A819031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</si>
  <si>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A821046</t>
    </r>
  </si>
  <si>
    <t>Provedba ugovora o koncesiji -  Bina-Istra-Obveze iz prethodnog razdoblja</t>
  </si>
  <si>
    <t>A821046</t>
  </si>
  <si>
    <t>Glava 45 Agencija za obalni linijski promet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</si>
  <si>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A587023</t>
    </r>
  </si>
  <si>
    <t>Administracija i upravljanje Agencije za obalni linijski promet</t>
  </si>
  <si>
    <t>A587023</t>
  </si>
  <si>
    <t>limit         06540</t>
  </si>
  <si>
    <t>31           06540</t>
  </si>
  <si>
    <t>Ostali rashodi za zaposlene</t>
  </si>
  <si>
    <t xml:space="preserve">Materijal i dijelovi za tekuće i inv. održavanje </t>
  </si>
  <si>
    <t>Sitni inventar i auto gume</t>
  </si>
  <si>
    <t>Naknade za rad predstavničkih i izvršnih tijela, povjerenstava i slično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</si>
  <si>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A570323</t>
    </r>
  </si>
  <si>
    <t>Poticanje redovitih pomorskih putničkih i brzobrodskih linija</t>
  </si>
  <si>
    <t>A570323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</si>
  <si>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K587052</t>
    </r>
  </si>
  <si>
    <t>K587052</t>
  </si>
  <si>
    <t>Informatizacija u obalnom linijskom pomorskom prometu</t>
  </si>
  <si>
    <t>Glava 50 Agencija za vodne putove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</si>
  <si>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A570448</t>
    </r>
  </si>
  <si>
    <t>Administracija i upravljanje Agencije za vodne putove</t>
  </si>
  <si>
    <t>A570448</t>
  </si>
  <si>
    <t>limit plaća       06550</t>
  </si>
  <si>
    <t>31                     06550</t>
  </si>
  <si>
    <t>Službena i radna odjeća</t>
  </si>
  <si>
    <t>kapitalne pomoći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</si>
  <si>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K810023</t>
    </r>
  </si>
  <si>
    <t>K810023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</si>
  <si>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K810024</t>
    </r>
  </si>
  <si>
    <t>Izgradnja plovila i plovnih objekata u riječnoj plovidbi</t>
  </si>
  <si>
    <t>K810024</t>
  </si>
  <si>
    <t>Prijevozna sredstva u pomorskom i riječnom prometu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</si>
  <si>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K810001</t>
    </r>
  </si>
  <si>
    <t>Gradnja i tehničko održavanje plovnih putova unutarnjih voda</t>
  </si>
  <si>
    <t>K810001</t>
  </si>
  <si>
    <t>Tekuće pomoći ostalim izvanproračunskim korisnicima državnog proračuna</t>
  </si>
  <si>
    <t>Kapitalne pomoći ostalim izvanproračunskim korisnicima državnog proračuna</t>
  </si>
  <si>
    <t>Ostali građevinski objekti</t>
  </si>
  <si>
    <t>4541</t>
  </si>
  <si>
    <t>Dodatna ulaganja za ostalu nefinacijsku imovinu</t>
  </si>
  <si>
    <t>4126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</si>
  <si>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K810006</t>
    </r>
  </si>
  <si>
    <t>Izgradnja višenamjenskog kanala Dunav-Sava</t>
  </si>
  <si>
    <t>K810006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</si>
  <si>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K810039</t>
    </r>
  </si>
  <si>
    <t>IPA II 2007-Mreža povezivanja ustanova za praćenje i upravljanje vodnog puta na rijeci Dunav-Newada duo</t>
  </si>
  <si>
    <t>K810039</t>
  </si>
  <si>
    <t>3211</t>
  </si>
  <si>
    <t>3237</t>
  </si>
  <si>
    <t>VKDS-studija opravdanosti</t>
  </si>
  <si>
    <t>Izgradnja zimovnika u Opatovcu</t>
  </si>
  <si>
    <t>412X</t>
  </si>
  <si>
    <t>Uređenje vodnog puta rijeke Dunav kod Sotina</t>
  </si>
  <si>
    <t>Nabava brodova za nadzor plovnih putova</t>
  </si>
  <si>
    <t>Obnova i unapređenje plovnog puta rijeke Save</t>
  </si>
  <si>
    <t>Glava 51  Agencije u prometu i infrastrukturi</t>
  </si>
  <si>
    <t>RKP 45228</t>
  </si>
  <si>
    <t>AGENCIJA ZA SIGURNOST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</si>
  <si>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A840001</t>
    </r>
  </si>
  <si>
    <t>Administracija i upravljanje Agencije za sigurnost željezničkog prometa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</si>
  <si>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RAZVOJ SUSTAVA ŽELJEZNIČKOG PROMETA - 31 PROMET, PROMETNA INFRASTRUKTURA I KOMUNIKACIJE</t>
    </r>
  </si>
  <si>
    <t>A840001</t>
  </si>
  <si>
    <t>limit plaća      45228</t>
  </si>
  <si>
    <t>3111</t>
  </si>
  <si>
    <t>31                    45228</t>
  </si>
  <si>
    <t>3113</t>
  </si>
  <si>
    <t>3121</t>
  </si>
  <si>
    <t>3132</t>
  </si>
  <si>
    <t>3212</t>
  </si>
  <si>
    <t>3213</t>
  </si>
  <si>
    <t>3214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</si>
  <si>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</si>
  <si>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</si>
  <si>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</si>
  <si>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</si>
  <si>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</si>
  <si>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</si>
  <si>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</si>
  <si>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</si>
  <si>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</si>
  <si>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3238</t>
  </si>
  <si>
    <t>3239</t>
  </si>
  <si>
    <t>3241</t>
  </si>
  <si>
    <t>3291</t>
  </si>
  <si>
    <t>3292</t>
  </si>
  <si>
    <t>3293</t>
  </si>
  <si>
    <t>3295</t>
  </si>
  <si>
    <t>3299</t>
  </si>
  <si>
    <t>3431</t>
  </si>
  <si>
    <t>4221</t>
  </si>
  <si>
    <t>4312</t>
  </si>
  <si>
    <t>Pohranjene knjige, umjetnička djela i slične vrijednosti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</si>
  <si>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K840002</t>
    </r>
  </si>
  <si>
    <t>K840002</t>
  </si>
  <si>
    <t>4123</t>
  </si>
  <si>
    <t>licence</t>
  </si>
  <si>
    <t>4222</t>
  </si>
  <si>
    <t>4262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</si>
  <si>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K840003</t>
    </r>
  </si>
  <si>
    <t>K840003</t>
  </si>
  <si>
    <t>4231</t>
  </si>
  <si>
    <r>
      <rPr>
        <b/>
        <sz val="12"/>
        <color indexed="10"/>
        <rFont val="Arial"/>
        <family val="2"/>
        <charset val="238"/>
      </rPr>
      <t>ZATVARANJE</t>
    </r>
    <r>
      <rPr>
        <b/>
        <sz val="12"/>
        <rFont val="Arial"/>
        <family val="2"/>
        <charset val="238"/>
      </rPr>
      <t xml:space="preserve">
RKP 45084</t>
    </r>
  </si>
  <si>
    <t>AGENCIJA ZA ISTRAŽIVANJE NESREĆA I OZBILJNIH NEZGODA ZRAKOPLOVA</t>
  </si>
  <si>
    <t>A838002</t>
  </si>
  <si>
    <t>Administracija i upravljanje Agencije za istraživanje nesreća i ozbiljnih nezgoda zrakoplova</t>
  </si>
  <si>
    <t>3106 RAZVOJ I SIGURNOST ZRAČNOG PROMETA I INFRASTRUKTURE - 31 PROMET, PROMETNA INFRASTRUKTURA I KOMUNIKACIJE</t>
  </si>
  <si>
    <t>3133</t>
  </si>
  <si>
    <t>3224</t>
  </si>
  <si>
    <t>3227</t>
  </si>
  <si>
    <t>K838003</t>
  </si>
  <si>
    <t>K838001</t>
  </si>
  <si>
    <t>IPA I 2009-Jačanje tehničke sposobnosti Agencije za istraživanje nesreća i ozbiljnih nezgoda zrakoplova</t>
  </si>
  <si>
    <t xml:space="preserve"> NOVO RKP 48031</t>
  </si>
  <si>
    <t>AGENCIJA ZA ISTRAŽIVANJE NESREĆA U ZRAČNOM, POMORSKOM I ŽELJEZNIČKOM PROMETU</t>
  </si>
  <si>
    <t>Administracija i upravljanje Agencije za istraživanje nesreća u zračnom, pomorskom i željezničkom prometu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</si>
  <si>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ISTRAŽIVANJE NESREĆA U PROMETU - 31 PROMET, PROMETNA INFRASTRUKTURA I KOMUNIKACIJE</t>
    </r>
  </si>
  <si>
    <t>limit plaća        48031</t>
  </si>
  <si>
    <t>31                      48031</t>
  </si>
  <si>
    <t>NOVI K</t>
  </si>
  <si>
    <t>IPA I 2009-Jačanje tehničke sposobnosti Agencije za istraživanje nesreća</t>
  </si>
  <si>
    <t>Glava 60 Hrvatski hidrografski institut</t>
  </si>
  <si>
    <t xml:space="preserve">A663000 </t>
  </si>
  <si>
    <t>Administracija i upravljanje Hrvatskog hidrografskog instituta</t>
  </si>
  <si>
    <t>limit plaća      06560</t>
  </si>
  <si>
    <t>31                     06560</t>
  </si>
  <si>
    <t>K663002</t>
  </si>
  <si>
    <t>Glava</t>
  </si>
  <si>
    <t>NAZIV</t>
  </si>
  <si>
    <t>PROGRAM</t>
  </si>
  <si>
    <t>Tekući plan 
2025.</t>
  </si>
  <si>
    <t>Tekući plan
2025. 
u limitu</t>
  </si>
  <si>
    <t>Usvojena
projekcija
2026.</t>
  </si>
  <si>
    <t>Usvojena projekcija
2026.
u limitu</t>
  </si>
  <si>
    <t>Usvojena
projekcija
2027.</t>
  </si>
  <si>
    <t>Usvojena projekcija
2027.
u limitu</t>
  </si>
  <si>
    <t>Sitni inventar i autogume</t>
  </si>
  <si>
    <t>Usluge telefona, interneta, pošte i prijevoza</t>
  </si>
  <si>
    <t>Članarine i norme</t>
  </si>
  <si>
    <t>Instrumenti i uređaji</t>
  </si>
  <si>
    <t>Troškovi sudskih postupaka</t>
  </si>
  <si>
    <t>3116 - RAZVOJ SUSTAVA POMORSKOG PROMETA, POMORSKOG DOBRA I LUKA, TE ZAŠTITA OKOLIŠA OD ONEČIŠĆENJA S POMORSKIH OBJEKATA - 31 PROMET, PROMETNA INFRASTRUKTURA I KOMUNIKACIJE</t>
  </si>
  <si>
    <t>Kibernetička sigurnost u hrvatskom pomorskom prometu - CYSCROMS</t>
  </si>
  <si>
    <t>Plaće u naravi</t>
  </si>
  <si>
    <t>Medicinska i laboratorijska oprema</t>
  </si>
  <si>
    <t>Poslovni objekti</t>
  </si>
  <si>
    <t>Ceste, željeznice i ostali prometni objekti</t>
  </si>
  <si>
    <t>Kamate za primljene kredite i zajmove od međunarodnih organizacija, institucija i tijela EU te inozemnih vlada</t>
  </si>
  <si>
    <t>Otplata glavnice primljenih zajmova od međunarodnih organizacija</t>
  </si>
  <si>
    <t xml:space="preserve">Administracija i upravljanje </t>
  </si>
  <si>
    <t xml:space="preserve">Ostale usluge </t>
  </si>
  <si>
    <t xml:space="preserve">Uređaji, strojevi i oprema za ostale namjene </t>
  </si>
  <si>
    <t>Uredska oprema I namještaj</t>
  </si>
  <si>
    <t>Gradnja i održavanje</t>
  </si>
  <si>
    <t>51327</t>
  </si>
  <si>
    <t>RKP 51327</t>
  </si>
  <si>
    <t>Lučka uprava Split</t>
  </si>
  <si>
    <t>A754070</t>
  </si>
  <si>
    <t xml:space="preserve">Ostala nematerijalna proizvedena imovina </t>
  </si>
  <si>
    <t>A754071</t>
  </si>
  <si>
    <t>T754028</t>
  </si>
  <si>
    <t>K754078</t>
  </si>
  <si>
    <t>Izgradnja ribarske  luke Komiža</t>
  </si>
  <si>
    <t>K754079</t>
  </si>
  <si>
    <t>Novi putnički terminal u Gradskoj luci Split-NPOO-C1.4.R311.01.0001</t>
  </si>
  <si>
    <t>3111-PRIPREMA I PROVEDBA PROJEKATA SUFINANCIRANIH SREDSTVIMA FONDOVA EU - PROMET, PROMETNA INFRASTRUKTURA I KOMUNIKACIJE</t>
  </si>
  <si>
    <t>K754080</t>
  </si>
  <si>
    <t xml:space="preserve">Konkurentnost i kohezija 2021.-2027. </t>
  </si>
  <si>
    <t xml:space="preserve">Plaća za redovni rad </t>
  </si>
  <si>
    <t xml:space="preserve">Doprinosi za obvezno zdravstveno osiguranje </t>
  </si>
  <si>
    <t>K754083</t>
  </si>
  <si>
    <t>K754084</t>
  </si>
  <si>
    <t>INTERREG VI-a Italija-Hrvatska Projekt DIGITPORTS - Digitalne dvostruke aplikacije za sigurnije i zelenije poslovanje luka na Jadranu</t>
  </si>
  <si>
    <t>K754085</t>
  </si>
  <si>
    <t>INTERREG VI-a Italija-Hrvatska Projekt FISHNOWASTE - Smanjenje i upravljanje otpadom u ribarskim lukama Jadranskog mora za promicanje održivog ribarstva</t>
  </si>
  <si>
    <t>K754086</t>
  </si>
  <si>
    <t>Uvođenje inteligentnih transportnih sustava na funkcionalnom prometnom području grada Splita</t>
  </si>
  <si>
    <t>K754087</t>
  </si>
  <si>
    <t>INTERREG VI-B ADRION-Pomorska operativna učinkovitost (AIMPRESS)</t>
  </si>
  <si>
    <t>K754088</t>
  </si>
  <si>
    <t>INTERREG VI-B-ADRION-Premošćivanje plovnih putova Jadransko-Jonske regije (WATERBRIDGING)</t>
  </si>
  <si>
    <t>K754089</t>
  </si>
  <si>
    <t>CEF Stinice- Projekt rekonstrukcije i proširenja Sjverne luke na lučkom području Vranjičko-solinskog bazena pod upravom Lučke uprave Split</t>
  </si>
  <si>
    <t>Ostali građevinski projekti</t>
  </si>
  <si>
    <t>Novi prijedlog
plana
2026.
nakon sastanka 23.6.2025.</t>
  </si>
  <si>
    <t>Novi prijedlog
plana
2026.
nakon sastanka 23.6.2025.
u limitu</t>
  </si>
  <si>
    <t>Novi prijedlog
plana
2027.
nakon sastanka 23.6.2025.</t>
  </si>
  <si>
    <t>Novi prijedlog
plana
2028.
nakon sastanka 23.6.2025.</t>
  </si>
  <si>
    <t>Novi prijedlog
plana
2028.
nakon sastanka 23.6.2025.
u limitu</t>
  </si>
  <si>
    <t>Novi prijedlog
plana
2027.
nakon sastanka 23.6.2025.
u limitu</t>
  </si>
  <si>
    <t>Novi prijedlog
plana
2026.
nakon sastanka 25.6.2025.</t>
  </si>
  <si>
    <t>Novi prijedlog
plana
2026.
nakon sastanka 25.6.2025.
u limitu</t>
  </si>
  <si>
    <t>Novi prijedlog
plana
2027.
nakon sastanka 25.6.2025.</t>
  </si>
  <si>
    <t>Novi prijedlog
plana
2027.
nakon sastanka 25.6.2025.
u limitu</t>
  </si>
  <si>
    <t>Novi prijedlog
plana
2028.
nakon sastanka 25.6.2025.</t>
  </si>
  <si>
    <t>Novi prijedlog
plana
2028.
nakon sastanka 25.6.2025.
u limitu</t>
  </si>
  <si>
    <t xml:space="preserve">Mjerni i kontrolni instrumenti </t>
  </si>
  <si>
    <t>K754090</t>
  </si>
  <si>
    <t xml:space="preserve">INTERREG VI-A ITALIJA_HRVATSKA 2021.-2027. PROMICANJE ZELENIH I PAMETNIH LUKA-PRESPORT </t>
  </si>
  <si>
    <t xml:space="preserve">Intelektualne i osobne usluge </t>
  </si>
  <si>
    <t>1. Prijedlog
plana
2026.</t>
  </si>
  <si>
    <t>1. Prijedlog
plana
2026.
u limitu</t>
  </si>
  <si>
    <t>1. Prijedlog
projekcija
2027.</t>
  </si>
  <si>
    <t>1. Prijedlog
projekcija
2027.
u limitu</t>
  </si>
  <si>
    <t>1. Prijedlog
projekcija
2028.</t>
  </si>
  <si>
    <t>1. Prijedlog
projekcija
2028.
u limitu</t>
  </si>
  <si>
    <t>Konačni 
prijedlog
plana
2026.</t>
  </si>
  <si>
    <t>Konačni 
prijedlog
plana
2026.
u limitu</t>
  </si>
  <si>
    <t>Konačni 
prijedlog
projekcija
2027.</t>
  </si>
  <si>
    <t>Konačni 
prijedlog
projekcija
2027.
u limitu</t>
  </si>
  <si>
    <t>Konačni 
prijedlog
projekcija
2028.</t>
  </si>
  <si>
    <t>Konačni 
prijedlog
projekcija
2028.
u limitu</t>
  </si>
  <si>
    <t>ODOBRENI 
LIMIT
2026.</t>
  </si>
  <si>
    <t>ODOBRENI 
LIMIT
2027.</t>
  </si>
  <si>
    <t>ODOBRENI 
LIMIT
2028.</t>
  </si>
  <si>
    <t>STARI
IZVOR</t>
  </si>
  <si>
    <t>NOVI
IZVOR</t>
  </si>
  <si>
    <t>Program prekogranične suradnje upravljačko tijelo iz inozemstva</t>
  </si>
  <si>
    <t>A754091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</si>
</sst>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36"/>
      <name val="Arial"/>
      <family val="2"/>
      <charset val="238"/>
    </font>
    <font>
      <sz val="8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trike/>
      <sz val="12"/>
      <color rgb="FFFF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2"/>
      </diagonal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4"/>
      </diagonal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/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24994659260841701"/>
      </diagonal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18" fillId="0" borderId="0"/>
    <xf numFmtId="0" fontId="4" fillId="0" borderId="0"/>
    <xf numFmtId="9" fontId="21" fillId="0" borderId="0" applyFont="0" applyFill="0" applyBorder="0" applyAlignment="0" applyProtection="0"/>
  </cellStyleXfs>
  <cellXfs count="260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2" fontId="1" fillId="8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/>
    </xf>
    <xf numFmtId="3" fontId="3" fillId="9" borderId="9" xfId="0" applyNumberFormat="1" applyFont="1" applyFill="1" applyBorder="1" applyAlignment="1">
      <alignment horizontal="right" vertical="center" wrapText="1"/>
    </xf>
    <xf numFmtId="3" fontId="22" fillId="14" borderId="9" xfId="0" applyNumberFormat="1" applyFont="1" applyFill="1" applyBorder="1" applyAlignment="1">
      <alignment horizontal="center" vertical="center" wrapText="1"/>
    </xf>
    <xf numFmtId="3" fontId="19" fillId="9" borderId="9" xfId="0" applyNumberFormat="1" applyFont="1" applyFill="1" applyBorder="1" applyAlignment="1">
      <alignment horizontal="right" vertical="center" wrapText="1"/>
    </xf>
    <xf numFmtId="3" fontId="3" fillId="9" borderId="11" xfId="0" applyNumberFormat="1" applyFont="1" applyFill="1" applyBorder="1" applyAlignment="1">
      <alignment horizontal="right" vertical="center" wrapText="1"/>
    </xf>
    <xf numFmtId="3" fontId="3" fillId="9" borderId="12" xfId="0" applyNumberFormat="1" applyFont="1" applyFill="1" applyBorder="1" applyAlignment="1">
      <alignment horizontal="right" vertical="center" wrapText="1"/>
    </xf>
    <xf numFmtId="3" fontId="1" fillId="11" borderId="9" xfId="0" applyNumberFormat="1" applyFont="1" applyFill="1" applyBorder="1" applyAlignment="1">
      <alignment horizontal="right" vertical="center"/>
    </xf>
    <xf numFmtId="3" fontId="1" fillId="12" borderId="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27" fillId="9" borderId="12" xfId="0" applyNumberFormat="1" applyFont="1" applyFill="1" applyBorder="1" applyAlignment="1">
      <alignment horizontal="right" vertical="center" wrapText="1"/>
    </xf>
    <xf numFmtId="3" fontId="3" fillId="9" borderId="9" xfId="0" applyNumberFormat="1" applyFont="1" applyFill="1" applyBorder="1" applyAlignment="1">
      <alignment horizontal="right" vertical="center"/>
    </xf>
    <xf numFmtId="3" fontId="19" fillId="11" borderId="9" xfId="0" applyNumberFormat="1" applyFont="1" applyFill="1" applyBorder="1" applyAlignment="1">
      <alignment horizontal="right" vertical="center" wrapText="1"/>
    </xf>
    <xf numFmtId="3" fontId="1" fillId="11" borderId="9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19" fillId="12" borderId="9" xfId="0" applyNumberFormat="1" applyFont="1" applyFill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 vertical="center"/>
    </xf>
    <xf numFmtId="3" fontId="15" fillId="9" borderId="9" xfId="0" applyNumberFormat="1" applyFont="1" applyFill="1" applyBorder="1" applyAlignment="1">
      <alignment horizontal="right" vertical="center"/>
    </xf>
    <xf numFmtId="3" fontId="22" fillId="9" borderId="9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27" fillId="0" borderId="21" xfId="0" applyNumberFormat="1" applyFont="1" applyBorder="1" applyAlignment="1">
      <alignment horizontal="right" vertical="center" wrapText="1"/>
    </xf>
    <xf numFmtId="3" fontId="27" fillId="0" borderId="20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16" fillId="0" borderId="9" xfId="6" applyNumberFormat="1" applyFont="1" applyBorder="1" applyAlignment="1" applyProtection="1">
      <alignment horizontal="right" vertical="center"/>
    </xf>
    <xf numFmtId="3" fontId="22" fillId="17" borderId="9" xfId="0" applyNumberFormat="1" applyFont="1" applyFill="1" applyBorder="1" applyAlignment="1">
      <alignment horizontal="center" vertical="center" wrapText="1"/>
    </xf>
    <xf numFmtId="3" fontId="27" fillId="9" borderId="9" xfId="0" applyNumberFormat="1" applyFont="1" applyFill="1" applyBorder="1" applyAlignment="1">
      <alignment horizontal="right" vertical="center" wrapText="1"/>
    </xf>
    <xf numFmtId="3" fontId="10" fillId="9" borderId="9" xfId="0" applyNumberFormat="1" applyFont="1" applyFill="1" applyBorder="1" applyAlignment="1">
      <alignment horizontal="right" vertical="center" wrapText="1"/>
    </xf>
    <xf numFmtId="3" fontId="27" fillId="9" borderId="11" xfId="0" applyNumberFormat="1" applyFont="1" applyFill="1" applyBorder="1" applyAlignment="1">
      <alignment horizontal="right" vertical="center" wrapText="1"/>
    </xf>
    <xf numFmtId="3" fontId="27" fillId="0" borderId="9" xfId="0" applyNumberFormat="1" applyFont="1" applyBorder="1" applyAlignment="1">
      <alignment horizontal="right" vertical="center" wrapText="1"/>
    </xf>
    <xf numFmtId="3" fontId="22" fillId="15" borderId="9" xfId="0" applyNumberFormat="1" applyFont="1" applyFill="1" applyBorder="1" applyAlignment="1">
      <alignment horizontal="center" vertical="center" wrapText="1"/>
    </xf>
    <xf numFmtId="3" fontId="22" fillId="16" borderId="9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/>
    </xf>
    <xf numFmtId="3" fontId="3" fillId="9" borderId="9" xfId="0" applyNumberFormat="1" applyFont="1" applyFill="1" applyBorder="1" applyAlignment="1">
      <alignment horizontal="left" vertical="center"/>
    </xf>
    <xf numFmtId="49" fontId="1" fillId="9" borderId="9" xfId="0" applyNumberFormat="1" applyFont="1" applyFill="1" applyBorder="1" applyAlignment="1">
      <alignment horizontal="center" vertical="center"/>
    </xf>
    <xf numFmtId="49" fontId="1" fillId="9" borderId="9" xfId="0" applyNumberFormat="1" applyFont="1" applyFill="1" applyBorder="1" applyAlignment="1">
      <alignment horizontal="center" vertical="center" wrapText="1"/>
    </xf>
    <xf numFmtId="1" fontId="1" fillId="9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left" vertical="center" wrapText="1"/>
    </xf>
    <xf numFmtId="2" fontId="1" fillId="9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center" vertical="center" wrapText="1"/>
    </xf>
    <xf numFmtId="3" fontId="22" fillId="18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6" fillId="9" borderId="9" xfId="0" applyNumberFormat="1" applyFont="1" applyFill="1" applyBorder="1" applyAlignment="1">
      <alignment horizontal="center" vertical="center"/>
    </xf>
    <xf numFmtId="3" fontId="19" fillId="9" borderId="9" xfId="0" applyNumberFormat="1" applyFont="1" applyFill="1" applyBorder="1" applyAlignment="1">
      <alignment horizontal="left" vertical="center"/>
    </xf>
    <xf numFmtId="3" fontId="19" fillId="0" borderId="9" xfId="0" applyNumberFormat="1" applyFont="1" applyBorder="1" applyAlignment="1">
      <alignment horizontal="left" vertical="center"/>
    </xf>
    <xf numFmtId="3" fontId="20" fillId="12" borderId="9" xfId="0" applyNumberFormat="1" applyFont="1" applyFill="1" applyBorder="1" applyAlignment="1">
      <alignment horizontal="left" vertical="center" wrapText="1"/>
    </xf>
    <xf numFmtId="49" fontId="1" fillId="11" borderId="9" xfId="0" applyNumberFormat="1" applyFont="1" applyFill="1" applyBorder="1" applyAlignment="1">
      <alignment horizontal="center" vertical="center"/>
    </xf>
    <xf numFmtId="1" fontId="1" fillId="11" borderId="9" xfId="0" applyNumberFormat="1" applyFont="1" applyFill="1" applyBorder="1" applyAlignment="1">
      <alignment horizontal="center" vertical="center"/>
    </xf>
    <xf numFmtId="1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left" vertical="center" wrapText="1"/>
    </xf>
    <xf numFmtId="3" fontId="17" fillId="11" borderId="9" xfId="0" applyNumberFormat="1" applyFont="1" applyFill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3" fontId="29" fillId="0" borderId="9" xfId="0" applyNumberFormat="1" applyFont="1" applyBorder="1" applyAlignment="1">
      <alignment horizontal="left" vertical="center" wrapText="1"/>
    </xf>
    <xf numFmtId="3" fontId="10" fillId="9" borderId="9" xfId="0" applyNumberFormat="1" applyFont="1" applyFill="1" applyBorder="1" applyAlignment="1">
      <alignment horizontal="left" vertical="center"/>
    </xf>
    <xf numFmtId="49" fontId="27" fillId="9" borderId="9" xfId="0" applyNumberFormat="1" applyFont="1" applyFill="1" applyBorder="1" applyAlignment="1">
      <alignment horizontal="center" vertical="center"/>
    </xf>
    <xf numFmtId="1" fontId="27" fillId="9" borderId="9" xfId="0" applyNumberFormat="1" applyFont="1" applyFill="1" applyBorder="1" applyAlignment="1">
      <alignment horizontal="center" vertical="center"/>
    </xf>
    <xf numFmtId="1" fontId="27" fillId="9" borderId="9" xfId="0" applyNumberFormat="1" applyFont="1" applyFill="1" applyBorder="1" applyAlignment="1">
      <alignment horizontal="center" vertical="center" wrapText="1"/>
    </xf>
    <xf numFmtId="49" fontId="27" fillId="9" borderId="9" xfId="0" applyNumberFormat="1" applyFont="1" applyFill="1" applyBorder="1" applyAlignment="1">
      <alignment horizontal="center" vertical="center" wrapText="1"/>
    </xf>
    <xf numFmtId="49" fontId="27" fillId="9" borderId="9" xfId="0" applyNumberFormat="1" applyFont="1" applyFill="1" applyBorder="1" applyAlignment="1">
      <alignment horizontal="left" vertical="center" wrapText="1"/>
    </xf>
    <xf numFmtId="3" fontId="28" fillId="9" borderId="9" xfId="0" applyNumberFormat="1" applyFont="1" applyFill="1" applyBorder="1" applyAlignment="1">
      <alignment horizontal="left" vertical="center" wrapText="1"/>
    </xf>
    <xf numFmtId="3" fontId="27" fillId="9" borderId="9" xfId="0" applyNumberFormat="1" applyFont="1" applyFill="1" applyBorder="1" applyAlignment="1">
      <alignment horizontal="left" vertical="center"/>
    </xf>
    <xf numFmtId="3" fontId="27" fillId="0" borderId="9" xfId="0" applyNumberFormat="1" applyFont="1" applyBorder="1" applyAlignment="1">
      <alignment horizontal="left" vertical="center"/>
    </xf>
    <xf numFmtId="3" fontId="10" fillId="0" borderId="9" xfId="0" applyNumberFormat="1" applyFont="1" applyBorder="1" applyAlignment="1">
      <alignment horizontal="left" vertical="center"/>
    </xf>
    <xf numFmtId="49" fontId="19" fillId="12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center" vertical="center"/>
    </xf>
    <xf numFmtId="1" fontId="10" fillId="9" borderId="9" xfId="0" applyNumberFormat="1" applyFont="1" applyFill="1" applyBorder="1" applyAlignment="1">
      <alignment horizontal="center" vertical="center"/>
    </xf>
    <xf numFmtId="1" fontId="10" fillId="9" borderId="9" xfId="0" applyNumberFormat="1" applyFont="1" applyFill="1" applyBorder="1" applyAlignment="1">
      <alignment horizontal="center" vertical="center" wrapText="1"/>
    </xf>
    <xf numFmtId="49" fontId="10" fillId="9" borderId="9" xfId="0" applyNumberFormat="1" applyFont="1" applyFill="1" applyBorder="1" applyAlignment="1">
      <alignment horizontal="center" vertical="center" wrapText="1"/>
    </xf>
    <xf numFmtId="49" fontId="10" fillId="9" borderId="9" xfId="0" applyNumberFormat="1" applyFont="1" applyFill="1" applyBorder="1" applyAlignment="1">
      <alignment horizontal="left" vertical="center" wrapText="1"/>
    </xf>
    <xf numFmtId="3" fontId="29" fillId="9" borderId="9" xfId="0" applyNumberFormat="1" applyFont="1" applyFill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left" vertical="center"/>
    </xf>
    <xf numFmtId="1" fontId="10" fillId="9" borderId="9" xfId="0" applyNumberFormat="1" applyFont="1" applyFill="1" applyBorder="1" applyAlignment="1">
      <alignment horizontal="left" vertical="center"/>
    </xf>
    <xf numFmtId="49" fontId="1" fillId="11" borderId="9" xfId="0" applyNumberFormat="1" applyFont="1" applyFill="1" applyBorder="1" applyAlignment="1">
      <alignment horizontal="center" vertical="center" wrapText="1"/>
    </xf>
    <xf numFmtId="2" fontId="1" fillId="11" borderId="9" xfId="0" applyNumberFormat="1" applyFont="1" applyFill="1" applyBorder="1" applyAlignment="1">
      <alignment horizontal="center" vertical="center" wrapText="1"/>
    </xf>
    <xf numFmtId="2" fontId="17" fillId="11" borderId="9" xfId="0" applyNumberFormat="1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left" vertical="center"/>
    </xf>
    <xf numFmtId="1" fontId="27" fillId="9" borderId="9" xfId="0" applyNumberFormat="1" applyFont="1" applyFill="1" applyBorder="1" applyAlignment="1">
      <alignment horizontal="left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vertical="center" wrapText="1"/>
    </xf>
    <xf numFmtId="3" fontId="17" fillId="12" borderId="9" xfId="0" applyNumberFormat="1" applyFont="1" applyFill="1" applyBorder="1" applyAlignment="1">
      <alignment horizontal="left" vertical="center" wrapText="1"/>
    </xf>
    <xf numFmtId="2" fontId="1" fillId="12" borderId="9" xfId="0" applyNumberFormat="1" applyFont="1" applyFill="1" applyBorder="1" applyAlignment="1">
      <alignment horizontal="left" vertical="center" wrapText="1"/>
    </xf>
    <xf numFmtId="1" fontId="3" fillId="9" borderId="9" xfId="0" applyNumberFormat="1" applyFont="1" applyFill="1" applyBorder="1" applyAlignment="1">
      <alignment horizontal="center" vertical="center" wrapText="1"/>
    </xf>
    <xf numFmtId="3" fontId="14" fillId="9" borderId="9" xfId="0" applyNumberFormat="1" applyFont="1" applyFill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 wrapText="1"/>
    </xf>
    <xf numFmtId="3" fontId="17" fillId="0" borderId="9" xfId="0" applyNumberFormat="1" applyFont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/>
    </xf>
    <xf numFmtId="49" fontId="3" fillId="9" borderId="9" xfId="0" applyNumberFormat="1" applyFont="1" applyFill="1" applyBorder="1" applyAlignment="1">
      <alignment horizontal="left" vertical="center" wrapText="1"/>
    </xf>
    <xf numFmtId="1" fontId="3" fillId="9" borderId="9" xfId="0" applyNumberFormat="1" applyFont="1" applyFill="1" applyBorder="1" applyAlignment="1">
      <alignment horizontal="left" vertical="center"/>
    </xf>
    <xf numFmtId="2" fontId="17" fillId="11" borderId="14" xfId="0" applyNumberFormat="1" applyFont="1" applyFill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3" fontId="29" fillId="0" borderId="15" xfId="0" applyNumberFormat="1" applyFont="1" applyBorder="1" applyAlignment="1">
      <alignment horizontal="left" vertical="center" wrapText="1"/>
    </xf>
    <xf numFmtId="3" fontId="28" fillId="9" borderId="13" xfId="0" applyNumberFormat="1" applyFont="1" applyFill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left" vertical="center"/>
    </xf>
    <xf numFmtId="2" fontId="16" fillId="0" borderId="9" xfId="0" applyNumberFormat="1" applyFont="1" applyBorder="1" applyAlignment="1">
      <alignment horizontal="left" vertical="center" wrapText="1"/>
    </xf>
    <xf numFmtId="3" fontId="25" fillId="9" borderId="9" xfId="0" applyNumberFormat="1" applyFont="1" applyFill="1" applyBorder="1" applyAlignment="1">
      <alignment horizontal="left" vertical="center" wrapText="1"/>
    </xf>
    <xf numFmtId="3" fontId="25" fillId="0" borderId="9" xfId="0" applyNumberFormat="1" applyFont="1" applyBorder="1" applyAlignment="1">
      <alignment horizontal="left" vertical="center" wrapText="1"/>
    </xf>
    <xf numFmtId="49" fontId="15" fillId="9" borderId="9" xfId="0" applyNumberFormat="1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9" borderId="9" xfId="0" applyNumberFormat="1" applyFont="1" applyFill="1" applyBorder="1" applyAlignment="1">
      <alignment horizontal="center" vertical="center" wrapText="1"/>
    </xf>
    <xf numFmtId="1" fontId="15" fillId="9" borderId="9" xfId="0" applyNumberFormat="1" applyFont="1" applyFill="1" applyBorder="1" applyAlignment="1">
      <alignment horizontal="left" vertical="center"/>
    </xf>
    <xf numFmtId="2" fontId="15" fillId="9" borderId="9" xfId="0" applyNumberFormat="1" applyFont="1" applyFill="1" applyBorder="1" applyAlignment="1">
      <alignment horizontal="left" vertical="center" wrapText="1"/>
    </xf>
    <xf numFmtId="3" fontId="26" fillId="9" borderId="9" xfId="0" applyNumberFormat="1" applyFont="1" applyFill="1" applyBorder="1" applyAlignment="1">
      <alignment horizontal="left" vertical="center" wrapText="1"/>
    </xf>
    <xf numFmtId="49" fontId="15" fillId="0" borderId="9" xfId="0" applyNumberFormat="1" applyFont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left" vertical="center" wrapText="1"/>
    </xf>
    <xf numFmtId="3" fontId="1" fillId="19" borderId="9" xfId="0" applyNumberFormat="1" applyFont="1" applyFill="1" applyBorder="1" applyAlignment="1">
      <alignment horizontal="center" vertical="center"/>
    </xf>
    <xf numFmtId="3" fontId="1" fillId="18" borderId="9" xfId="0" applyNumberFormat="1" applyFont="1" applyFill="1" applyBorder="1" applyAlignment="1">
      <alignment horizontal="center" vertical="center" wrapText="1"/>
    </xf>
    <xf numFmtId="1" fontId="1" fillId="14" borderId="9" xfId="0" applyNumberFormat="1" applyFont="1" applyFill="1" applyBorder="1" applyAlignment="1">
      <alignment horizontal="center" vertical="center" wrapText="1"/>
    </xf>
    <xf numFmtId="1" fontId="30" fillId="12" borderId="9" xfId="0" applyNumberFormat="1" applyFont="1" applyFill="1" applyBorder="1" applyAlignment="1">
      <alignment horizontal="center" vertical="center" wrapText="1"/>
    </xf>
    <xf numFmtId="1" fontId="30" fillId="12" borderId="9" xfId="0" applyNumberFormat="1" applyFont="1" applyFill="1" applyBorder="1" applyAlignment="1">
      <alignment horizontal="left" vertical="center" wrapText="1"/>
    </xf>
    <xf numFmtId="2" fontId="30" fillId="12" borderId="9" xfId="0" applyNumberFormat="1" applyFont="1" applyFill="1" applyBorder="1" applyAlignment="1">
      <alignment horizontal="left" vertical="center" wrapText="1"/>
    </xf>
    <xf numFmtId="0" fontId="30" fillId="13" borderId="11" xfId="0" applyFont="1" applyFill="1" applyBorder="1" applyAlignment="1">
      <alignment vertical="center" wrapText="1"/>
    </xf>
    <xf numFmtId="1" fontId="27" fillId="20" borderId="9" xfId="0" applyNumberFormat="1" applyFont="1" applyFill="1" applyBorder="1" applyAlignment="1">
      <alignment horizontal="center" vertical="center" wrapText="1"/>
    </xf>
    <xf numFmtId="1" fontId="10" fillId="20" borderId="9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11" borderId="9" xfId="0" applyNumberFormat="1" applyFont="1" applyFill="1" applyBorder="1" applyAlignment="1">
      <alignment horizontal="center" vertical="center" wrapText="1"/>
    </xf>
    <xf numFmtId="1" fontId="1" fillId="20" borderId="9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right" vertical="center" wrapText="1"/>
    </xf>
    <xf numFmtId="1" fontId="1" fillId="7" borderId="1" xfId="0" applyNumberFormat="1" applyFont="1" applyFill="1" applyBorder="1" applyAlignment="1">
      <alignment horizontal="right" vertical="center"/>
    </xf>
    <xf numFmtId="1" fontId="7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49" fontId="1" fillId="9" borderId="14" xfId="0" applyNumberFormat="1" applyFont="1" applyFill="1" applyBorder="1" applyAlignment="1">
      <alignment horizontal="center" vertical="center"/>
    </xf>
    <xf numFmtId="49" fontId="1" fillId="9" borderId="13" xfId="0" applyNumberFormat="1" applyFont="1" applyFill="1" applyBorder="1" applyAlignment="1">
      <alignment horizontal="center" vertical="center"/>
    </xf>
    <xf numFmtId="3" fontId="1" fillId="7" borderId="19" xfId="0" applyNumberFormat="1" applyFont="1" applyFill="1" applyBorder="1" applyAlignment="1">
      <alignment horizontal="right" vertical="center"/>
    </xf>
    <xf numFmtId="3" fontId="1" fillId="7" borderId="13" xfId="0" applyNumberFormat="1" applyFont="1" applyFill="1" applyBorder="1" applyAlignment="1">
      <alignment horizontal="right" vertical="center"/>
    </xf>
    <xf numFmtId="49" fontId="1" fillId="10" borderId="14" xfId="0" applyNumberFormat="1" applyFont="1" applyFill="1" applyBorder="1" applyAlignment="1">
      <alignment horizontal="center" vertical="center" wrapText="1"/>
    </xf>
    <xf numFmtId="49" fontId="1" fillId="10" borderId="13" xfId="0" applyNumberFormat="1" applyFont="1" applyFill="1" applyBorder="1" applyAlignment="1">
      <alignment horizontal="center" vertical="center" wrapText="1"/>
    </xf>
    <xf numFmtId="1" fontId="1" fillId="7" borderId="16" xfId="0" applyNumberFormat="1" applyFont="1" applyFill="1" applyBorder="1" applyAlignment="1">
      <alignment horizontal="right" vertical="center"/>
    </xf>
    <xf numFmtId="1" fontId="1" fillId="7" borderId="17" xfId="0" applyNumberFormat="1" applyFont="1" applyFill="1" applyBorder="1" applyAlignment="1">
      <alignment horizontal="right" vertical="center"/>
    </xf>
    <xf numFmtId="1" fontId="1" fillId="7" borderId="18" xfId="0" applyNumberFormat="1" applyFont="1" applyFill="1" applyBorder="1" applyAlignment="1">
      <alignment horizontal="right" vertical="center"/>
    </xf>
    <xf numFmtId="1" fontId="1" fillId="7" borderId="22" xfId="0" applyNumberFormat="1" applyFont="1" applyFill="1" applyBorder="1" applyAlignment="1">
      <alignment horizontal="right" vertical="center"/>
    </xf>
    <xf numFmtId="1" fontId="1" fillId="7" borderId="23" xfId="0" applyNumberFormat="1" applyFont="1" applyFill="1" applyBorder="1" applyAlignment="1">
      <alignment horizontal="right" vertical="center"/>
    </xf>
    <xf numFmtId="1" fontId="1" fillId="7" borderId="24" xfId="0" applyNumberFormat="1" applyFont="1" applyFill="1" applyBorder="1" applyAlignment="1">
      <alignment horizontal="right" vertical="center"/>
    </xf>
    <xf numFmtId="49" fontId="1" fillId="7" borderId="14" xfId="0" applyNumberFormat="1" applyFont="1" applyFill="1" applyBorder="1" applyAlignment="1">
      <alignment horizontal="center" vertical="center" wrapText="1"/>
    </xf>
    <xf numFmtId="49" fontId="1" fillId="7" borderId="13" xfId="0" applyNumberFormat="1" applyFont="1" applyFill="1" applyBorder="1" applyAlignment="1">
      <alignment horizontal="center" vertical="center" wrapText="1"/>
    </xf>
    <xf numFmtId="3" fontId="17" fillId="7" borderId="14" xfId="0" applyNumberFormat="1" applyFont="1" applyFill="1" applyBorder="1" applyAlignment="1">
      <alignment horizontal="center" vertical="center" wrapText="1"/>
    </xf>
    <xf numFmtId="3" fontId="17" fillId="7" borderId="13" xfId="0" applyNumberFormat="1" applyFont="1" applyFill="1" applyBorder="1" applyAlignment="1">
      <alignment horizontal="center" vertical="center" wrapText="1"/>
    </xf>
    <xf numFmtId="3" fontId="1" fillId="7" borderId="14" xfId="0" applyNumberFormat="1" applyFont="1" applyFill="1" applyBorder="1" applyAlignment="1">
      <alignment horizontal="right" vertical="center"/>
    </xf>
  </cellXfs>
  <cellStyles count="7">
    <cellStyle name="Normal" xfId="0" builtinId="0"/>
    <cellStyle name="Normal 2" xfId="1" xr:uid="{00000000-0005-0000-0000-000000000000}"/>
    <cellStyle name="Normal 3" xfId="4" xr:uid="{00000000-0005-0000-0000-000001000000}"/>
    <cellStyle name="Normalno 2" xfId="5" xr:uid="{00000000-0005-0000-0000-000003000000}"/>
    <cellStyle name="Obično_List4" xfId="2" xr:uid="{00000000-0005-0000-0000-000004000000}"/>
    <cellStyle name="Obično_List5" xfId="3" xr:uid="{00000000-0005-0000-0000-000005000000}"/>
    <cellStyle name="Percent" xfId="6" builtinId="5"/>
  </cellStyles>
  <dxfs count="0"/>
  <tableStyles count="0" defaultTableStyle="TableStyleMedium9" defaultPivotStyle="PivotStyleLight16"/>
  <colors>
    <mruColors>
      <color rgb="FFFFFF99"/>
      <color rgb="FF79DCFF"/>
      <color rgb="FF0000FF"/>
      <color rgb="FFFFCCCC"/>
      <color rgb="FFCC99FF"/>
      <color rgb="FFB9EDFF"/>
      <color rgb="FFFFFFCC"/>
      <color rgb="FF5BD4FF"/>
      <color rgb="FFFFFFE5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Y1321"/>
  <sheetViews>
    <sheetView zoomScale="90" zoomScaleNormal="90" zoomScaleSheetLayoutView="87" zoomScalePageLayoutView="78" workbookViewId="0">
      <pane xSplit="5" ySplit="4" topLeftCell="F1254" activePane="bottomRight" state="frozen"/>
      <selection pane="topRight" activeCell="F1" sqref="F1"/>
      <selection pane="bottomLeft" activeCell="A5" sqref="A5"/>
      <selection pane="bottomRight" activeCell="A1290" sqref="A1290:IV1291"/>
    </sheetView>
  </sheetViews>
  <sheetFormatPr defaultColWidth="9.140625" defaultRowHeight="15" x14ac:dyDescent="0.2"/>
  <cols>
    <col min="1" max="1" width="12.42578125" style="28" customWidth="1"/>
    <col min="2" max="2" width="5.140625" style="29" bestFit="1" customWidth="1"/>
    <col min="3" max="3" width="8.42578125" style="50" customWidth="1"/>
    <col min="4" max="4" width="7.28515625" style="53" customWidth="1"/>
    <col min="5" max="5" width="49" style="32" customWidth="1"/>
    <col min="6" max="6" width="40.5703125" style="32" customWidth="1"/>
    <col min="7" max="8" width="16.28515625" style="1" hidden="1" customWidth="1"/>
    <col min="9" max="9" width="17.140625" style="1" hidden="1" customWidth="1"/>
    <col min="10" max="10" width="16.28515625" style="1" hidden="1" customWidth="1"/>
    <col min="11" max="11" width="17.28515625" style="1" hidden="1" customWidth="1"/>
    <col min="12" max="12" width="9.28515625" style="33" hidden="1" customWidth="1"/>
    <col min="13" max="14" width="16.42578125" style="32" hidden="1" customWidth="1"/>
    <col min="15" max="16" width="16.42578125" style="32" customWidth="1"/>
    <col min="17" max="17" width="16.42578125" style="32" hidden="1" customWidth="1"/>
    <col min="18" max="21" width="16.42578125" style="32" customWidth="1"/>
    <col min="22" max="22" width="15.85546875" style="1" customWidth="1"/>
    <col min="23" max="23" width="16.42578125" style="1" bestFit="1" customWidth="1"/>
    <col min="24" max="24" width="16" style="1" bestFit="1" customWidth="1"/>
    <col min="25" max="25" width="27.42578125" style="65" bestFit="1" customWidth="1"/>
    <col min="26" max="16384" width="9.140625" style="34"/>
  </cols>
  <sheetData>
    <row r="1" spans="1:25" s="12" customFormat="1" ht="78.75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9" t="s">
        <v>11</v>
      </c>
      <c r="M1" s="7" t="s">
        <v>12</v>
      </c>
      <c r="N1" s="8" t="s">
        <v>13</v>
      </c>
      <c r="O1" s="10" t="s">
        <v>14</v>
      </c>
      <c r="P1" s="11" t="s">
        <v>15</v>
      </c>
      <c r="Q1" s="7" t="s">
        <v>16</v>
      </c>
      <c r="R1" s="10" t="s">
        <v>17</v>
      </c>
      <c r="S1" s="11" t="s">
        <v>18</v>
      </c>
      <c r="T1" s="10" t="s">
        <v>19</v>
      </c>
      <c r="U1" s="11" t="s">
        <v>20</v>
      </c>
      <c r="V1" s="8" t="s">
        <v>21</v>
      </c>
      <c r="W1" s="8" t="s">
        <v>22</v>
      </c>
      <c r="X1" s="8" t="s">
        <v>23</v>
      </c>
    </row>
    <row r="2" spans="1:25" s="15" customFormat="1" ht="15.75" x14ac:dyDescent="0.2">
      <c r="A2" s="224" t="s">
        <v>24</v>
      </c>
      <c r="B2" s="224"/>
      <c r="C2" s="224"/>
      <c r="D2" s="224"/>
      <c r="E2" s="224"/>
      <c r="F2" s="224"/>
      <c r="G2" s="13">
        <f>G3+G882+G942+G1073+G1138+G1273</f>
        <v>5913645238</v>
      </c>
      <c r="H2" s="13">
        <f>H3+H882+H942+H1073+H1138+H1273</f>
        <v>5629557815</v>
      </c>
      <c r="I2" s="13">
        <f>I3+I882+I942+I1073+I1138+I1273+I1205</f>
        <v>5832235736</v>
      </c>
      <c r="J2" s="13">
        <f>J3+J882+J942+J1073+J1138+J1273+J1205</f>
        <v>5548148313</v>
      </c>
      <c r="K2" s="13">
        <f>K3+K882+K942+K1073+K1138+K1273+K1205</f>
        <v>4847989737.4899998</v>
      </c>
      <c r="L2" s="14">
        <f>IF(I2=0, "-", K2/I2*100)</f>
        <v>83.124036080457913</v>
      </c>
      <c r="M2" s="13">
        <f>M3+M882+M942+M1073+M1138+M1273</f>
        <v>6286351889</v>
      </c>
      <c r="N2" s="13">
        <f>N3+N882+N942+N1073+N1138+N1273</f>
        <v>5680154058</v>
      </c>
      <c r="O2" s="13">
        <f t="shared" ref="O2:U2" si="0">O3+O882+O942+O1073+O1138+O1273+O1205</f>
        <v>6186582758.3699999</v>
      </c>
      <c r="P2" s="13">
        <f t="shared" si="0"/>
        <v>5829157588.5200005</v>
      </c>
      <c r="Q2" s="13">
        <f t="shared" si="0"/>
        <v>10391326109</v>
      </c>
      <c r="R2" s="13">
        <f t="shared" si="0"/>
        <v>6725437792.6700001</v>
      </c>
      <c r="S2" s="13">
        <f t="shared" si="0"/>
        <v>5692576767.6700001</v>
      </c>
      <c r="T2" s="13">
        <f t="shared" si="0"/>
        <v>7155784873</v>
      </c>
      <c r="U2" s="13">
        <f t="shared" si="0"/>
        <v>5914659085</v>
      </c>
      <c r="V2" s="21">
        <v>5886829000</v>
      </c>
      <c r="W2" s="21">
        <v>6184769000</v>
      </c>
      <c r="X2" s="21">
        <v>6505729000</v>
      </c>
    </row>
    <row r="3" spans="1:25" s="15" customFormat="1" ht="15.75" x14ac:dyDescent="0.2">
      <c r="A3" s="225" t="s">
        <v>25</v>
      </c>
      <c r="B3" s="225"/>
      <c r="C3" s="225"/>
      <c r="D3" s="225"/>
      <c r="E3" s="225"/>
      <c r="F3" s="225"/>
      <c r="G3" s="16">
        <f>G4+G110+G466+G592</f>
        <v>5505620462</v>
      </c>
      <c r="H3" s="16">
        <f>H4+H110+H466+H592</f>
        <v>5226718599</v>
      </c>
      <c r="I3" s="16">
        <f>I4+I110+I466+I592</f>
        <v>5424210960</v>
      </c>
      <c r="J3" s="16">
        <f>J4+J110+J466+J592</f>
        <v>5145309097</v>
      </c>
      <c r="K3" s="16">
        <f>K4+K110+K466+K592</f>
        <v>4561239582.3200006</v>
      </c>
      <c r="L3" s="17">
        <f t="shared" ref="L3:L90" si="1">IF(I3=0, "-", K3/I3*100)</f>
        <v>84.090379521669647</v>
      </c>
      <c r="M3" s="16">
        <f t="shared" ref="M3:U3" si="2">M4+M110+M466+M592</f>
        <v>5852152673</v>
      </c>
      <c r="N3" s="16">
        <f t="shared" si="2"/>
        <v>5246054842</v>
      </c>
      <c r="O3" s="16">
        <f t="shared" si="2"/>
        <v>5778886758.3699999</v>
      </c>
      <c r="P3" s="16">
        <f t="shared" si="2"/>
        <v>5425842588.5200005</v>
      </c>
      <c r="Q3" s="16">
        <f t="shared" si="2"/>
        <v>9954359893</v>
      </c>
      <c r="R3" s="16">
        <f t="shared" si="2"/>
        <v>6322022792.6700001</v>
      </c>
      <c r="S3" s="16">
        <f t="shared" si="2"/>
        <v>5289261767.6700001</v>
      </c>
      <c r="T3" s="16">
        <f t="shared" si="2"/>
        <v>6752369873</v>
      </c>
      <c r="U3" s="16">
        <f t="shared" si="2"/>
        <v>5511344085</v>
      </c>
      <c r="V3" s="1">
        <f>V2-P2</f>
        <v>57671411.479999542</v>
      </c>
      <c r="W3" s="1">
        <f>W2-S2</f>
        <v>492192232.32999992</v>
      </c>
      <c r="X3" s="1">
        <f>X2-U2</f>
        <v>591069915</v>
      </c>
      <c r="Y3" s="65" t="s">
        <v>26</v>
      </c>
    </row>
    <row r="4" spans="1:25" s="12" customFormat="1" ht="15" customHeight="1" x14ac:dyDescent="0.2">
      <c r="A4" s="226" t="s">
        <v>27</v>
      </c>
      <c r="B4" s="226"/>
      <c r="C4" s="226"/>
      <c r="D4" s="226"/>
      <c r="E4" s="226"/>
      <c r="F4" s="226"/>
      <c r="G4" s="18">
        <f>G5+G64+G73+G90+G95+G105</f>
        <v>89990603</v>
      </c>
      <c r="H4" s="18">
        <f>H5+H64+H73+H90+H95+H105</f>
        <v>89990603</v>
      </c>
      <c r="I4" s="18">
        <f>I5+I64+I73+I90+I95+I105</f>
        <v>93320603</v>
      </c>
      <c r="J4" s="18">
        <f>J5+J64+J73+J90+J95+J105</f>
        <v>93320603</v>
      </c>
      <c r="K4" s="18">
        <f>K5+K64+K73+K90+K95+K105</f>
        <v>65156433.720000006</v>
      </c>
      <c r="L4" s="19">
        <f t="shared" si="1"/>
        <v>69.819987896992046</v>
      </c>
      <c r="M4" s="18">
        <f t="shared" ref="M4:U4" si="3">M5+M64+M73+M90+M95+M105</f>
        <v>84712169</v>
      </c>
      <c r="N4" s="18">
        <f t="shared" si="3"/>
        <v>84712169</v>
      </c>
      <c r="O4" s="18">
        <f t="shared" si="3"/>
        <v>112851000</v>
      </c>
      <c r="P4" s="18">
        <f t="shared" si="3"/>
        <v>112851000</v>
      </c>
      <c r="Q4" s="18">
        <f t="shared" si="3"/>
        <v>88758998</v>
      </c>
      <c r="R4" s="18">
        <f t="shared" si="3"/>
        <v>128120150</v>
      </c>
      <c r="S4" s="18">
        <f t="shared" si="3"/>
        <v>128120150</v>
      </c>
      <c r="T4" s="18">
        <f t="shared" si="3"/>
        <v>124129000</v>
      </c>
      <c r="U4" s="18">
        <f t="shared" si="3"/>
        <v>124129000</v>
      </c>
      <c r="V4" s="21"/>
      <c r="W4" s="21"/>
      <c r="X4" s="21"/>
    </row>
    <row r="5" spans="1:25" s="23" customFormat="1" ht="78.75" x14ac:dyDescent="0.2">
      <c r="A5" s="227" t="s">
        <v>28</v>
      </c>
      <c r="B5" s="227"/>
      <c r="C5" s="227"/>
      <c r="D5" s="227"/>
      <c r="E5" s="20" t="s">
        <v>29</v>
      </c>
      <c r="F5" s="20" t="s">
        <v>30</v>
      </c>
      <c r="G5" s="21">
        <f>G6+G10+G12+G16+G21+G28+G38+G40+G47+G51+G53+G55+G57</f>
        <v>72027000</v>
      </c>
      <c r="H5" s="21">
        <f>H6+H10+H12+H16+H21+H28+H38+H40+H47+H51+H53+H55+H57</f>
        <v>72027000</v>
      </c>
      <c r="I5" s="21">
        <f>I6+I10+I12+I16+I21+I28+I38+I40+I47+I51+I53+I55+I57+I62</f>
        <v>74357000</v>
      </c>
      <c r="J5" s="21">
        <f>J6+J10+J12+J16+J21+J28+J38+J40+J47+J51+J53+J55+J57+J62</f>
        <v>74357000</v>
      </c>
      <c r="K5" s="21">
        <f>K6+K10+K12+K16+K21+K28+K38+K40+K47+K51+K53+K55+K57+K62</f>
        <v>55999727.750000007</v>
      </c>
      <c r="L5" s="22">
        <f t="shared" si="1"/>
        <v>75.311978361149599</v>
      </c>
      <c r="M5" s="21">
        <f>M6+M10+M12+M16+M21+M28+M38+M40+M47+M51+M53+M55+M57</f>
        <v>70081442</v>
      </c>
      <c r="N5" s="21">
        <f>N6+N10+N12+N16+N21+N28+N38+N40+N47+N51+N53+N55+N57</f>
        <v>70081442</v>
      </c>
      <c r="O5" s="21">
        <f t="shared" ref="O5:U5" si="4">O6+O10+O12+O16+O21+O28+O38+O40+O47+O51+O53+O55+O57+O62</f>
        <v>72741000</v>
      </c>
      <c r="P5" s="21">
        <f t="shared" si="4"/>
        <v>72741000</v>
      </c>
      <c r="Q5" s="21">
        <f t="shared" si="4"/>
        <v>73740044</v>
      </c>
      <c r="R5" s="21">
        <f t="shared" si="4"/>
        <v>74730150</v>
      </c>
      <c r="S5" s="21">
        <f t="shared" si="4"/>
        <v>74730150</v>
      </c>
      <c r="T5" s="21">
        <f t="shared" si="4"/>
        <v>76579000</v>
      </c>
      <c r="U5" s="21">
        <f t="shared" si="4"/>
        <v>76579000</v>
      </c>
      <c r="V5" s="21"/>
      <c r="W5" s="21"/>
      <c r="X5" s="21"/>
      <c r="Y5" s="12"/>
    </row>
    <row r="6" spans="1:25" s="23" customFormat="1" ht="15.75" hidden="1" x14ac:dyDescent="0.2">
      <c r="A6" s="24" t="s">
        <v>28</v>
      </c>
      <c r="B6" s="25">
        <v>11</v>
      </c>
      <c r="C6" s="26" t="s">
        <v>31</v>
      </c>
      <c r="D6" s="27">
        <v>311</v>
      </c>
      <c r="E6" s="20"/>
      <c r="F6" s="20"/>
      <c r="G6" s="21">
        <f>SUM(G7:G9)</f>
        <v>36000000</v>
      </c>
      <c r="H6" s="21">
        <f t="shared" ref="H6:U6" si="5">SUM(H7:H9)</f>
        <v>36000000</v>
      </c>
      <c r="I6" s="21">
        <f t="shared" si="5"/>
        <v>36000000</v>
      </c>
      <c r="J6" s="21">
        <f t="shared" si="5"/>
        <v>36000000</v>
      </c>
      <c r="K6" s="21">
        <f t="shared" si="5"/>
        <v>27793459.98</v>
      </c>
      <c r="L6" s="22">
        <f t="shared" si="1"/>
        <v>77.204055499999996</v>
      </c>
      <c r="M6" s="21">
        <f t="shared" si="5"/>
        <v>36000000</v>
      </c>
      <c r="N6" s="21">
        <f t="shared" si="5"/>
        <v>36000000</v>
      </c>
      <c r="O6" s="21">
        <f t="shared" si="5"/>
        <v>36150000</v>
      </c>
      <c r="P6" s="21">
        <f t="shared" si="5"/>
        <v>36150000</v>
      </c>
      <c r="Q6" s="21">
        <f t="shared" si="5"/>
        <v>37900000</v>
      </c>
      <c r="R6" s="21">
        <f t="shared" si="5"/>
        <v>37300000</v>
      </c>
      <c r="S6" s="21">
        <f t="shared" si="5"/>
        <v>37300000</v>
      </c>
      <c r="T6" s="21">
        <f t="shared" si="5"/>
        <v>38200000</v>
      </c>
      <c r="U6" s="21">
        <f t="shared" si="5"/>
        <v>38200000</v>
      </c>
      <c r="V6" s="21">
        <v>103811000</v>
      </c>
      <c r="W6" s="21">
        <v>108987000</v>
      </c>
      <c r="X6" s="21">
        <v>111379000</v>
      </c>
      <c r="Y6" s="12" t="s">
        <v>32</v>
      </c>
    </row>
    <row r="7" spans="1:25" ht="15.75" hidden="1" x14ac:dyDescent="0.2">
      <c r="A7" s="28" t="s">
        <v>28</v>
      </c>
      <c r="B7" s="29">
        <v>11</v>
      </c>
      <c r="C7" s="30" t="s">
        <v>31</v>
      </c>
      <c r="D7" s="31">
        <v>3111</v>
      </c>
      <c r="E7" s="32" t="s">
        <v>33</v>
      </c>
      <c r="G7" s="1">
        <v>35100000</v>
      </c>
      <c r="H7" s="1">
        <v>35100000</v>
      </c>
      <c r="I7" s="1">
        <v>35100000</v>
      </c>
      <c r="J7" s="1">
        <v>35100000</v>
      </c>
      <c r="K7" s="1">
        <v>27212038.780000001</v>
      </c>
      <c r="L7" s="33">
        <f t="shared" si="1"/>
        <v>77.527176011396008</v>
      </c>
      <c r="M7" s="1">
        <v>35100000</v>
      </c>
      <c r="N7" s="1">
        <v>35100000</v>
      </c>
      <c r="O7" s="1">
        <v>35200000</v>
      </c>
      <c r="P7" s="1">
        <f>O7</f>
        <v>35200000</v>
      </c>
      <c r="Q7" s="1">
        <v>37000000</v>
      </c>
      <c r="R7" s="1">
        <v>36300000</v>
      </c>
      <c r="S7" s="1">
        <f>R7</f>
        <v>36300000</v>
      </c>
      <c r="T7" s="1">
        <v>37200000</v>
      </c>
      <c r="U7" s="1">
        <f>T7</f>
        <v>37200000</v>
      </c>
      <c r="V7" s="21">
        <v>18120000</v>
      </c>
      <c r="Y7" s="12" t="s">
        <v>34</v>
      </c>
    </row>
    <row r="8" spans="1:25" hidden="1" x14ac:dyDescent="0.2">
      <c r="A8" s="28" t="s">
        <v>28</v>
      </c>
      <c r="B8" s="29">
        <v>11</v>
      </c>
      <c r="C8" s="30" t="s">
        <v>31</v>
      </c>
      <c r="D8" s="31">
        <v>3113</v>
      </c>
      <c r="E8" s="32" t="s">
        <v>35</v>
      </c>
      <c r="G8" s="1">
        <v>300000</v>
      </c>
      <c r="H8" s="1">
        <v>300000</v>
      </c>
      <c r="I8" s="1">
        <v>300000</v>
      </c>
      <c r="J8" s="1">
        <v>300000</v>
      </c>
      <c r="K8" s="1">
        <v>115525.95</v>
      </c>
      <c r="L8" s="33">
        <f t="shared" si="1"/>
        <v>38.508650000000003</v>
      </c>
      <c r="M8" s="1">
        <v>350000</v>
      </c>
      <c r="N8" s="1">
        <v>350000</v>
      </c>
      <c r="O8" s="1">
        <v>300000</v>
      </c>
      <c r="P8" s="1">
        <f t="shared" ref="P8:P61" si="6">O8</f>
        <v>300000</v>
      </c>
      <c r="Q8" s="1">
        <v>350000</v>
      </c>
      <c r="R8" s="1">
        <v>300000</v>
      </c>
      <c r="S8" s="1">
        <f t="shared" ref="S8:S61" si="7">R8</f>
        <v>300000</v>
      </c>
      <c r="T8" s="1">
        <v>300000</v>
      </c>
      <c r="U8" s="1">
        <f t="shared" ref="U8:U61" si="8">T8</f>
        <v>300000</v>
      </c>
    </row>
    <row r="9" spans="1:25" hidden="1" x14ac:dyDescent="0.2">
      <c r="A9" s="28" t="s">
        <v>28</v>
      </c>
      <c r="B9" s="29">
        <v>11</v>
      </c>
      <c r="C9" s="30" t="s">
        <v>31</v>
      </c>
      <c r="D9" s="31">
        <v>3114</v>
      </c>
      <c r="E9" s="32" t="s">
        <v>36</v>
      </c>
      <c r="G9" s="1">
        <v>600000</v>
      </c>
      <c r="H9" s="1">
        <v>600000</v>
      </c>
      <c r="I9" s="1">
        <v>600000</v>
      </c>
      <c r="J9" s="1">
        <v>600000</v>
      </c>
      <c r="K9" s="1">
        <v>465895.25</v>
      </c>
      <c r="L9" s="33">
        <f t="shared" si="1"/>
        <v>77.649208333333334</v>
      </c>
      <c r="M9" s="1">
        <v>550000</v>
      </c>
      <c r="N9" s="1">
        <v>550000</v>
      </c>
      <c r="O9" s="1">
        <v>650000</v>
      </c>
      <c r="P9" s="1">
        <f t="shared" si="6"/>
        <v>650000</v>
      </c>
      <c r="Q9" s="1">
        <v>550000</v>
      </c>
      <c r="R9" s="1">
        <v>700000</v>
      </c>
      <c r="S9" s="1">
        <f t="shared" si="7"/>
        <v>700000</v>
      </c>
      <c r="T9" s="1">
        <v>700000</v>
      </c>
      <c r="U9" s="1">
        <f t="shared" si="8"/>
        <v>700000</v>
      </c>
    </row>
    <row r="10" spans="1:25" s="23" customFormat="1" ht="15.75" hidden="1" x14ac:dyDescent="0.2">
      <c r="A10" s="24" t="s">
        <v>28</v>
      </c>
      <c r="B10" s="25">
        <v>11</v>
      </c>
      <c r="C10" s="26" t="s">
        <v>31</v>
      </c>
      <c r="D10" s="27">
        <v>312</v>
      </c>
      <c r="E10" s="20"/>
      <c r="F10" s="20"/>
      <c r="G10" s="21">
        <f>SUM(G11)</f>
        <v>500000</v>
      </c>
      <c r="H10" s="21">
        <f t="shared" ref="H10:U10" si="9">SUM(H11)</f>
        <v>500000</v>
      </c>
      <c r="I10" s="21">
        <f t="shared" si="9"/>
        <v>500000</v>
      </c>
      <c r="J10" s="21">
        <f t="shared" si="9"/>
        <v>500000</v>
      </c>
      <c r="K10" s="21">
        <f t="shared" si="9"/>
        <v>126244.41</v>
      </c>
      <c r="L10" s="22">
        <f t="shared" si="1"/>
        <v>25.248882000000002</v>
      </c>
      <c r="M10" s="21">
        <f t="shared" si="9"/>
        <v>476527</v>
      </c>
      <c r="N10" s="21">
        <f t="shared" si="9"/>
        <v>476527</v>
      </c>
      <c r="O10" s="21">
        <f t="shared" si="9"/>
        <v>400000</v>
      </c>
      <c r="P10" s="21">
        <f t="shared" si="9"/>
        <v>400000</v>
      </c>
      <c r="Q10" s="21">
        <f t="shared" si="9"/>
        <v>476527</v>
      </c>
      <c r="R10" s="21">
        <f t="shared" si="9"/>
        <v>500000</v>
      </c>
      <c r="S10" s="21">
        <f t="shared" si="9"/>
        <v>500000</v>
      </c>
      <c r="T10" s="21">
        <f t="shared" si="9"/>
        <v>500000</v>
      </c>
      <c r="U10" s="21">
        <f t="shared" si="9"/>
        <v>500000</v>
      </c>
      <c r="V10" s="21" t="e">
        <f>#REF!</f>
        <v>#REF!</v>
      </c>
      <c r="W10" s="21" t="e">
        <f>#REF!</f>
        <v>#REF!</v>
      </c>
      <c r="X10" s="21" t="e">
        <f>#REF!</f>
        <v>#REF!</v>
      </c>
      <c r="Y10" s="12" t="s">
        <v>37</v>
      </c>
    </row>
    <row r="11" spans="1:25" hidden="1" x14ac:dyDescent="0.2">
      <c r="A11" s="28" t="s">
        <v>28</v>
      </c>
      <c r="B11" s="29">
        <v>11</v>
      </c>
      <c r="C11" s="30" t="s">
        <v>31</v>
      </c>
      <c r="D11" s="31">
        <v>3121</v>
      </c>
      <c r="E11" s="32" t="s">
        <v>38</v>
      </c>
      <c r="G11" s="1">
        <v>500000</v>
      </c>
      <c r="H11" s="1">
        <v>500000</v>
      </c>
      <c r="I11" s="1">
        <v>500000</v>
      </c>
      <c r="J11" s="1">
        <v>500000</v>
      </c>
      <c r="K11" s="1">
        <v>126244.41</v>
      </c>
      <c r="L11" s="33">
        <f t="shared" si="1"/>
        <v>25.248882000000002</v>
      </c>
      <c r="M11" s="1">
        <v>476527</v>
      </c>
      <c r="N11" s="1">
        <v>476527</v>
      </c>
      <c r="O11" s="1">
        <v>400000</v>
      </c>
      <c r="P11" s="1">
        <f t="shared" si="6"/>
        <v>400000</v>
      </c>
      <c r="Q11" s="1">
        <v>476527</v>
      </c>
      <c r="R11" s="1">
        <v>500000</v>
      </c>
      <c r="S11" s="1">
        <f t="shared" si="7"/>
        <v>500000</v>
      </c>
      <c r="T11" s="1">
        <v>500000</v>
      </c>
      <c r="U11" s="1">
        <f t="shared" si="8"/>
        <v>500000</v>
      </c>
      <c r="V11" s="1" t="e">
        <f>V6-V10</f>
        <v>#REF!</v>
      </c>
      <c r="W11" s="1" t="e">
        <f>W6-W10</f>
        <v>#REF!</v>
      </c>
      <c r="X11" s="1" t="e">
        <f>X6-X10</f>
        <v>#REF!</v>
      </c>
      <c r="Y11" s="65" t="s">
        <v>26</v>
      </c>
    </row>
    <row r="12" spans="1:25" s="23" customFormat="1" ht="15.75" hidden="1" x14ac:dyDescent="0.2">
      <c r="A12" s="24" t="s">
        <v>28</v>
      </c>
      <c r="B12" s="25">
        <v>11</v>
      </c>
      <c r="C12" s="26" t="s">
        <v>31</v>
      </c>
      <c r="D12" s="27">
        <v>313</v>
      </c>
      <c r="E12" s="20"/>
      <c r="F12" s="20"/>
      <c r="G12" s="21">
        <f>SUM(G13:G15)</f>
        <v>5800000</v>
      </c>
      <c r="H12" s="21">
        <f t="shared" ref="H12:U12" si="10">SUM(H13:H15)</f>
        <v>5800000</v>
      </c>
      <c r="I12" s="21">
        <f t="shared" si="10"/>
        <v>5800000</v>
      </c>
      <c r="J12" s="21">
        <f t="shared" si="10"/>
        <v>5800000</v>
      </c>
      <c r="K12" s="21">
        <f t="shared" si="10"/>
        <v>4199826.97</v>
      </c>
      <c r="L12" s="22">
        <f t="shared" si="1"/>
        <v>72.410809827586192</v>
      </c>
      <c r="M12" s="21">
        <f t="shared" si="10"/>
        <v>5850000</v>
      </c>
      <c r="N12" s="21">
        <f t="shared" si="10"/>
        <v>5850000</v>
      </c>
      <c r="O12" s="21">
        <f>SUM(O13:O15)</f>
        <v>5541000</v>
      </c>
      <c r="P12" s="21">
        <f t="shared" si="10"/>
        <v>5541000</v>
      </c>
      <c r="Q12" s="21">
        <f t="shared" si="10"/>
        <v>6300000</v>
      </c>
      <c r="R12" s="21">
        <f t="shared" si="10"/>
        <v>6887150</v>
      </c>
      <c r="S12" s="21">
        <f t="shared" si="10"/>
        <v>6887150</v>
      </c>
      <c r="T12" s="21">
        <f t="shared" si="10"/>
        <v>7309000</v>
      </c>
      <c r="U12" s="21">
        <f t="shared" si="10"/>
        <v>7309000</v>
      </c>
      <c r="V12" s="21"/>
      <c r="W12" s="21"/>
      <c r="X12" s="21"/>
      <c r="Y12" s="12"/>
    </row>
    <row r="13" spans="1:25" hidden="1" x14ac:dyDescent="0.2">
      <c r="A13" s="28" t="s">
        <v>28</v>
      </c>
      <c r="B13" s="29">
        <v>11</v>
      </c>
      <c r="C13" s="30" t="s">
        <v>31</v>
      </c>
      <c r="D13" s="31">
        <v>3131</v>
      </c>
      <c r="E13" s="32" t="s">
        <v>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3" t="str">
        <f t="shared" si="1"/>
        <v>-</v>
      </c>
      <c r="M13" s="1"/>
      <c r="N13" s="1"/>
      <c r="O13" s="1">
        <v>0</v>
      </c>
      <c r="P13" s="1">
        <f>O13</f>
        <v>0</v>
      </c>
      <c r="Q13" s="1"/>
      <c r="R13" s="1"/>
      <c r="S13" s="1">
        <f t="shared" si="7"/>
        <v>0</v>
      </c>
      <c r="T13" s="1"/>
      <c r="U13" s="1">
        <f t="shared" si="8"/>
        <v>0</v>
      </c>
    </row>
    <row r="14" spans="1:25" hidden="1" x14ac:dyDescent="0.2">
      <c r="A14" s="28" t="s">
        <v>28</v>
      </c>
      <c r="B14" s="29">
        <v>11</v>
      </c>
      <c r="C14" s="30" t="s">
        <v>31</v>
      </c>
      <c r="D14" s="31">
        <v>3132</v>
      </c>
      <c r="E14" s="32" t="s">
        <v>40</v>
      </c>
      <c r="G14" s="1">
        <v>5100000</v>
      </c>
      <c r="H14" s="1">
        <v>5100000</v>
      </c>
      <c r="I14" s="1">
        <v>5100000</v>
      </c>
      <c r="J14" s="1">
        <v>5100000</v>
      </c>
      <c r="K14" s="1">
        <v>3705729.26</v>
      </c>
      <c r="L14" s="33">
        <f t="shared" si="1"/>
        <v>72.661358039215685</v>
      </c>
      <c r="M14" s="1">
        <v>5100000</v>
      </c>
      <c r="N14" s="1">
        <v>5100000</v>
      </c>
      <c r="O14" s="1">
        <v>4900000</v>
      </c>
      <c r="P14" s="1">
        <f>O14</f>
        <v>4900000</v>
      </c>
      <c r="Q14" s="1">
        <v>5500000</v>
      </c>
      <c r="R14" s="1">
        <v>5900000</v>
      </c>
      <c r="S14" s="1">
        <f t="shared" si="7"/>
        <v>5900000</v>
      </c>
      <c r="T14" s="1">
        <v>6200000</v>
      </c>
      <c r="U14" s="1">
        <f t="shared" si="8"/>
        <v>6200000</v>
      </c>
    </row>
    <row r="15" spans="1:25" ht="30" hidden="1" x14ac:dyDescent="0.2">
      <c r="A15" s="28" t="s">
        <v>28</v>
      </c>
      <c r="B15" s="29">
        <v>11</v>
      </c>
      <c r="C15" s="30" t="s">
        <v>31</v>
      </c>
      <c r="D15" s="31">
        <v>3133</v>
      </c>
      <c r="E15" s="32" t="s">
        <v>41</v>
      </c>
      <c r="G15" s="1">
        <v>700000</v>
      </c>
      <c r="H15" s="1">
        <v>700000</v>
      </c>
      <c r="I15" s="1">
        <v>700000</v>
      </c>
      <c r="J15" s="1">
        <v>700000</v>
      </c>
      <c r="K15" s="1">
        <v>494097.71</v>
      </c>
      <c r="L15" s="33">
        <f t="shared" si="1"/>
        <v>70.585387142857144</v>
      </c>
      <c r="M15" s="1">
        <v>750000</v>
      </c>
      <c r="N15" s="1">
        <v>750000</v>
      </c>
      <c r="O15" s="1">
        <v>641000</v>
      </c>
      <c r="P15" s="1">
        <f>O15</f>
        <v>641000</v>
      </c>
      <c r="Q15" s="1">
        <v>800000</v>
      </c>
      <c r="R15" s="1">
        <v>987150</v>
      </c>
      <c r="S15" s="1">
        <f t="shared" si="7"/>
        <v>987150</v>
      </c>
      <c r="T15" s="1">
        <v>1109000</v>
      </c>
      <c r="U15" s="1">
        <f t="shared" si="8"/>
        <v>1109000</v>
      </c>
    </row>
    <row r="16" spans="1:25" s="23" customFormat="1" ht="15.75" hidden="1" x14ac:dyDescent="0.2">
      <c r="A16" s="24" t="s">
        <v>28</v>
      </c>
      <c r="B16" s="25">
        <v>11</v>
      </c>
      <c r="C16" s="26" t="s">
        <v>31</v>
      </c>
      <c r="D16" s="27">
        <v>321</v>
      </c>
      <c r="E16" s="20"/>
      <c r="F16" s="20"/>
      <c r="G16" s="21">
        <f>SUM(G17:G20)</f>
        <v>3950000</v>
      </c>
      <c r="H16" s="21">
        <f t="shared" ref="H16:U16" si="11">SUM(H17:H20)</f>
        <v>3950000</v>
      </c>
      <c r="I16" s="21">
        <f t="shared" si="11"/>
        <v>3950000</v>
      </c>
      <c r="J16" s="21">
        <f t="shared" si="11"/>
        <v>3950000</v>
      </c>
      <c r="K16" s="21">
        <f t="shared" si="11"/>
        <v>2657377.8600000003</v>
      </c>
      <c r="L16" s="22">
        <f t="shared" si="1"/>
        <v>67.275388860759506</v>
      </c>
      <c r="M16" s="21">
        <f t="shared" si="11"/>
        <v>3989250</v>
      </c>
      <c r="N16" s="21">
        <f t="shared" si="11"/>
        <v>3989250</v>
      </c>
      <c r="O16" s="21">
        <f t="shared" si="11"/>
        <v>4300000</v>
      </c>
      <c r="P16" s="21">
        <f t="shared" si="11"/>
        <v>4300000</v>
      </c>
      <c r="Q16" s="21">
        <f t="shared" si="11"/>
        <v>4049090</v>
      </c>
      <c r="R16" s="21">
        <f t="shared" si="11"/>
        <v>4370000</v>
      </c>
      <c r="S16" s="21">
        <f t="shared" si="11"/>
        <v>4370000</v>
      </c>
      <c r="T16" s="21">
        <f t="shared" si="11"/>
        <v>4480000</v>
      </c>
      <c r="U16" s="21">
        <f t="shared" si="11"/>
        <v>4480000</v>
      </c>
      <c r="V16" s="21"/>
      <c r="W16" s="21"/>
      <c r="X16" s="21"/>
      <c r="Y16" s="12"/>
    </row>
    <row r="17" spans="1:25" hidden="1" x14ac:dyDescent="0.2">
      <c r="A17" s="28" t="s">
        <v>28</v>
      </c>
      <c r="B17" s="29">
        <v>11</v>
      </c>
      <c r="C17" s="30" t="s">
        <v>31</v>
      </c>
      <c r="D17" s="31">
        <v>3211</v>
      </c>
      <c r="E17" s="32" t="s">
        <v>42</v>
      </c>
      <c r="G17" s="1">
        <v>1780000</v>
      </c>
      <c r="H17" s="1">
        <v>1780000</v>
      </c>
      <c r="I17" s="1">
        <v>1780000</v>
      </c>
      <c r="J17" s="1">
        <v>1780000</v>
      </c>
      <c r="K17" s="1">
        <v>1566005.5799999998</v>
      </c>
      <c r="L17" s="33">
        <f t="shared" si="1"/>
        <v>87.9778415730337</v>
      </c>
      <c r="M17" s="1">
        <v>1753300</v>
      </c>
      <c r="N17" s="1">
        <v>1753300</v>
      </c>
      <c r="O17" s="1">
        <v>2200000</v>
      </c>
      <c r="P17" s="1">
        <f t="shared" si="6"/>
        <v>2200000</v>
      </c>
      <c r="Q17" s="1">
        <v>1779600</v>
      </c>
      <c r="R17" s="1">
        <v>2250000</v>
      </c>
      <c r="S17" s="1">
        <f t="shared" si="7"/>
        <v>2250000</v>
      </c>
      <c r="T17" s="1">
        <v>2300000</v>
      </c>
      <c r="U17" s="1">
        <f t="shared" si="8"/>
        <v>2300000</v>
      </c>
    </row>
    <row r="18" spans="1:25" ht="30" hidden="1" x14ac:dyDescent="0.2">
      <c r="A18" s="28" t="s">
        <v>28</v>
      </c>
      <c r="B18" s="29">
        <v>11</v>
      </c>
      <c r="C18" s="30" t="s">
        <v>31</v>
      </c>
      <c r="D18" s="31">
        <v>3212</v>
      </c>
      <c r="E18" s="32" t="s">
        <v>43</v>
      </c>
      <c r="G18" s="1">
        <v>1950000</v>
      </c>
      <c r="H18" s="1">
        <v>1950000</v>
      </c>
      <c r="I18" s="1">
        <v>1950000</v>
      </c>
      <c r="J18" s="1">
        <v>1950000</v>
      </c>
      <c r="K18" s="1">
        <v>991879.65</v>
      </c>
      <c r="L18" s="33">
        <f t="shared" si="1"/>
        <v>50.865623076923086</v>
      </c>
      <c r="M18" s="1">
        <v>2019250</v>
      </c>
      <c r="N18" s="1">
        <v>2019250</v>
      </c>
      <c r="O18" s="1">
        <v>1700000</v>
      </c>
      <c r="P18" s="1">
        <f t="shared" si="6"/>
        <v>1700000</v>
      </c>
      <c r="Q18" s="1">
        <v>2049539</v>
      </c>
      <c r="R18" s="1">
        <v>1700000</v>
      </c>
      <c r="S18" s="1">
        <f t="shared" si="7"/>
        <v>1700000</v>
      </c>
      <c r="T18" s="1">
        <v>1700000</v>
      </c>
      <c r="U18" s="1">
        <f t="shared" si="8"/>
        <v>1700000</v>
      </c>
    </row>
    <row r="19" spans="1:25" hidden="1" x14ac:dyDescent="0.2">
      <c r="A19" s="28" t="s">
        <v>28</v>
      </c>
      <c r="B19" s="29">
        <v>11</v>
      </c>
      <c r="C19" s="30" t="s">
        <v>31</v>
      </c>
      <c r="D19" s="31">
        <v>3213</v>
      </c>
      <c r="E19" s="32" t="s">
        <v>44</v>
      </c>
      <c r="G19" s="1">
        <v>100000</v>
      </c>
      <c r="H19" s="1">
        <v>100000</v>
      </c>
      <c r="I19" s="1">
        <v>100000</v>
      </c>
      <c r="J19" s="1">
        <v>100000</v>
      </c>
      <c r="K19" s="1">
        <v>88356.430000000008</v>
      </c>
      <c r="L19" s="33">
        <f t="shared" si="1"/>
        <v>88.356430000000003</v>
      </c>
      <c r="M19" s="1">
        <v>98500</v>
      </c>
      <c r="N19" s="1">
        <v>98500</v>
      </c>
      <c r="O19" s="1">
        <v>250000</v>
      </c>
      <c r="P19" s="1">
        <f t="shared" si="6"/>
        <v>250000</v>
      </c>
      <c r="Q19" s="1">
        <v>99978</v>
      </c>
      <c r="R19" s="1">
        <v>270000</v>
      </c>
      <c r="S19" s="1">
        <f t="shared" si="7"/>
        <v>270000</v>
      </c>
      <c r="T19" s="1">
        <v>300000</v>
      </c>
      <c r="U19" s="1">
        <f t="shared" si="8"/>
        <v>300000</v>
      </c>
    </row>
    <row r="20" spans="1:25" hidden="1" x14ac:dyDescent="0.2">
      <c r="A20" s="28" t="s">
        <v>28</v>
      </c>
      <c r="B20" s="29">
        <v>11</v>
      </c>
      <c r="C20" s="30" t="s">
        <v>31</v>
      </c>
      <c r="D20" s="31">
        <v>3214</v>
      </c>
      <c r="E20" s="32" t="s">
        <v>45</v>
      </c>
      <c r="G20" s="1">
        <v>120000</v>
      </c>
      <c r="H20" s="1">
        <v>120000</v>
      </c>
      <c r="I20" s="1">
        <v>120000</v>
      </c>
      <c r="J20" s="1">
        <v>120000</v>
      </c>
      <c r="K20" s="1">
        <v>11136.2</v>
      </c>
      <c r="L20" s="33">
        <f t="shared" si="1"/>
        <v>9.2801666666666662</v>
      </c>
      <c r="M20" s="1">
        <v>118200</v>
      </c>
      <c r="N20" s="1">
        <v>118200</v>
      </c>
      <c r="O20" s="1">
        <v>150000</v>
      </c>
      <c r="P20" s="1">
        <f t="shared" si="6"/>
        <v>150000</v>
      </c>
      <c r="Q20" s="1">
        <v>119973</v>
      </c>
      <c r="R20" s="1">
        <v>150000</v>
      </c>
      <c r="S20" s="1">
        <f t="shared" si="7"/>
        <v>150000</v>
      </c>
      <c r="T20" s="1">
        <v>180000</v>
      </c>
      <c r="U20" s="1">
        <f t="shared" si="8"/>
        <v>180000</v>
      </c>
    </row>
    <row r="21" spans="1:25" s="23" customFormat="1" ht="15.75" hidden="1" x14ac:dyDescent="0.2">
      <c r="A21" s="24" t="s">
        <v>28</v>
      </c>
      <c r="B21" s="25">
        <v>11</v>
      </c>
      <c r="C21" s="26" t="s">
        <v>31</v>
      </c>
      <c r="D21" s="27">
        <v>322</v>
      </c>
      <c r="E21" s="20"/>
      <c r="F21" s="20"/>
      <c r="G21" s="21">
        <f>SUM(G22:G27)</f>
        <v>7266000</v>
      </c>
      <c r="H21" s="21">
        <f t="shared" ref="H21:U21" si="12">SUM(H22:H27)</f>
        <v>7266000</v>
      </c>
      <c r="I21" s="21">
        <f t="shared" si="12"/>
        <v>7266000</v>
      </c>
      <c r="J21" s="21">
        <f t="shared" si="12"/>
        <v>7266000</v>
      </c>
      <c r="K21" s="21">
        <f t="shared" si="12"/>
        <v>5081068.5900000008</v>
      </c>
      <c r="L21" s="22">
        <f t="shared" si="1"/>
        <v>69.929377786952941</v>
      </c>
      <c r="M21" s="21">
        <f t="shared" si="12"/>
        <v>5575010</v>
      </c>
      <c r="N21" s="21">
        <f t="shared" si="12"/>
        <v>5575010</v>
      </c>
      <c r="O21" s="21">
        <f t="shared" si="12"/>
        <v>7100000</v>
      </c>
      <c r="P21" s="21">
        <f t="shared" si="12"/>
        <v>7100000</v>
      </c>
      <c r="Q21" s="21">
        <f t="shared" si="12"/>
        <v>6514636</v>
      </c>
      <c r="R21" s="21">
        <f t="shared" si="12"/>
        <v>7170000</v>
      </c>
      <c r="S21" s="21">
        <f t="shared" si="12"/>
        <v>7170000</v>
      </c>
      <c r="T21" s="21">
        <f t="shared" si="12"/>
        <v>7340000</v>
      </c>
      <c r="U21" s="21">
        <f t="shared" si="12"/>
        <v>7340000</v>
      </c>
      <c r="V21" s="21"/>
      <c r="W21" s="21"/>
      <c r="X21" s="21"/>
      <c r="Y21" s="12"/>
    </row>
    <row r="22" spans="1:25" hidden="1" x14ac:dyDescent="0.2">
      <c r="A22" s="28" t="s">
        <v>28</v>
      </c>
      <c r="B22" s="29">
        <v>11</v>
      </c>
      <c r="C22" s="30" t="s">
        <v>31</v>
      </c>
      <c r="D22" s="31">
        <v>3221</v>
      </c>
      <c r="E22" s="32" t="s">
        <v>46</v>
      </c>
      <c r="G22" s="1">
        <v>1440000</v>
      </c>
      <c r="H22" s="1">
        <v>1440000</v>
      </c>
      <c r="I22" s="1">
        <v>1440000</v>
      </c>
      <c r="J22" s="1">
        <v>1440000</v>
      </c>
      <c r="K22" s="1">
        <v>1251065.55</v>
      </c>
      <c r="L22" s="33">
        <f t="shared" si="1"/>
        <v>86.879552083333337</v>
      </c>
      <c r="M22" s="1">
        <v>1218400</v>
      </c>
      <c r="N22" s="1">
        <v>1218400</v>
      </c>
      <c r="O22" s="1">
        <v>1500000</v>
      </c>
      <c r="P22" s="1">
        <f t="shared" si="6"/>
        <v>1500000</v>
      </c>
      <c r="Q22" s="1">
        <v>1239676</v>
      </c>
      <c r="R22" s="1">
        <v>1500000</v>
      </c>
      <c r="S22" s="1">
        <f t="shared" si="7"/>
        <v>1500000</v>
      </c>
      <c r="T22" s="1">
        <v>1600000</v>
      </c>
      <c r="U22" s="1">
        <f t="shared" si="8"/>
        <v>1600000</v>
      </c>
    </row>
    <row r="23" spans="1:25" hidden="1" x14ac:dyDescent="0.2">
      <c r="A23" s="28" t="s">
        <v>28</v>
      </c>
      <c r="B23" s="29">
        <v>11</v>
      </c>
      <c r="C23" s="30" t="s">
        <v>31</v>
      </c>
      <c r="D23" s="31">
        <v>3222</v>
      </c>
      <c r="E23" s="32" t="s">
        <v>47</v>
      </c>
      <c r="G23" s="1">
        <v>16000</v>
      </c>
      <c r="H23" s="1">
        <v>16000</v>
      </c>
      <c r="I23" s="1">
        <v>16000</v>
      </c>
      <c r="J23" s="1">
        <v>16000</v>
      </c>
      <c r="K23" s="1">
        <v>0</v>
      </c>
      <c r="L23" s="33">
        <f t="shared" si="1"/>
        <v>0</v>
      </c>
      <c r="M23" s="1">
        <v>15760</v>
      </c>
      <c r="N23" s="1">
        <v>15760</v>
      </c>
      <c r="O23" s="1">
        <v>0</v>
      </c>
      <c r="P23" s="1">
        <f t="shared" si="6"/>
        <v>0</v>
      </c>
      <c r="Q23" s="1">
        <v>15996</v>
      </c>
      <c r="R23" s="1">
        <v>0</v>
      </c>
      <c r="S23" s="1">
        <f t="shared" si="7"/>
        <v>0</v>
      </c>
      <c r="T23" s="1">
        <v>0</v>
      </c>
      <c r="U23" s="1">
        <f t="shared" si="8"/>
        <v>0</v>
      </c>
    </row>
    <row r="24" spans="1:25" hidden="1" x14ac:dyDescent="0.2">
      <c r="A24" s="28" t="s">
        <v>28</v>
      </c>
      <c r="B24" s="29">
        <v>11</v>
      </c>
      <c r="C24" s="30" t="s">
        <v>31</v>
      </c>
      <c r="D24" s="31">
        <v>3223</v>
      </c>
      <c r="E24" s="32" t="s">
        <v>48</v>
      </c>
      <c r="G24" s="1">
        <v>5500000</v>
      </c>
      <c r="H24" s="1">
        <v>5500000</v>
      </c>
      <c r="I24" s="1">
        <v>5500000</v>
      </c>
      <c r="J24" s="1">
        <v>5500000</v>
      </c>
      <c r="K24" s="1">
        <v>3583285.45</v>
      </c>
      <c r="L24" s="33">
        <f t="shared" si="1"/>
        <v>65.150644545454554</v>
      </c>
      <c r="M24" s="1">
        <v>4035500</v>
      </c>
      <c r="N24" s="1">
        <v>4035500</v>
      </c>
      <c r="O24" s="1">
        <v>5000000</v>
      </c>
      <c r="P24" s="1">
        <f t="shared" si="6"/>
        <v>5000000</v>
      </c>
      <c r="Q24" s="1">
        <v>4949033</v>
      </c>
      <c r="R24" s="1">
        <v>5000000</v>
      </c>
      <c r="S24" s="1">
        <f t="shared" si="7"/>
        <v>5000000</v>
      </c>
      <c r="T24" s="1">
        <v>5000000</v>
      </c>
      <c r="U24" s="1">
        <f t="shared" si="8"/>
        <v>5000000</v>
      </c>
    </row>
    <row r="25" spans="1:25" hidden="1" x14ac:dyDescent="0.2">
      <c r="A25" s="28" t="s">
        <v>28</v>
      </c>
      <c r="B25" s="29">
        <v>11</v>
      </c>
      <c r="C25" s="30" t="s">
        <v>31</v>
      </c>
      <c r="D25" s="31">
        <v>3224</v>
      </c>
      <c r="E25" s="32" t="s">
        <v>49</v>
      </c>
      <c r="G25" s="1">
        <v>110000</v>
      </c>
      <c r="H25" s="1">
        <v>110000</v>
      </c>
      <c r="I25" s="1">
        <v>110000</v>
      </c>
      <c r="J25" s="1">
        <v>110000</v>
      </c>
      <c r="K25" s="1">
        <v>123585.69</v>
      </c>
      <c r="L25" s="33">
        <f t="shared" si="1"/>
        <v>112.35062727272727</v>
      </c>
      <c r="M25" s="1">
        <v>108350</v>
      </c>
      <c r="N25" s="1">
        <v>108350</v>
      </c>
      <c r="O25" s="1">
        <v>200000</v>
      </c>
      <c r="P25" s="1">
        <f t="shared" si="6"/>
        <v>200000</v>
      </c>
      <c r="Q25" s="1">
        <v>109975</v>
      </c>
      <c r="R25" s="1">
        <v>200000</v>
      </c>
      <c r="S25" s="1">
        <f t="shared" si="7"/>
        <v>200000</v>
      </c>
      <c r="T25" s="1">
        <v>200000</v>
      </c>
      <c r="U25" s="1">
        <f t="shared" si="8"/>
        <v>200000</v>
      </c>
    </row>
    <row r="26" spans="1:25" hidden="1" x14ac:dyDescent="0.2">
      <c r="A26" s="28" t="s">
        <v>28</v>
      </c>
      <c r="B26" s="29">
        <v>11</v>
      </c>
      <c r="C26" s="30" t="s">
        <v>31</v>
      </c>
      <c r="D26" s="31">
        <v>3225</v>
      </c>
      <c r="E26" s="32" t="s">
        <v>50</v>
      </c>
      <c r="G26" s="1">
        <v>100000</v>
      </c>
      <c r="H26" s="1">
        <v>100000</v>
      </c>
      <c r="I26" s="1">
        <v>100000</v>
      </c>
      <c r="J26" s="1">
        <v>100000</v>
      </c>
      <c r="K26" s="1">
        <v>23131.899999999998</v>
      </c>
      <c r="L26" s="33">
        <f t="shared" si="1"/>
        <v>23.131899999999998</v>
      </c>
      <c r="M26" s="1">
        <v>98500</v>
      </c>
      <c r="N26" s="1">
        <v>98500</v>
      </c>
      <c r="O26" s="1">
        <v>100000</v>
      </c>
      <c r="P26" s="1">
        <f t="shared" si="6"/>
        <v>100000</v>
      </c>
      <c r="Q26" s="1">
        <v>99978</v>
      </c>
      <c r="R26" s="1">
        <v>120000</v>
      </c>
      <c r="S26" s="1">
        <f t="shared" si="7"/>
        <v>120000</v>
      </c>
      <c r="T26" s="1">
        <v>150000</v>
      </c>
      <c r="U26" s="1">
        <f t="shared" si="8"/>
        <v>150000</v>
      </c>
    </row>
    <row r="27" spans="1:25" hidden="1" x14ac:dyDescent="0.2">
      <c r="A27" s="28" t="s">
        <v>28</v>
      </c>
      <c r="B27" s="29">
        <v>11</v>
      </c>
      <c r="C27" s="30" t="s">
        <v>31</v>
      </c>
      <c r="D27" s="31">
        <v>3227</v>
      </c>
      <c r="E27" s="32" t="s">
        <v>51</v>
      </c>
      <c r="G27" s="1">
        <v>100000</v>
      </c>
      <c r="H27" s="1">
        <v>100000</v>
      </c>
      <c r="I27" s="1">
        <v>100000</v>
      </c>
      <c r="J27" s="1">
        <v>100000</v>
      </c>
      <c r="K27" s="1">
        <v>100000</v>
      </c>
      <c r="L27" s="33">
        <f t="shared" si="1"/>
        <v>100</v>
      </c>
      <c r="M27" s="1">
        <v>98500</v>
      </c>
      <c r="N27" s="1">
        <v>98500</v>
      </c>
      <c r="O27" s="1">
        <v>300000</v>
      </c>
      <c r="P27" s="1">
        <f t="shared" si="6"/>
        <v>300000</v>
      </c>
      <c r="Q27" s="1">
        <v>99978</v>
      </c>
      <c r="R27" s="1">
        <v>350000</v>
      </c>
      <c r="S27" s="1">
        <f t="shared" si="7"/>
        <v>350000</v>
      </c>
      <c r="T27" s="1">
        <v>390000</v>
      </c>
      <c r="U27" s="1">
        <f t="shared" si="8"/>
        <v>390000</v>
      </c>
    </row>
    <row r="28" spans="1:25" s="23" customFormat="1" ht="15.75" hidden="1" x14ac:dyDescent="0.2">
      <c r="A28" s="24" t="s">
        <v>28</v>
      </c>
      <c r="B28" s="25">
        <v>11</v>
      </c>
      <c r="C28" s="26" t="s">
        <v>31</v>
      </c>
      <c r="D28" s="27">
        <v>323</v>
      </c>
      <c r="E28" s="20"/>
      <c r="F28" s="20"/>
      <c r="G28" s="21">
        <f>SUM(G29:G37)</f>
        <v>15600000</v>
      </c>
      <c r="H28" s="21">
        <f t="shared" ref="H28:U28" si="13">SUM(H29:H37)</f>
        <v>15600000</v>
      </c>
      <c r="I28" s="21">
        <f t="shared" si="13"/>
        <v>17930000</v>
      </c>
      <c r="J28" s="21">
        <f t="shared" si="13"/>
        <v>17930000</v>
      </c>
      <c r="K28" s="21">
        <f t="shared" si="13"/>
        <v>11255575.699999999</v>
      </c>
      <c r="L28" s="22">
        <f t="shared" si="1"/>
        <v>62.775101505856099</v>
      </c>
      <c r="M28" s="21">
        <f t="shared" si="13"/>
        <v>15156750</v>
      </c>
      <c r="N28" s="21">
        <f t="shared" si="13"/>
        <v>15156750</v>
      </c>
      <c r="O28" s="21">
        <f t="shared" si="13"/>
        <v>15300000</v>
      </c>
      <c r="P28" s="21">
        <f t="shared" si="13"/>
        <v>15300000</v>
      </c>
      <c r="Q28" s="21">
        <f t="shared" si="13"/>
        <v>15395601</v>
      </c>
      <c r="R28" s="21">
        <f t="shared" si="13"/>
        <v>15495000</v>
      </c>
      <c r="S28" s="21">
        <f t="shared" si="13"/>
        <v>15495000</v>
      </c>
      <c r="T28" s="21">
        <f t="shared" si="13"/>
        <v>15800000</v>
      </c>
      <c r="U28" s="21">
        <f t="shared" si="13"/>
        <v>15800000</v>
      </c>
      <c r="V28" s="21"/>
      <c r="W28" s="21"/>
      <c r="X28" s="21"/>
      <c r="Y28" s="12"/>
    </row>
    <row r="29" spans="1:25" hidden="1" x14ac:dyDescent="0.2">
      <c r="A29" s="28" t="s">
        <v>28</v>
      </c>
      <c r="B29" s="29">
        <v>11</v>
      </c>
      <c r="C29" s="30" t="s">
        <v>31</v>
      </c>
      <c r="D29" s="31">
        <v>3231</v>
      </c>
      <c r="E29" s="32" t="s">
        <v>52</v>
      </c>
      <c r="G29" s="1">
        <v>5200000</v>
      </c>
      <c r="H29" s="1">
        <v>5200000</v>
      </c>
      <c r="I29" s="1">
        <v>5200000</v>
      </c>
      <c r="J29" s="1">
        <v>5200000</v>
      </c>
      <c r="K29" s="1">
        <v>1746094.5099999998</v>
      </c>
      <c r="L29" s="33">
        <f t="shared" si="1"/>
        <v>33.578740576923074</v>
      </c>
      <c r="M29" s="1">
        <v>4825000</v>
      </c>
      <c r="N29" s="1">
        <v>4825000</v>
      </c>
      <c r="O29" s="1">
        <v>4000000</v>
      </c>
      <c r="P29" s="1">
        <f t="shared" si="6"/>
        <v>4000000</v>
      </c>
      <c r="Q29" s="1">
        <v>4898875</v>
      </c>
      <c r="R29" s="1">
        <v>4100000</v>
      </c>
      <c r="S29" s="1">
        <f t="shared" si="7"/>
        <v>4100000</v>
      </c>
      <c r="T29" s="1">
        <v>4200000</v>
      </c>
      <c r="U29" s="1">
        <f t="shared" si="8"/>
        <v>4200000</v>
      </c>
    </row>
    <row r="30" spans="1:25" hidden="1" x14ac:dyDescent="0.2">
      <c r="A30" s="28" t="s">
        <v>28</v>
      </c>
      <c r="B30" s="29">
        <v>11</v>
      </c>
      <c r="C30" s="30" t="s">
        <v>31</v>
      </c>
      <c r="D30" s="31">
        <v>3232</v>
      </c>
      <c r="E30" s="32" t="s">
        <v>53</v>
      </c>
      <c r="G30" s="1">
        <v>300000</v>
      </c>
      <c r="H30" s="1">
        <v>300000</v>
      </c>
      <c r="I30" s="1">
        <v>300000</v>
      </c>
      <c r="J30" s="1">
        <v>300000</v>
      </c>
      <c r="K30" s="1">
        <v>334653.14</v>
      </c>
      <c r="L30" s="33">
        <f t="shared" si="1"/>
        <v>111.55104666666666</v>
      </c>
      <c r="M30" s="1">
        <v>591000</v>
      </c>
      <c r="N30" s="1">
        <v>591000</v>
      </c>
      <c r="O30" s="1">
        <v>400000</v>
      </c>
      <c r="P30" s="1">
        <f t="shared" si="6"/>
        <v>400000</v>
      </c>
      <c r="Q30" s="1">
        <v>599865</v>
      </c>
      <c r="R30" s="1">
        <v>425000</v>
      </c>
      <c r="S30" s="1">
        <f t="shared" si="7"/>
        <v>425000</v>
      </c>
      <c r="T30" s="1">
        <v>450000</v>
      </c>
      <c r="U30" s="1">
        <f t="shared" si="8"/>
        <v>450000</v>
      </c>
    </row>
    <row r="31" spans="1:25" hidden="1" x14ac:dyDescent="0.2">
      <c r="A31" s="28" t="s">
        <v>28</v>
      </c>
      <c r="B31" s="29">
        <v>11</v>
      </c>
      <c r="C31" s="30" t="s">
        <v>31</v>
      </c>
      <c r="D31" s="31">
        <v>3233</v>
      </c>
      <c r="E31" s="32" t="s">
        <v>54</v>
      </c>
      <c r="G31" s="1">
        <v>600000</v>
      </c>
      <c r="H31" s="1">
        <v>600000</v>
      </c>
      <c r="I31" s="1">
        <v>600000</v>
      </c>
      <c r="J31" s="1">
        <v>600000</v>
      </c>
      <c r="K31" s="1">
        <v>512350.42</v>
      </c>
      <c r="L31" s="33">
        <f t="shared" si="1"/>
        <v>85.39173666666666</v>
      </c>
      <c r="M31" s="1">
        <v>591000</v>
      </c>
      <c r="N31" s="1">
        <v>591000</v>
      </c>
      <c r="O31" s="1">
        <v>700000</v>
      </c>
      <c r="P31" s="1">
        <f t="shared" si="6"/>
        <v>700000</v>
      </c>
      <c r="Q31" s="1">
        <v>599865</v>
      </c>
      <c r="R31" s="1">
        <v>700000</v>
      </c>
      <c r="S31" s="1">
        <f t="shared" si="7"/>
        <v>700000</v>
      </c>
      <c r="T31" s="1">
        <v>700000</v>
      </c>
      <c r="U31" s="1">
        <f t="shared" si="8"/>
        <v>700000</v>
      </c>
    </row>
    <row r="32" spans="1:25" hidden="1" x14ac:dyDescent="0.2">
      <c r="A32" s="28" t="s">
        <v>28</v>
      </c>
      <c r="B32" s="29">
        <v>11</v>
      </c>
      <c r="C32" s="30" t="s">
        <v>31</v>
      </c>
      <c r="D32" s="31">
        <v>3234</v>
      </c>
      <c r="E32" s="32" t="s">
        <v>55</v>
      </c>
      <c r="G32" s="1">
        <v>800000</v>
      </c>
      <c r="H32" s="1">
        <v>800000</v>
      </c>
      <c r="I32" s="1">
        <v>800000</v>
      </c>
      <c r="J32" s="1">
        <v>800000</v>
      </c>
      <c r="K32" s="1">
        <v>500613.89</v>
      </c>
      <c r="L32" s="33">
        <f t="shared" si="1"/>
        <v>62.576736249999996</v>
      </c>
      <c r="M32" s="1">
        <v>541750</v>
      </c>
      <c r="N32" s="1">
        <v>541750</v>
      </c>
      <c r="O32" s="1">
        <v>800000</v>
      </c>
      <c r="P32" s="1">
        <f t="shared" si="6"/>
        <v>800000</v>
      </c>
      <c r="Q32" s="1">
        <v>549876</v>
      </c>
      <c r="R32" s="1">
        <v>850000</v>
      </c>
      <c r="S32" s="1">
        <f t="shared" si="7"/>
        <v>850000</v>
      </c>
      <c r="T32" s="1">
        <v>900000</v>
      </c>
      <c r="U32" s="1">
        <f t="shared" si="8"/>
        <v>900000</v>
      </c>
    </row>
    <row r="33" spans="1:25" hidden="1" x14ac:dyDescent="0.2">
      <c r="A33" s="28" t="s">
        <v>28</v>
      </c>
      <c r="B33" s="29">
        <v>11</v>
      </c>
      <c r="C33" s="30" t="s">
        <v>31</v>
      </c>
      <c r="D33" s="31">
        <v>3235</v>
      </c>
      <c r="E33" s="32" t="s">
        <v>56</v>
      </c>
      <c r="G33" s="1">
        <v>550000</v>
      </c>
      <c r="H33" s="1">
        <v>550000</v>
      </c>
      <c r="I33" s="1">
        <v>550000</v>
      </c>
      <c r="J33" s="1">
        <v>550000</v>
      </c>
      <c r="K33" s="1">
        <v>1337961.01</v>
      </c>
      <c r="L33" s="33">
        <f t="shared" si="1"/>
        <v>243.26563818181816</v>
      </c>
      <c r="M33" s="1">
        <v>541750</v>
      </c>
      <c r="N33" s="1">
        <v>541750</v>
      </c>
      <c r="O33" s="1">
        <v>700000</v>
      </c>
      <c r="P33" s="1">
        <f t="shared" si="6"/>
        <v>700000</v>
      </c>
      <c r="Q33" s="1">
        <v>549876</v>
      </c>
      <c r="R33" s="1">
        <v>720000</v>
      </c>
      <c r="S33" s="1">
        <f t="shared" si="7"/>
        <v>720000</v>
      </c>
      <c r="T33" s="1">
        <v>750000</v>
      </c>
      <c r="U33" s="1">
        <f t="shared" si="8"/>
        <v>750000</v>
      </c>
    </row>
    <row r="34" spans="1:25" hidden="1" x14ac:dyDescent="0.2">
      <c r="A34" s="28" t="s">
        <v>28</v>
      </c>
      <c r="B34" s="29">
        <v>11</v>
      </c>
      <c r="C34" s="30" t="s">
        <v>31</v>
      </c>
      <c r="D34" s="31">
        <v>3236</v>
      </c>
      <c r="E34" s="32" t="s">
        <v>57</v>
      </c>
      <c r="G34" s="1">
        <v>150000</v>
      </c>
      <c r="H34" s="1">
        <v>150000</v>
      </c>
      <c r="I34" s="1">
        <v>150000</v>
      </c>
      <c r="J34" s="1">
        <v>150000</v>
      </c>
      <c r="K34" s="1">
        <v>53991.19</v>
      </c>
      <c r="L34" s="33">
        <f t="shared" si="1"/>
        <v>35.994126666666673</v>
      </c>
      <c r="M34" s="1">
        <v>147750</v>
      </c>
      <c r="N34" s="1">
        <v>147750</v>
      </c>
      <c r="O34" s="1">
        <v>300000</v>
      </c>
      <c r="P34" s="1">
        <f t="shared" si="6"/>
        <v>300000</v>
      </c>
      <c r="Q34" s="1">
        <v>149966</v>
      </c>
      <c r="R34" s="1">
        <v>200000</v>
      </c>
      <c r="S34" s="1">
        <f t="shared" si="7"/>
        <v>200000</v>
      </c>
      <c r="T34" s="1">
        <v>200000</v>
      </c>
      <c r="U34" s="1">
        <f t="shared" si="8"/>
        <v>200000</v>
      </c>
    </row>
    <row r="35" spans="1:25" hidden="1" x14ac:dyDescent="0.2">
      <c r="A35" s="28" t="s">
        <v>28</v>
      </c>
      <c r="B35" s="29">
        <v>11</v>
      </c>
      <c r="C35" s="30" t="s">
        <v>31</v>
      </c>
      <c r="D35" s="31">
        <v>3237</v>
      </c>
      <c r="E35" s="32" t="s">
        <v>58</v>
      </c>
      <c r="G35" s="1">
        <v>3900000</v>
      </c>
      <c r="H35" s="1">
        <v>3900000</v>
      </c>
      <c r="I35" s="1">
        <v>5900000</v>
      </c>
      <c r="J35" s="1">
        <v>5900000</v>
      </c>
      <c r="K35" s="1">
        <v>3452511.9099999997</v>
      </c>
      <c r="L35" s="33">
        <f t="shared" si="1"/>
        <v>58.517151016949143</v>
      </c>
      <c r="M35" s="1">
        <v>3811500</v>
      </c>
      <c r="N35" s="1">
        <v>3811500</v>
      </c>
      <c r="O35" s="1">
        <v>4200000</v>
      </c>
      <c r="P35" s="1">
        <f t="shared" si="6"/>
        <v>4200000</v>
      </c>
      <c r="Q35" s="1">
        <v>3848673</v>
      </c>
      <c r="R35" s="1">
        <v>4250000</v>
      </c>
      <c r="S35" s="1">
        <f t="shared" si="7"/>
        <v>4250000</v>
      </c>
      <c r="T35" s="1">
        <v>4300000</v>
      </c>
      <c r="U35" s="1">
        <f t="shared" si="8"/>
        <v>4300000</v>
      </c>
    </row>
    <row r="36" spans="1:25" hidden="1" x14ac:dyDescent="0.2">
      <c r="A36" s="28" t="s">
        <v>28</v>
      </c>
      <c r="B36" s="29">
        <v>11</v>
      </c>
      <c r="C36" s="30" t="s">
        <v>31</v>
      </c>
      <c r="D36" s="31">
        <v>3238</v>
      </c>
      <c r="E36" s="32" t="s">
        <v>59</v>
      </c>
      <c r="G36" s="1">
        <v>0</v>
      </c>
      <c r="H36" s="1">
        <v>0</v>
      </c>
      <c r="I36" s="1">
        <v>330000</v>
      </c>
      <c r="J36" s="1">
        <v>330000</v>
      </c>
      <c r="K36" s="1">
        <v>330000</v>
      </c>
      <c r="L36" s="33">
        <f t="shared" si="1"/>
        <v>100</v>
      </c>
      <c r="M36" s="1"/>
      <c r="N36" s="1"/>
      <c r="O36" s="1">
        <v>0</v>
      </c>
      <c r="P36" s="1">
        <f t="shared" si="6"/>
        <v>0</v>
      </c>
      <c r="Q36" s="1"/>
      <c r="R36" s="1">
        <v>0</v>
      </c>
      <c r="S36" s="1">
        <f t="shared" si="7"/>
        <v>0</v>
      </c>
      <c r="T36" s="1">
        <v>0</v>
      </c>
      <c r="U36" s="1">
        <f t="shared" si="8"/>
        <v>0</v>
      </c>
    </row>
    <row r="37" spans="1:25" hidden="1" x14ac:dyDescent="0.2">
      <c r="A37" s="28" t="s">
        <v>28</v>
      </c>
      <c r="B37" s="29">
        <v>11</v>
      </c>
      <c r="C37" s="30" t="s">
        <v>31</v>
      </c>
      <c r="D37" s="31">
        <v>3239</v>
      </c>
      <c r="E37" s="32" t="s">
        <v>60</v>
      </c>
      <c r="G37" s="1">
        <v>4100000</v>
      </c>
      <c r="H37" s="1">
        <v>4100000</v>
      </c>
      <c r="I37" s="1">
        <v>4100000</v>
      </c>
      <c r="J37" s="1">
        <v>4100000</v>
      </c>
      <c r="K37" s="1">
        <v>2987399.63</v>
      </c>
      <c r="L37" s="33">
        <f t="shared" si="1"/>
        <v>72.8634056097561</v>
      </c>
      <c r="M37" s="1">
        <v>4107000</v>
      </c>
      <c r="N37" s="1">
        <v>4107000</v>
      </c>
      <c r="O37" s="1">
        <v>4200000</v>
      </c>
      <c r="P37" s="1">
        <f t="shared" si="6"/>
        <v>4200000</v>
      </c>
      <c r="Q37" s="1">
        <v>4198605</v>
      </c>
      <c r="R37" s="1">
        <v>4250000</v>
      </c>
      <c r="S37" s="1">
        <f t="shared" si="7"/>
        <v>4250000</v>
      </c>
      <c r="T37" s="1">
        <v>4300000</v>
      </c>
      <c r="U37" s="1">
        <f t="shared" si="8"/>
        <v>4300000</v>
      </c>
    </row>
    <row r="38" spans="1:25" s="23" customFormat="1" ht="15.75" hidden="1" x14ac:dyDescent="0.2">
      <c r="A38" s="24" t="s">
        <v>28</v>
      </c>
      <c r="B38" s="25">
        <v>11</v>
      </c>
      <c r="C38" s="26" t="s">
        <v>31</v>
      </c>
      <c r="D38" s="27">
        <v>324</v>
      </c>
      <c r="E38" s="20"/>
      <c r="F38" s="20"/>
      <c r="G38" s="21">
        <f>SUM(G39)</f>
        <v>95000</v>
      </c>
      <c r="H38" s="21">
        <f t="shared" ref="H38:U38" si="14">SUM(H39)</f>
        <v>95000</v>
      </c>
      <c r="I38" s="21">
        <f t="shared" si="14"/>
        <v>95000</v>
      </c>
      <c r="J38" s="21">
        <f t="shared" si="14"/>
        <v>95000</v>
      </c>
      <c r="K38" s="21">
        <f t="shared" si="14"/>
        <v>787</v>
      </c>
      <c r="L38" s="22">
        <f t="shared" si="1"/>
        <v>0.82842105263157895</v>
      </c>
      <c r="M38" s="21">
        <f t="shared" si="14"/>
        <v>93575</v>
      </c>
      <c r="N38" s="21">
        <f t="shared" si="14"/>
        <v>93575</v>
      </c>
      <c r="O38" s="21">
        <f t="shared" si="14"/>
        <v>50000</v>
      </c>
      <c r="P38" s="21">
        <f t="shared" si="14"/>
        <v>50000</v>
      </c>
      <c r="Q38" s="21">
        <f t="shared" si="14"/>
        <v>94979</v>
      </c>
      <c r="R38" s="21">
        <f t="shared" si="14"/>
        <v>60000</v>
      </c>
      <c r="S38" s="21">
        <f t="shared" si="14"/>
        <v>60000</v>
      </c>
      <c r="T38" s="21">
        <f t="shared" si="14"/>
        <v>70000</v>
      </c>
      <c r="U38" s="21">
        <f t="shared" si="14"/>
        <v>70000</v>
      </c>
      <c r="V38" s="21"/>
      <c r="W38" s="21"/>
      <c r="X38" s="21"/>
      <c r="Y38" s="12"/>
    </row>
    <row r="39" spans="1:25" ht="30" hidden="1" x14ac:dyDescent="0.2">
      <c r="A39" s="28" t="s">
        <v>28</v>
      </c>
      <c r="B39" s="29">
        <v>11</v>
      </c>
      <c r="C39" s="30" t="s">
        <v>31</v>
      </c>
      <c r="D39" s="31">
        <v>3241</v>
      </c>
      <c r="E39" s="32" t="s">
        <v>61</v>
      </c>
      <c r="G39" s="1">
        <v>95000</v>
      </c>
      <c r="H39" s="1">
        <v>95000</v>
      </c>
      <c r="I39" s="1">
        <v>95000</v>
      </c>
      <c r="J39" s="1">
        <v>95000</v>
      </c>
      <c r="K39" s="1">
        <v>787</v>
      </c>
      <c r="L39" s="33">
        <f t="shared" si="1"/>
        <v>0.82842105263157895</v>
      </c>
      <c r="M39" s="1">
        <v>93575</v>
      </c>
      <c r="N39" s="1">
        <v>93575</v>
      </c>
      <c r="O39" s="1">
        <v>50000</v>
      </c>
      <c r="P39" s="1">
        <f t="shared" si="6"/>
        <v>50000</v>
      </c>
      <c r="Q39" s="1">
        <v>94979</v>
      </c>
      <c r="R39" s="1">
        <v>60000</v>
      </c>
      <c r="S39" s="1">
        <f t="shared" si="7"/>
        <v>60000</v>
      </c>
      <c r="T39" s="1">
        <v>70000</v>
      </c>
      <c r="U39" s="1">
        <f t="shared" si="8"/>
        <v>70000</v>
      </c>
    </row>
    <row r="40" spans="1:25" s="23" customFormat="1" ht="15.75" hidden="1" x14ac:dyDescent="0.2">
      <c r="A40" s="24" t="s">
        <v>28</v>
      </c>
      <c r="B40" s="25">
        <v>11</v>
      </c>
      <c r="C40" s="26" t="s">
        <v>31</v>
      </c>
      <c r="D40" s="27">
        <v>329</v>
      </c>
      <c r="E40" s="20"/>
      <c r="F40" s="20"/>
      <c r="G40" s="21">
        <f>SUM(G41:G46)</f>
        <v>1463000</v>
      </c>
      <c r="H40" s="21">
        <f t="shared" ref="H40:U40" si="15">SUM(H41:H46)</f>
        <v>1463000</v>
      </c>
      <c r="I40" s="21">
        <f t="shared" si="15"/>
        <v>1463000</v>
      </c>
      <c r="J40" s="21">
        <f t="shared" si="15"/>
        <v>1463000</v>
      </c>
      <c r="K40" s="21">
        <f t="shared" si="15"/>
        <v>771406.32000000007</v>
      </c>
      <c r="L40" s="22">
        <f t="shared" si="1"/>
        <v>52.727704716336298</v>
      </c>
      <c r="M40" s="21">
        <f t="shared" si="15"/>
        <v>1441055</v>
      </c>
      <c r="N40" s="21">
        <f t="shared" si="15"/>
        <v>1441055</v>
      </c>
      <c r="O40" s="21">
        <f t="shared" si="15"/>
        <v>1500000</v>
      </c>
      <c r="P40" s="21">
        <f t="shared" si="15"/>
        <v>1500000</v>
      </c>
      <c r="Q40" s="21">
        <f t="shared" si="15"/>
        <v>1462671</v>
      </c>
      <c r="R40" s="21">
        <f t="shared" si="15"/>
        <v>1575000</v>
      </c>
      <c r="S40" s="21">
        <f t="shared" si="15"/>
        <v>1575000</v>
      </c>
      <c r="T40" s="21">
        <f t="shared" si="15"/>
        <v>1670000</v>
      </c>
      <c r="U40" s="21">
        <f t="shared" si="15"/>
        <v>1670000</v>
      </c>
      <c r="V40" s="21"/>
      <c r="W40" s="21"/>
      <c r="X40" s="21"/>
      <c r="Y40" s="12"/>
    </row>
    <row r="41" spans="1:25" ht="30" hidden="1" x14ac:dyDescent="0.2">
      <c r="A41" s="28" t="s">
        <v>28</v>
      </c>
      <c r="B41" s="29">
        <v>11</v>
      </c>
      <c r="C41" s="30" t="s">
        <v>31</v>
      </c>
      <c r="D41" s="31">
        <v>3291</v>
      </c>
      <c r="E41" s="32" t="s">
        <v>62</v>
      </c>
      <c r="G41" s="1">
        <v>700000</v>
      </c>
      <c r="H41" s="1">
        <v>700000</v>
      </c>
      <c r="I41" s="1">
        <v>700000</v>
      </c>
      <c r="J41" s="1">
        <v>700000</v>
      </c>
      <c r="K41" s="1">
        <v>416878.25</v>
      </c>
      <c r="L41" s="33">
        <f t="shared" si="1"/>
        <v>59.55403571428571</v>
      </c>
      <c r="M41" s="1">
        <v>689500</v>
      </c>
      <c r="N41" s="1">
        <v>689500</v>
      </c>
      <c r="O41" s="1">
        <v>700000</v>
      </c>
      <c r="P41" s="1">
        <f t="shared" si="6"/>
        <v>700000</v>
      </c>
      <c r="Q41" s="1">
        <v>699843</v>
      </c>
      <c r="R41" s="1">
        <v>750000</v>
      </c>
      <c r="S41" s="1">
        <f t="shared" si="7"/>
        <v>750000</v>
      </c>
      <c r="T41" s="1">
        <v>800000</v>
      </c>
      <c r="U41" s="1">
        <f t="shared" si="8"/>
        <v>800000</v>
      </c>
    </row>
    <row r="42" spans="1:25" hidden="1" x14ac:dyDescent="0.2">
      <c r="A42" s="28" t="s">
        <v>28</v>
      </c>
      <c r="B42" s="29">
        <v>11</v>
      </c>
      <c r="C42" s="30" t="s">
        <v>31</v>
      </c>
      <c r="D42" s="31">
        <v>3292</v>
      </c>
      <c r="E42" s="32" t="s">
        <v>63</v>
      </c>
      <c r="G42" s="1">
        <v>100000</v>
      </c>
      <c r="H42" s="1">
        <v>100000</v>
      </c>
      <c r="I42" s="1">
        <v>100000</v>
      </c>
      <c r="J42" s="1">
        <v>100000</v>
      </c>
      <c r="K42" s="1">
        <v>0</v>
      </c>
      <c r="L42" s="33">
        <f t="shared" si="1"/>
        <v>0</v>
      </c>
      <c r="M42" s="1">
        <v>98500</v>
      </c>
      <c r="N42" s="1">
        <v>98500</v>
      </c>
      <c r="O42" s="1">
        <v>100000</v>
      </c>
      <c r="P42" s="1">
        <f t="shared" si="6"/>
        <v>100000</v>
      </c>
      <c r="Q42" s="1">
        <v>99977</v>
      </c>
      <c r="R42" s="1">
        <v>100000</v>
      </c>
      <c r="S42" s="1">
        <f t="shared" si="7"/>
        <v>100000</v>
      </c>
      <c r="T42" s="1">
        <v>100000</v>
      </c>
      <c r="U42" s="1">
        <f t="shared" si="8"/>
        <v>100000</v>
      </c>
    </row>
    <row r="43" spans="1:25" hidden="1" x14ac:dyDescent="0.2">
      <c r="A43" s="28" t="s">
        <v>28</v>
      </c>
      <c r="B43" s="29">
        <v>11</v>
      </c>
      <c r="C43" s="30" t="s">
        <v>31</v>
      </c>
      <c r="D43" s="31">
        <v>3293</v>
      </c>
      <c r="E43" s="32" t="s">
        <v>64</v>
      </c>
      <c r="G43" s="1">
        <v>220000</v>
      </c>
      <c r="H43" s="1">
        <v>220000</v>
      </c>
      <c r="I43" s="1">
        <v>220000</v>
      </c>
      <c r="J43" s="1">
        <v>220000</v>
      </c>
      <c r="K43" s="1">
        <v>141434.08000000002</v>
      </c>
      <c r="L43" s="33">
        <f t="shared" si="1"/>
        <v>64.288218181818195</v>
      </c>
      <c r="M43" s="1">
        <v>216700</v>
      </c>
      <c r="N43" s="1">
        <v>216700</v>
      </c>
      <c r="O43" s="1">
        <v>290000</v>
      </c>
      <c r="P43" s="1">
        <f t="shared" si="6"/>
        <v>290000</v>
      </c>
      <c r="Q43" s="1">
        <v>219951</v>
      </c>
      <c r="R43" s="1">
        <v>300000</v>
      </c>
      <c r="S43" s="1">
        <f t="shared" si="7"/>
        <v>300000</v>
      </c>
      <c r="T43" s="1">
        <v>330000</v>
      </c>
      <c r="U43" s="1">
        <f t="shared" si="8"/>
        <v>330000</v>
      </c>
    </row>
    <row r="44" spans="1:25" hidden="1" x14ac:dyDescent="0.2">
      <c r="A44" s="28" t="s">
        <v>28</v>
      </c>
      <c r="B44" s="29">
        <v>11</v>
      </c>
      <c r="C44" s="30" t="s">
        <v>31</v>
      </c>
      <c r="D44" s="31">
        <v>3294</v>
      </c>
      <c r="E44" s="32" t="s">
        <v>65</v>
      </c>
      <c r="G44" s="1">
        <v>300000</v>
      </c>
      <c r="H44" s="1">
        <v>300000</v>
      </c>
      <c r="I44" s="1">
        <v>300000</v>
      </c>
      <c r="J44" s="1">
        <v>300000</v>
      </c>
      <c r="K44" s="1">
        <v>167209.51999999999</v>
      </c>
      <c r="L44" s="33">
        <f t="shared" si="1"/>
        <v>55.736506666666664</v>
      </c>
      <c r="M44" s="1">
        <v>295500</v>
      </c>
      <c r="N44" s="1">
        <v>295500</v>
      </c>
      <c r="O44" s="1">
        <v>300000</v>
      </c>
      <c r="P44" s="1">
        <f t="shared" si="6"/>
        <v>300000</v>
      </c>
      <c r="Q44" s="1">
        <v>299933</v>
      </c>
      <c r="R44" s="1">
        <v>300000</v>
      </c>
      <c r="S44" s="1">
        <f t="shared" si="7"/>
        <v>300000</v>
      </c>
      <c r="T44" s="1">
        <v>300000</v>
      </c>
      <c r="U44" s="1">
        <f t="shared" si="8"/>
        <v>300000</v>
      </c>
    </row>
    <row r="45" spans="1:25" hidden="1" x14ac:dyDescent="0.2">
      <c r="A45" s="28" t="s">
        <v>28</v>
      </c>
      <c r="B45" s="29">
        <v>11</v>
      </c>
      <c r="C45" s="30" t="s">
        <v>31</v>
      </c>
      <c r="D45" s="31">
        <v>3295</v>
      </c>
      <c r="E45" s="32" t="s">
        <v>66</v>
      </c>
      <c r="G45" s="1">
        <v>23000</v>
      </c>
      <c r="H45" s="1">
        <v>23000</v>
      </c>
      <c r="I45" s="1">
        <v>23000</v>
      </c>
      <c r="J45" s="1">
        <v>23000</v>
      </c>
      <c r="K45" s="1">
        <v>3620</v>
      </c>
      <c r="L45" s="33">
        <f t="shared" si="1"/>
        <v>15.739130434782608</v>
      </c>
      <c r="M45" s="1">
        <v>22655</v>
      </c>
      <c r="N45" s="1">
        <v>22655</v>
      </c>
      <c r="O45" s="1">
        <v>10000</v>
      </c>
      <c r="P45" s="1">
        <f t="shared" si="6"/>
        <v>10000</v>
      </c>
      <c r="Q45" s="1">
        <v>22994</v>
      </c>
      <c r="R45" s="1">
        <v>15000</v>
      </c>
      <c r="S45" s="1">
        <f t="shared" si="7"/>
        <v>15000</v>
      </c>
      <c r="T45" s="1">
        <v>20000</v>
      </c>
      <c r="U45" s="1">
        <f t="shared" si="8"/>
        <v>20000</v>
      </c>
    </row>
    <row r="46" spans="1:25" hidden="1" x14ac:dyDescent="0.2">
      <c r="A46" s="28" t="s">
        <v>28</v>
      </c>
      <c r="B46" s="29">
        <v>11</v>
      </c>
      <c r="C46" s="30" t="s">
        <v>31</v>
      </c>
      <c r="D46" s="31">
        <v>3299</v>
      </c>
      <c r="E46" s="32" t="s">
        <v>67</v>
      </c>
      <c r="G46" s="1">
        <v>120000</v>
      </c>
      <c r="H46" s="1">
        <v>120000</v>
      </c>
      <c r="I46" s="1">
        <v>120000</v>
      </c>
      <c r="J46" s="1">
        <v>120000</v>
      </c>
      <c r="K46" s="1">
        <v>42264.47</v>
      </c>
      <c r="L46" s="33">
        <f t="shared" si="1"/>
        <v>35.220391666666664</v>
      </c>
      <c r="M46" s="1">
        <v>118200</v>
      </c>
      <c r="N46" s="1">
        <v>118200</v>
      </c>
      <c r="O46" s="1">
        <v>100000</v>
      </c>
      <c r="P46" s="1">
        <f t="shared" si="6"/>
        <v>100000</v>
      </c>
      <c r="Q46" s="1">
        <v>119973</v>
      </c>
      <c r="R46" s="1">
        <v>110000</v>
      </c>
      <c r="S46" s="1">
        <f t="shared" si="7"/>
        <v>110000</v>
      </c>
      <c r="T46" s="1">
        <v>120000</v>
      </c>
      <c r="U46" s="1">
        <f t="shared" si="8"/>
        <v>120000</v>
      </c>
    </row>
    <row r="47" spans="1:25" s="23" customFormat="1" ht="15.75" hidden="1" x14ac:dyDescent="0.2">
      <c r="A47" s="24" t="s">
        <v>28</v>
      </c>
      <c r="B47" s="25">
        <v>11</v>
      </c>
      <c r="C47" s="26" t="s">
        <v>31</v>
      </c>
      <c r="D47" s="27">
        <v>343</v>
      </c>
      <c r="E47" s="20"/>
      <c r="F47" s="20"/>
      <c r="G47" s="21">
        <f>SUM(G48:G50)</f>
        <v>388000</v>
      </c>
      <c r="H47" s="21">
        <f t="shared" ref="H47:U47" si="16">SUM(H48:H50)</f>
        <v>388000</v>
      </c>
      <c r="I47" s="21">
        <f t="shared" si="16"/>
        <v>388000</v>
      </c>
      <c r="J47" s="21">
        <f t="shared" si="16"/>
        <v>388000</v>
      </c>
      <c r="K47" s="21">
        <f t="shared" si="16"/>
        <v>45682.909999999996</v>
      </c>
      <c r="L47" s="22">
        <f t="shared" si="1"/>
        <v>11.773945876288659</v>
      </c>
      <c r="M47" s="21">
        <f t="shared" si="16"/>
        <v>388000</v>
      </c>
      <c r="N47" s="21">
        <f t="shared" si="16"/>
        <v>388000</v>
      </c>
      <c r="O47" s="21">
        <f t="shared" si="16"/>
        <v>250000</v>
      </c>
      <c r="P47" s="21">
        <f t="shared" si="16"/>
        <v>250000</v>
      </c>
      <c r="Q47" s="21">
        <f t="shared" si="16"/>
        <v>388000</v>
      </c>
      <c r="R47" s="21">
        <f t="shared" si="16"/>
        <v>240000</v>
      </c>
      <c r="S47" s="21">
        <f t="shared" si="16"/>
        <v>240000</v>
      </c>
      <c r="T47" s="21">
        <f t="shared" si="16"/>
        <v>230000</v>
      </c>
      <c r="U47" s="21">
        <f t="shared" si="16"/>
        <v>230000</v>
      </c>
      <c r="V47" s="21"/>
      <c r="W47" s="21"/>
      <c r="X47" s="21"/>
      <c r="Y47" s="12"/>
    </row>
    <row r="48" spans="1:25" hidden="1" x14ac:dyDescent="0.2">
      <c r="A48" s="28" t="s">
        <v>28</v>
      </c>
      <c r="B48" s="29">
        <v>11</v>
      </c>
      <c r="C48" s="30" t="s">
        <v>31</v>
      </c>
      <c r="D48" s="31">
        <v>3431</v>
      </c>
      <c r="E48" s="32" t="s">
        <v>68</v>
      </c>
      <c r="G48" s="1">
        <v>40000</v>
      </c>
      <c r="H48" s="1">
        <v>40000</v>
      </c>
      <c r="I48" s="1">
        <v>40000</v>
      </c>
      <c r="J48" s="1">
        <v>40000</v>
      </c>
      <c r="K48" s="1">
        <v>30634.36</v>
      </c>
      <c r="L48" s="33">
        <f t="shared" si="1"/>
        <v>76.585900000000009</v>
      </c>
      <c r="M48" s="1">
        <v>40000</v>
      </c>
      <c r="N48" s="1">
        <v>40000</v>
      </c>
      <c r="O48" s="1">
        <v>50000</v>
      </c>
      <c r="P48" s="1">
        <f t="shared" si="6"/>
        <v>50000</v>
      </c>
      <c r="Q48" s="1">
        <v>40000</v>
      </c>
      <c r="R48" s="1">
        <v>60000</v>
      </c>
      <c r="S48" s="1">
        <f t="shared" si="7"/>
        <v>60000</v>
      </c>
      <c r="T48" s="1">
        <v>70000</v>
      </c>
      <c r="U48" s="1">
        <f t="shared" si="8"/>
        <v>70000</v>
      </c>
    </row>
    <row r="49" spans="1:25" hidden="1" x14ac:dyDescent="0.2">
      <c r="A49" s="28" t="s">
        <v>28</v>
      </c>
      <c r="B49" s="29">
        <v>11</v>
      </c>
      <c r="C49" s="30" t="s">
        <v>31</v>
      </c>
      <c r="D49" s="31">
        <v>3433</v>
      </c>
      <c r="E49" s="32" t="s">
        <v>69</v>
      </c>
      <c r="G49" s="1">
        <v>268000</v>
      </c>
      <c r="H49" s="1">
        <v>268000</v>
      </c>
      <c r="I49" s="1">
        <v>268000</v>
      </c>
      <c r="J49" s="1">
        <v>268000</v>
      </c>
      <c r="K49" s="1">
        <v>14620.81</v>
      </c>
      <c r="L49" s="33">
        <f t="shared" si="1"/>
        <v>5.4555261194029852</v>
      </c>
      <c r="M49" s="1">
        <v>268000</v>
      </c>
      <c r="N49" s="1">
        <v>268000</v>
      </c>
      <c r="O49" s="1">
        <v>150000</v>
      </c>
      <c r="P49" s="1">
        <f t="shared" si="6"/>
        <v>150000</v>
      </c>
      <c r="Q49" s="1">
        <v>268000</v>
      </c>
      <c r="R49" s="1">
        <v>130000</v>
      </c>
      <c r="S49" s="1">
        <f t="shared" si="7"/>
        <v>130000</v>
      </c>
      <c r="T49" s="1">
        <v>110000</v>
      </c>
      <c r="U49" s="1">
        <f t="shared" si="8"/>
        <v>110000</v>
      </c>
    </row>
    <row r="50" spans="1:25" hidden="1" x14ac:dyDescent="0.2">
      <c r="A50" s="28" t="s">
        <v>28</v>
      </c>
      <c r="B50" s="29">
        <v>11</v>
      </c>
      <c r="C50" s="30" t="s">
        <v>31</v>
      </c>
      <c r="D50" s="31">
        <v>3434</v>
      </c>
      <c r="E50" s="32" t="s">
        <v>70</v>
      </c>
      <c r="G50" s="1">
        <v>80000</v>
      </c>
      <c r="H50" s="1">
        <v>80000</v>
      </c>
      <c r="I50" s="1">
        <v>80000</v>
      </c>
      <c r="J50" s="1">
        <v>80000</v>
      </c>
      <c r="K50" s="1">
        <v>427.74</v>
      </c>
      <c r="L50" s="33">
        <f t="shared" si="1"/>
        <v>0.53467500000000001</v>
      </c>
      <c r="M50" s="1">
        <v>80000</v>
      </c>
      <c r="N50" s="1">
        <v>80000</v>
      </c>
      <c r="O50" s="1">
        <v>50000</v>
      </c>
      <c r="P50" s="1">
        <f t="shared" si="6"/>
        <v>50000</v>
      </c>
      <c r="Q50" s="1">
        <v>80000</v>
      </c>
      <c r="R50" s="1">
        <v>50000</v>
      </c>
      <c r="S50" s="1">
        <f t="shared" si="7"/>
        <v>50000</v>
      </c>
      <c r="T50" s="1">
        <v>50000</v>
      </c>
      <c r="U50" s="1">
        <f t="shared" si="8"/>
        <v>50000</v>
      </c>
    </row>
    <row r="51" spans="1:25" s="23" customFormat="1" ht="15.75" hidden="1" x14ac:dyDescent="0.2">
      <c r="A51" s="24" t="s">
        <v>28</v>
      </c>
      <c r="B51" s="25">
        <v>11</v>
      </c>
      <c r="C51" s="26" t="s">
        <v>31</v>
      </c>
      <c r="D51" s="27">
        <v>363</v>
      </c>
      <c r="E51" s="20"/>
      <c r="F51" s="20"/>
      <c r="G51" s="21">
        <f>SUM(G52)</f>
        <v>5000</v>
      </c>
      <c r="H51" s="21">
        <f t="shared" ref="H51:U51" si="17">SUM(H52)</f>
        <v>5000</v>
      </c>
      <c r="I51" s="21">
        <f t="shared" si="17"/>
        <v>5000</v>
      </c>
      <c r="J51" s="21">
        <f t="shared" si="17"/>
        <v>5000</v>
      </c>
      <c r="K51" s="21">
        <f t="shared" si="17"/>
        <v>0</v>
      </c>
      <c r="L51" s="22">
        <f t="shared" si="1"/>
        <v>0</v>
      </c>
      <c r="M51" s="21">
        <f t="shared" si="17"/>
        <v>5050</v>
      </c>
      <c r="N51" s="21">
        <f t="shared" si="17"/>
        <v>5050</v>
      </c>
      <c r="O51" s="21">
        <f t="shared" si="17"/>
        <v>5000</v>
      </c>
      <c r="P51" s="21">
        <f t="shared" si="17"/>
        <v>5000</v>
      </c>
      <c r="Q51" s="21">
        <f t="shared" si="17"/>
        <v>5303</v>
      </c>
      <c r="R51" s="21">
        <f t="shared" si="17"/>
        <v>7500</v>
      </c>
      <c r="S51" s="21">
        <f t="shared" si="17"/>
        <v>7500</v>
      </c>
      <c r="T51" s="21">
        <f t="shared" si="17"/>
        <v>10000</v>
      </c>
      <c r="U51" s="21">
        <f t="shared" si="17"/>
        <v>10000</v>
      </c>
      <c r="V51" s="21"/>
      <c r="W51" s="21"/>
      <c r="X51" s="21"/>
      <c r="Y51" s="12"/>
    </row>
    <row r="52" spans="1:25" hidden="1" x14ac:dyDescent="0.2">
      <c r="A52" s="28" t="s">
        <v>28</v>
      </c>
      <c r="B52" s="29">
        <v>11</v>
      </c>
      <c r="C52" s="30" t="s">
        <v>31</v>
      </c>
      <c r="D52" s="31">
        <v>3631</v>
      </c>
      <c r="E52" s="32" t="s">
        <v>71</v>
      </c>
      <c r="G52" s="1">
        <v>5000</v>
      </c>
      <c r="H52" s="1">
        <v>5000</v>
      </c>
      <c r="I52" s="1">
        <v>5000</v>
      </c>
      <c r="J52" s="1">
        <v>5000</v>
      </c>
      <c r="K52" s="1">
        <v>0</v>
      </c>
      <c r="L52" s="33">
        <f t="shared" si="1"/>
        <v>0</v>
      </c>
      <c r="M52" s="1">
        <v>5050</v>
      </c>
      <c r="N52" s="1">
        <v>5050</v>
      </c>
      <c r="O52" s="1">
        <v>5000</v>
      </c>
      <c r="P52" s="1">
        <f t="shared" si="6"/>
        <v>5000</v>
      </c>
      <c r="Q52" s="1">
        <v>5303</v>
      </c>
      <c r="R52" s="1">
        <v>7500</v>
      </c>
      <c r="S52" s="1">
        <f t="shared" si="7"/>
        <v>7500</v>
      </c>
      <c r="T52" s="1">
        <v>10000</v>
      </c>
      <c r="U52" s="1">
        <f t="shared" si="8"/>
        <v>10000</v>
      </c>
    </row>
    <row r="53" spans="1:25" s="23" customFormat="1" ht="15.75" hidden="1" x14ac:dyDescent="0.2">
      <c r="A53" s="24" t="s">
        <v>28</v>
      </c>
      <c r="B53" s="25">
        <v>11</v>
      </c>
      <c r="C53" s="26" t="s">
        <v>31</v>
      </c>
      <c r="D53" s="27">
        <v>372</v>
      </c>
      <c r="E53" s="20"/>
      <c r="F53" s="20"/>
      <c r="G53" s="21">
        <f>SUM(G54)</f>
        <v>130000</v>
      </c>
      <c r="H53" s="21">
        <f t="shared" ref="H53:U53" si="18">SUM(H54)</f>
        <v>130000</v>
      </c>
      <c r="I53" s="21">
        <f t="shared" si="18"/>
        <v>130000</v>
      </c>
      <c r="J53" s="21">
        <f t="shared" si="18"/>
        <v>130000</v>
      </c>
      <c r="K53" s="21">
        <f t="shared" si="18"/>
        <v>25772.5</v>
      </c>
      <c r="L53" s="22">
        <f t="shared" si="1"/>
        <v>19.824999999999999</v>
      </c>
      <c r="M53" s="21">
        <f t="shared" si="18"/>
        <v>166000</v>
      </c>
      <c r="N53" s="21">
        <f t="shared" si="18"/>
        <v>166000</v>
      </c>
      <c r="O53" s="21">
        <f t="shared" si="18"/>
        <v>140000</v>
      </c>
      <c r="P53" s="21">
        <f t="shared" si="18"/>
        <v>140000</v>
      </c>
      <c r="Q53" s="21">
        <f t="shared" si="18"/>
        <v>166000</v>
      </c>
      <c r="R53" s="21">
        <f t="shared" si="18"/>
        <v>150000</v>
      </c>
      <c r="S53" s="21">
        <f t="shared" si="18"/>
        <v>150000</v>
      </c>
      <c r="T53" s="21">
        <f t="shared" si="18"/>
        <v>160000</v>
      </c>
      <c r="U53" s="21">
        <f t="shared" si="18"/>
        <v>160000</v>
      </c>
      <c r="V53" s="21"/>
      <c r="W53" s="21"/>
      <c r="X53" s="21"/>
      <c r="Y53" s="12"/>
    </row>
    <row r="54" spans="1:25" hidden="1" x14ac:dyDescent="0.2">
      <c r="A54" s="28" t="s">
        <v>28</v>
      </c>
      <c r="B54" s="29">
        <v>11</v>
      </c>
      <c r="C54" s="30" t="s">
        <v>31</v>
      </c>
      <c r="D54" s="31">
        <v>3721</v>
      </c>
      <c r="E54" s="32" t="s">
        <v>72</v>
      </c>
      <c r="G54" s="1">
        <v>130000</v>
      </c>
      <c r="H54" s="1">
        <v>130000</v>
      </c>
      <c r="I54" s="1">
        <v>130000</v>
      </c>
      <c r="J54" s="1">
        <v>130000</v>
      </c>
      <c r="K54" s="1">
        <v>25772.5</v>
      </c>
      <c r="L54" s="33">
        <f t="shared" si="1"/>
        <v>19.824999999999999</v>
      </c>
      <c r="M54" s="1">
        <v>166000</v>
      </c>
      <c r="N54" s="1">
        <v>166000</v>
      </c>
      <c r="O54" s="1">
        <v>140000</v>
      </c>
      <c r="P54" s="1">
        <f t="shared" si="6"/>
        <v>140000</v>
      </c>
      <c r="Q54" s="1">
        <v>166000</v>
      </c>
      <c r="R54" s="1">
        <v>150000</v>
      </c>
      <c r="S54" s="1">
        <f t="shared" si="7"/>
        <v>150000</v>
      </c>
      <c r="T54" s="1">
        <v>160000</v>
      </c>
      <c r="U54" s="1">
        <f t="shared" si="8"/>
        <v>160000</v>
      </c>
    </row>
    <row r="55" spans="1:25" s="23" customFormat="1" ht="15.75" hidden="1" x14ac:dyDescent="0.2">
      <c r="A55" s="24" t="s">
        <v>28</v>
      </c>
      <c r="B55" s="25">
        <v>11</v>
      </c>
      <c r="C55" s="26" t="s">
        <v>31</v>
      </c>
      <c r="D55" s="27">
        <v>381</v>
      </c>
      <c r="E55" s="20"/>
      <c r="F55" s="20"/>
      <c r="G55" s="21">
        <f>SUM(G56)</f>
        <v>5000</v>
      </c>
      <c r="H55" s="21">
        <f t="shared" ref="H55:U55" si="19">SUM(H56)</f>
        <v>5000</v>
      </c>
      <c r="I55" s="21">
        <f t="shared" si="19"/>
        <v>5000</v>
      </c>
      <c r="J55" s="21">
        <f t="shared" si="19"/>
        <v>5000</v>
      </c>
      <c r="K55" s="21">
        <f t="shared" si="19"/>
        <v>0</v>
      </c>
      <c r="L55" s="22">
        <f t="shared" si="1"/>
        <v>0</v>
      </c>
      <c r="M55" s="21">
        <f t="shared" si="19"/>
        <v>5050</v>
      </c>
      <c r="N55" s="21">
        <f t="shared" si="19"/>
        <v>5050</v>
      </c>
      <c r="O55" s="21">
        <f t="shared" si="19"/>
        <v>5000</v>
      </c>
      <c r="P55" s="21">
        <f t="shared" si="19"/>
        <v>5000</v>
      </c>
      <c r="Q55" s="21">
        <f t="shared" si="19"/>
        <v>5303</v>
      </c>
      <c r="R55" s="21">
        <f t="shared" si="19"/>
        <v>5500</v>
      </c>
      <c r="S55" s="21">
        <f t="shared" si="19"/>
        <v>5500</v>
      </c>
      <c r="T55" s="21">
        <f t="shared" si="19"/>
        <v>10000</v>
      </c>
      <c r="U55" s="21">
        <f t="shared" si="19"/>
        <v>10000</v>
      </c>
      <c r="V55" s="21"/>
      <c r="W55" s="21"/>
      <c r="X55" s="21"/>
      <c r="Y55" s="12"/>
    </row>
    <row r="56" spans="1:25" hidden="1" x14ac:dyDescent="0.2">
      <c r="A56" s="28" t="s">
        <v>28</v>
      </c>
      <c r="B56" s="29">
        <v>11</v>
      </c>
      <c r="C56" s="30" t="s">
        <v>31</v>
      </c>
      <c r="D56" s="31">
        <v>3811</v>
      </c>
      <c r="E56" s="32" t="s">
        <v>73</v>
      </c>
      <c r="G56" s="1">
        <v>5000</v>
      </c>
      <c r="H56" s="1">
        <v>5000</v>
      </c>
      <c r="I56" s="1">
        <v>5000</v>
      </c>
      <c r="J56" s="1">
        <v>5000</v>
      </c>
      <c r="K56" s="1">
        <v>0</v>
      </c>
      <c r="L56" s="33">
        <f t="shared" si="1"/>
        <v>0</v>
      </c>
      <c r="M56" s="1">
        <v>5050</v>
      </c>
      <c r="N56" s="1">
        <v>5050</v>
      </c>
      <c r="O56" s="1">
        <v>5000</v>
      </c>
      <c r="P56" s="1">
        <f t="shared" si="6"/>
        <v>5000</v>
      </c>
      <c r="Q56" s="1">
        <v>5303</v>
      </c>
      <c r="R56" s="1">
        <v>5500</v>
      </c>
      <c r="S56" s="1">
        <f t="shared" si="7"/>
        <v>5500</v>
      </c>
      <c r="T56" s="1">
        <v>10000</v>
      </c>
      <c r="U56" s="1">
        <f t="shared" si="8"/>
        <v>10000</v>
      </c>
    </row>
    <row r="57" spans="1:25" s="23" customFormat="1" ht="15.75" hidden="1" x14ac:dyDescent="0.2">
      <c r="A57" s="24" t="s">
        <v>28</v>
      </c>
      <c r="B57" s="25">
        <v>11</v>
      </c>
      <c r="C57" s="26" t="s">
        <v>31</v>
      </c>
      <c r="D57" s="27">
        <v>422</v>
      </c>
      <c r="E57" s="20"/>
      <c r="F57" s="20"/>
      <c r="G57" s="21">
        <f>SUM(G58:G61)</f>
        <v>825000</v>
      </c>
      <c r="H57" s="21">
        <f t="shared" ref="H57:U57" si="20">SUM(H58:H61)</f>
        <v>825000</v>
      </c>
      <c r="I57" s="21">
        <f t="shared" si="20"/>
        <v>825000</v>
      </c>
      <c r="J57" s="21">
        <f t="shared" si="20"/>
        <v>825000</v>
      </c>
      <c r="K57" s="21">
        <f t="shared" si="20"/>
        <v>100251.13</v>
      </c>
      <c r="L57" s="22">
        <f t="shared" si="1"/>
        <v>12.151652121212122</v>
      </c>
      <c r="M57" s="21">
        <f t="shared" si="20"/>
        <v>935175</v>
      </c>
      <c r="N57" s="21">
        <f t="shared" si="20"/>
        <v>935175</v>
      </c>
      <c r="O57" s="21">
        <f t="shared" si="20"/>
        <v>2000000</v>
      </c>
      <c r="P57" s="21">
        <f t="shared" si="20"/>
        <v>2000000</v>
      </c>
      <c r="Q57" s="21">
        <f t="shared" si="20"/>
        <v>981934</v>
      </c>
      <c r="R57" s="21">
        <f t="shared" si="20"/>
        <v>970000</v>
      </c>
      <c r="S57" s="21">
        <f t="shared" si="20"/>
        <v>970000</v>
      </c>
      <c r="T57" s="21">
        <f t="shared" si="20"/>
        <v>800000</v>
      </c>
      <c r="U57" s="21">
        <f t="shared" si="20"/>
        <v>800000</v>
      </c>
      <c r="V57" s="21"/>
      <c r="W57" s="21"/>
      <c r="X57" s="21"/>
      <c r="Y57" s="12"/>
    </row>
    <row r="58" spans="1:25" hidden="1" x14ac:dyDescent="0.2">
      <c r="A58" s="28" t="s">
        <v>28</v>
      </c>
      <c r="B58" s="29">
        <v>11</v>
      </c>
      <c r="C58" s="30" t="s">
        <v>31</v>
      </c>
      <c r="D58" s="31">
        <v>4221</v>
      </c>
      <c r="E58" s="32" t="s">
        <v>74</v>
      </c>
      <c r="G58" s="1">
        <v>345000</v>
      </c>
      <c r="H58" s="1">
        <v>345000</v>
      </c>
      <c r="I58" s="1">
        <v>345000</v>
      </c>
      <c r="J58" s="1">
        <v>345000</v>
      </c>
      <c r="K58" s="1">
        <v>31543.75</v>
      </c>
      <c r="L58" s="33">
        <f t="shared" si="1"/>
        <v>9.1431159420289863</v>
      </c>
      <c r="M58" s="1">
        <v>348795</v>
      </c>
      <c r="N58" s="1">
        <v>348795</v>
      </c>
      <c r="O58" s="1">
        <v>300000</v>
      </c>
      <c r="P58" s="1">
        <f t="shared" si="6"/>
        <v>300000</v>
      </c>
      <c r="Q58" s="1">
        <v>366235</v>
      </c>
      <c r="R58" s="1">
        <v>350000</v>
      </c>
      <c r="S58" s="1">
        <f t="shared" si="7"/>
        <v>350000</v>
      </c>
      <c r="T58" s="1">
        <v>400000</v>
      </c>
      <c r="U58" s="1">
        <f t="shared" si="8"/>
        <v>400000</v>
      </c>
    </row>
    <row r="59" spans="1:25" hidden="1" x14ac:dyDescent="0.2">
      <c r="A59" s="28" t="s">
        <v>28</v>
      </c>
      <c r="B59" s="29">
        <v>11</v>
      </c>
      <c r="C59" s="30" t="s">
        <v>31</v>
      </c>
      <c r="D59" s="31">
        <v>4222</v>
      </c>
      <c r="E59" s="32" t="s">
        <v>75</v>
      </c>
      <c r="G59" s="1">
        <v>150000</v>
      </c>
      <c r="H59" s="1">
        <v>150000</v>
      </c>
      <c r="I59" s="1">
        <v>150000</v>
      </c>
      <c r="J59" s="1">
        <v>150000</v>
      </c>
      <c r="K59" s="1">
        <v>9005.2199999999993</v>
      </c>
      <c r="L59" s="33">
        <f t="shared" si="1"/>
        <v>6.0034799999999988</v>
      </c>
      <c r="M59" s="1">
        <v>151650</v>
      </c>
      <c r="N59" s="1">
        <v>151650</v>
      </c>
      <c r="O59" s="1">
        <v>1200000</v>
      </c>
      <c r="P59" s="1">
        <f t="shared" si="6"/>
        <v>1200000</v>
      </c>
      <c r="Q59" s="1">
        <v>159233</v>
      </c>
      <c r="R59" s="1">
        <v>300000</v>
      </c>
      <c r="S59" s="1">
        <f t="shared" si="7"/>
        <v>300000</v>
      </c>
      <c r="T59" s="1">
        <v>150000</v>
      </c>
      <c r="U59" s="1">
        <f t="shared" si="8"/>
        <v>150000</v>
      </c>
    </row>
    <row r="60" spans="1:25" hidden="1" x14ac:dyDescent="0.2">
      <c r="A60" s="28" t="s">
        <v>28</v>
      </c>
      <c r="B60" s="29">
        <v>11</v>
      </c>
      <c r="C60" s="30" t="s">
        <v>31</v>
      </c>
      <c r="D60" s="31">
        <v>4223</v>
      </c>
      <c r="E60" s="32" t="s">
        <v>76</v>
      </c>
      <c r="G60" s="1">
        <v>170000</v>
      </c>
      <c r="H60" s="1">
        <v>170000</v>
      </c>
      <c r="I60" s="1">
        <v>170000</v>
      </c>
      <c r="J60" s="1">
        <v>170000</v>
      </c>
      <c r="K60" s="1">
        <v>46907.76</v>
      </c>
      <c r="L60" s="33">
        <f t="shared" si="1"/>
        <v>27.5928</v>
      </c>
      <c r="M60" s="1">
        <v>171870</v>
      </c>
      <c r="N60" s="1">
        <v>171870</v>
      </c>
      <c r="O60" s="1">
        <v>100000</v>
      </c>
      <c r="P60" s="1">
        <f t="shared" si="6"/>
        <v>100000</v>
      </c>
      <c r="Q60" s="1">
        <v>180463</v>
      </c>
      <c r="R60" s="1">
        <v>120000</v>
      </c>
      <c r="S60" s="1">
        <f t="shared" si="7"/>
        <v>120000</v>
      </c>
      <c r="T60" s="1">
        <v>150000</v>
      </c>
      <c r="U60" s="1">
        <f t="shared" si="8"/>
        <v>150000</v>
      </c>
    </row>
    <row r="61" spans="1:25" hidden="1" x14ac:dyDescent="0.2">
      <c r="A61" s="28" t="s">
        <v>28</v>
      </c>
      <c r="B61" s="29">
        <v>11</v>
      </c>
      <c r="C61" s="30" t="s">
        <v>31</v>
      </c>
      <c r="D61" s="31">
        <v>4227</v>
      </c>
      <c r="E61" s="32" t="s">
        <v>77</v>
      </c>
      <c r="G61" s="1">
        <v>160000</v>
      </c>
      <c r="H61" s="1">
        <v>160000</v>
      </c>
      <c r="I61" s="1">
        <v>160000</v>
      </c>
      <c r="J61" s="1">
        <v>160000</v>
      </c>
      <c r="K61" s="1">
        <v>12794.4</v>
      </c>
      <c r="L61" s="33">
        <f t="shared" si="1"/>
        <v>7.9964999999999993</v>
      </c>
      <c r="M61" s="1">
        <v>262860</v>
      </c>
      <c r="N61" s="1">
        <v>262860</v>
      </c>
      <c r="O61" s="1">
        <v>400000</v>
      </c>
      <c r="P61" s="1">
        <f t="shared" si="6"/>
        <v>400000</v>
      </c>
      <c r="Q61" s="1">
        <v>276003</v>
      </c>
      <c r="R61" s="1">
        <v>200000</v>
      </c>
      <c r="S61" s="1">
        <f t="shared" si="7"/>
        <v>200000</v>
      </c>
      <c r="T61" s="1">
        <v>100000</v>
      </c>
      <c r="U61" s="1">
        <f t="shared" si="8"/>
        <v>100000</v>
      </c>
    </row>
    <row r="62" spans="1:25" s="23" customFormat="1" ht="15.75" hidden="1" x14ac:dyDescent="0.2">
      <c r="A62" s="24" t="s">
        <v>28</v>
      </c>
      <c r="B62" s="25">
        <v>61</v>
      </c>
      <c r="C62" s="26" t="s">
        <v>31</v>
      </c>
      <c r="D62" s="27">
        <v>326</v>
      </c>
      <c r="E62" s="20"/>
      <c r="F62" s="20"/>
      <c r="G62" s="21"/>
      <c r="H62" s="21"/>
      <c r="I62" s="21">
        <f>I63</f>
        <v>0</v>
      </c>
      <c r="J62" s="21">
        <f>J63</f>
        <v>0</v>
      </c>
      <c r="K62" s="21">
        <f>K63</f>
        <v>3942274.38</v>
      </c>
      <c r="L62" s="22" t="str">
        <f t="shared" si="1"/>
        <v>-</v>
      </c>
      <c r="M62" s="21"/>
      <c r="N62" s="21"/>
      <c r="O62" s="21">
        <f>O63</f>
        <v>0</v>
      </c>
      <c r="P62" s="21">
        <f t="shared" ref="P62:U62" si="21">P63</f>
        <v>0</v>
      </c>
      <c r="Q62" s="21">
        <f t="shared" si="21"/>
        <v>0</v>
      </c>
      <c r="R62" s="21">
        <f t="shared" si="21"/>
        <v>0</v>
      </c>
      <c r="S62" s="21">
        <f t="shared" si="21"/>
        <v>0</v>
      </c>
      <c r="T62" s="21">
        <f t="shared" si="21"/>
        <v>0</v>
      </c>
      <c r="U62" s="21">
        <f t="shared" si="21"/>
        <v>0</v>
      </c>
      <c r="V62" s="21"/>
      <c r="W62" s="21"/>
      <c r="X62" s="21"/>
      <c r="Y62" s="12"/>
    </row>
    <row r="63" spans="1:25" hidden="1" x14ac:dyDescent="0.2">
      <c r="A63" s="28" t="s">
        <v>28</v>
      </c>
      <c r="B63" s="29">
        <v>61</v>
      </c>
      <c r="C63" s="30" t="s">
        <v>31</v>
      </c>
      <c r="D63" s="31">
        <v>3237</v>
      </c>
      <c r="E63" s="32" t="s">
        <v>58</v>
      </c>
      <c r="I63" s="1">
        <v>0</v>
      </c>
      <c r="J63" s="35"/>
      <c r="K63" s="1">
        <v>3942274.38</v>
      </c>
      <c r="L63" s="33" t="str">
        <f t="shared" si="1"/>
        <v>-</v>
      </c>
      <c r="M63" s="1"/>
      <c r="N63" s="1"/>
      <c r="O63" s="1"/>
      <c r="P63" s="35"/>
      <c r="Q63" s="1"/>
      <c r="R63" s="1"/>
      <c r="S63" s="35"/>
      <c r="T63" s="1"/>
      <c r="U63" s="35"/>
    </row>
    <row r="64" spans="1:25" s="23" customFormat="1" ht="78.75" x14ac:dyDescent="0.2">
      <c r="A64" s="227" t="s">
        <v>78</v>
      </c>
      <c r="B64" s="227"/>
      <c r="C64" s="227"/>
      <c r="D64" s="227"/>
      <c r="E64" s="20" t="s">
        <v>79</v>
      </c>
      <c r="F64" s="20" t="s">
        <v>30</v>
      </c>
      <c r="G64" s="21">
        <f>G65+G67+G71</f>
        <v>1740000</v>
      </c>
      <c r="H64" s="21">
        <f t="shared" ref="H64:U64" si="22">H65+H67+H71</f>
        <v>1740000</v>
      </c>
      <c r="I64" s="21">
        <f t="shared" si="22"/>
        <v>2740000</v>
      </c>
      <c r="J64" s="21">
        <f t="shared" si="22"/>
        <v>2740000</v>
      </c>
      <c r="K64" s="21">
        <f t="shared" si="22"/>
        <v>1388852.3499999999</v>
      </c>
      <c r="L64" s="22">
        <f t="shared" si="1"/>
        <v>50.688041970802914</v>
      </c>
      <c r="M64" s="21">
        <f t="shared" si="22"/>
        <v>1713900</v>
      </c>
      <c r="N64" s="21">
        <f t="shared" si="22"/>
        <v>1713900</v>
      </c>
      <c r="O64" s="21">
        <f t="shared" si="22"/>
        <v>2300000</v>
      </c>
      <c r="P64" s="21">
        <f t="shared" si="22"/>
        <v>2300000</v>
      </c>
      <c r="Q64" s="21">
        <f t="shared" si="22"/>
        <v>1739610</v>
      </c>
      <c r="R64" s="21">
        <f t="shared" si="22"/>
        <v>2400000</v>
      </c>
      <c r="S64" s="21">
        <f t="shared" si="22"/>
        <v>2400000</v>
      </c>
      <c r="T64" s="21">
        <f t="shared" si="22"/>
        <v>2670000</v>
      </c>
      <c r="U64" s="21">
        <f t="shared" si="22"/>
        <v>2670000</v>
      </c>
      <c r="V64" s="21"/>
      <c r="W64" s="21"/>
      <c r="X64" s="21"/>
      <c r="Y64" s="12"/>
    </row>
    <row r="65" spans="1:25" s="23" customFormat="1" ht="15.75" hidden="1" x14ac:dyDescent="0.2">
      <c r="A65" s="24" t="s">
        <v>78</v>
      </c>
      <c r="B65" s="25">
        <v>11</v>
      </c>
      <c r="C65" s="26" t="s">
        <v>31</v>
      </c>
      <c r="D65" s="27">
        <v>322</v>
      </c>
      <c r="E65" s="20"/>
      <c r="F65" s="20"/>
      <c r="G65" s="21">
        <f>SUM(G66)</f>
        <v>180000</v>
      </c>
      <c r="H65" s="21">
        <f t="shared" ref="H65:U65" si="23">SUM(H66)</f>
        <v>180000</v>
      </c>
      <c r="I65" s="21">
        <f t="shared" si="23"/>
        <v>180000</v>
      </c>
      <c r="J65" s="21">
        <f t="shared" si="23"/>
        <v>180000</v>
      </c>
      <c r="K65" s="21">
        <f t="shared" si="23"/>
        <v>79131.960000000006</v>
      </c>
      <c r="L65" s="22">
        <f t="shared" si="1"/>
        <v>43.962200000000003</v>
      </c>
      <c r="M65" s="21">
        <f t="shared" si="23"/>
        <v>177300</v>
      </c>
      <c r="N65" s="21">
        <f t="shared" si="23"/>
        <v>177300</v>
      </c>
      <c r="O65" s="21">
        <f t="shared" si="23"/>
        <v>150000</v>
      </c>
      <c r="P65" s="21">
        <f t="shared" si="23"/>
        <v>150000</v>
      </c>
      <c r="Q65" s="21">
        <f t="shared" si="23"/>
        <v>179960</v>
      </c>
      <c r="R65" s="21">
        <f t="shared" si="23"/>
        <v>150000</v>
      </c>
      <c r="S65" s="21">
        <f t="shared" si="23"/>
        <v>150000</v>
      </c>
      <c r="T65" s="21">
        <f t="shared" si="23"/>
        <v>150000</v>
      </c>
      <c r="U65" s="21">
        <f t="shared" si="23"/>
        <v>150000</v>
      </c>
      <c r="V65" s="21"/>
      <c r="W65" s="21"/>
      <c r="X65" s="21"/>
      <c r="Y65" s="12"/>
    </row>
    <row r="66" spans="1:25" s="37" customFormat="1" hidden="1" x14ac:dyDescent="0.2">
      <c r="A66" s="28" t="s">
        <v>78</v>
      </c>
      <c r="B66" s="29">
        <v>11</v>
      </c>
      <c r="C66" s="30" t="s">
        <v>31</v>
      </c>
      <c r="D66" s="31">
        <v>3225</v>
      </c>
      <c r="E66" s="32" t="s">
        <v>50</v>
      </c>
      <c r="F66" s="36"/>
      <c r="G66" s="1">
        <v>180000</v>
      </c>
      <c r="H66" s="1">
        <v>180000</v>
      </c>
      <c r="I66" s="1">
        <v>180000</v>
      </c>
      <c r="J66" s="1">
        <v>180000</v>
      </c>
      <c r="K66" s="1">
        <v>79131.960000000006</v>
      </c>
      <c r="L66" s="33">
        <f t="shared" si="1"/>
        <v>43.962200000000003</v>
      </c>
      <c r="M66" s="1">
        <v>177300</v>
      </c>
      <c r="N66" s="1">
        <v>177300</v>
      </c>
      <c r="O66" s="1">
        <v>150000</v>
      </c>
      <c r="P66" s="1">
        <f>O66</f>
        <v>150000</v>
      </c>
      <c r="Q66" s="1">
        <v>179960</v>
      </c>
      <c r="R66" s="1">
        <v>150000</v>
      </c>
      <c r="S66" s="1">
        <f>R66</f>
        <v>150000</v>
      </c>
      <c r="T66" s="1">
        <v>150000</v>
      </c>
      <c r="U66" s="1">
        <f>T66</f>
        <v>150000</v>
      </c>
      <c r="V66" s="2"/>
      <c r="W66" s="2"/>
      <c r="X66" s="2"/>
      <c r="Y66" s="86"/>
    </row>
    <row r="67" spans="1:25" s="39" customFormat="1" ht="15.75" hidden="1" x14ac:dyDescent="0.2">
      <c r="A67" s="24" t="s">
        <v>78</v>
      </c>
      <c r="B67" s="25">
        <v>11</v>
      </c>
      <c r="C67" s="26" t="s">
        <v>31</v>
      </c>
      <c r="D67" s="27">
        <v>323</v>
      </c>
      <c r="E67" s="20"/>
      <c r="F67" s="38"/>
      <c r="G67" s="21">
        <f>SUM(G68:G70)</f>
        <v>1360000</v>
      </c>
      <c r="H67" s="21">
        <f t="shared" ref="H67:U67" si="24">SUM(H68:H70)</f>
        <v>1360000</v>
      </c>
      <c r="I67" s="21">
        <f t="shared" si="24"/>
        <v>2360000</v>
      </c>
      <c r="J67" s="21">
        <f t="shared" si="24"/>
        <v>2360000</v>
      </c>
      <c r="K67" s="21">
        <f t="shared" si="24"/>
        <v>1112993.1499999999</v>
      </c>
      <c r="L67" s="22">
        <f t="shared" si="1"/>
        <v>47.160726694915247</v>
      </c>
      <c r="M67" s="21">
        <f t="shared" si="24"/>
        <v>1339600</v>
      </c>
      <c r="N67" s="21">
        <f t="shared" si="24"/>
        <v>1339600</v>
      </c>
      <c r="O67" s="21">
        <f t="shared" si="24"/>
        <v>1800000</v>
      </c>
      <c r="P67" s="21">
        <f t="shared" si="24"/>
        <v>1800000</v>
      </c>
      <c r="Q67" s="21">
        <f t="shared" si="24"/>
        <v>1359695</v>
      </c>
      <c r="R67" s="21">
        <f t="shared" si="24"/>
        <v>1900000</v>
      </c>
      <c r="S67" s="21">
        <f t="shared" si="24"/>
        <v>1900000</v>
      </c>
      <c r="T67" s="21">
        <f t="shared" si="24"/>
        <v>2200000</v>
      </c>
      <c r="U67" s="21">
        <f t="shared" si="24"/>
        <v>2200000</v>
      </c>
      <c r="V67" s="82"/>
      <c r="W67" s="82"/>
      <c r="X67" s="82"/>
      <c r="Y67" s="87"/>
    </row>
    <row r="68" spans="1:25" s="23" customFormat="1" ht="15.75" hidden="1" x14ac:dyDescent="0.2">
      <c r="A68" s="28" t="s">
        <v>78</v>
      </c>
      <c r="B68" s="29">
        <v>11</v>
      </c>
      <c r="C68" s="30" t="s">
        <v>31</v>
      </c>
      <c r="D68" s="31">
        <v>3232</v>
      </c>
      <c r="E68" s="32" t="s">
        <v>53</v>
      </c>
      <c r="F68" s="32"/>
      <c r="G68" s="1">
        <v>680000</v>
      </c>
      <c r="H68" s="1">
        <v>680000</v>
      </c>
      <c r="I68" s="1">
        <v>680000</v>
      </c>
      <c r="J68" s="1">
        <v>680000</v>
      </c>
      <c r="K68" s="1">
        <v>416406.75</v>
      </c>
      <c r="L68" s="33">
        <f t="shared" si="1"/>
        <v>61.236286764705881</v>
      </c>
      <c r="M68" s="1">
        <v>669800</v>
      </c>
      <c r="N68" s="1">
        <v>669800</v>
      </c>
      <c r="O68" s="1">
        <v>600000</v>
      </c>
      <c r="P68" s="1">
        <f>O68</f>
        <v>600000</v>
      </c>
      <c r="Q68" s="1">
        <v>679847</v>
      </c>
      <c r="R68" s="1">
        <v>500000</v>
      </c>
      <c r="S68" s="1">
        <f>R68</f>
        <v>500000</v>
      </c>
      <c r="T68" s="1">
        <v>500000</v>
      </c>
      <c r="U68" s="1">
        <f>T68</f>
        <v>500000</v>
      </c>
      <c r="V68" s="21"/>
      <c r="W68" s="21"/>
      <c r="X68" s="21"/>
      <c r="Y68" s="12"/>
    </row>
    <row r="69" spans="1:25" s="23" customFormat="1" ht="15.75" hidden="1" x14ac:dyDescent="0.2">
      <c r="A69" s="28" t="s">
        <v>78</v>
      </c>
      <c r="B69" s="29">
        <v>11</v>
      </c>
      <c r="C69" s="30" t="s">
        <v>31</v>
      </c>
      <c r="D69" s="31">
        <v>3235</v>
      </c>
      <c r="E69" s="32" t="s">
        <v>56</v>
      </c>
      <c r="F69" s="32"/>
      <c r="G69" s="1">
        <v>500000</v>
      </c>
      <c r="H69" s="1">
        <v>500000</v>
      </c>
      <c r="I69" s="1">
        <v>1500000</v>
      </c>
      <c r="J69" s="1">
        <v>1500000</v>
      </c>
      <c r="K69" s="1">
        <v>599764.25</v>
      </c>
      <c r="L69" s="33">
        <f t="shared" si="1"/>
        <v>39.98428333333333</v>
      </c>
      <c r="M69" s="1">
        <v>492500</v>
      </c>
      <c r="N69" s="1">
        <v>492500</v>
      </c>
      <c r="O69" s="1">
        <v>1000000</v>
      </c>
      <c r="P69" s="1">
        <f>O69</f>
        <v>1000000</v>
      </c>
      <c r="Q69" s="1">
        <v>499888</v>
      </c>
      <c r="R69" s="1">
        <v>1200000</v>
      </c>
      <c r="S69" s="1">
        <f>R69</f>
        <v>1200000</v>
      </c>
      <c r="T69" s="1">
        <v>1500000</v>
      </c>
      <c r="U69" s="1">
        <f>T69</f>
        <v>1500000</v>
      </c>
      <c r="V69" s="21"/>
      <c r="W69" s="21"/>
      <c r="X69" s="21"/>
      <c r="Y69" s="12"/>
    </row>
    <row r="70" spans="1:25" s="39" customFormat="1" ht="15.75" hidden="1" x14ac:dyDescent="0.2">
      <c r="A70" s="28" t="s">
        <v>78</v>
      </c>
      <c r="B70" s="29">
        <v>11</v>
      </c>
      <c r="C70" s="30" t="s">
        <v>31</v>
      </c>
      <c r="D70" s="31">
        <v>3239</v>
      </c>
      <c r="E70" s="32" t="s">
        <v>60</v>
      </c>
      <c r="F70" s="36"/>
      <c r="G70" s="1">
        <v>180000</v>
      </c>
      <c r="H70" s="1">
        <v>180000</v>
      </c>
      <c r="I70" s="1">
        <v>180000</v>
      </c>
      <c r="J70" s="1">
        <v>180000</v>
      </c>
      <c r="K70" s="1">
        <v>96822.15</v>
      </c>
      <c r="L70" s="33">
        <f t="shared" si="1"/>
        <v>53.790083333333328</v>
      </c>
      <c r="M70" s="1">
        <v>177300</v>
      </c>
      <c r="N70" s="1">
        <v>177300</v>
      </c>
      <c r="O70" s="1">
        <v>200000</v>
      </c>
      <c r="P70" s="1">
        <f>O70</f>
        <v>200000</v>
      </c>
      <c r="Q70" s="1">
        <v>179960</v>
      </c>
      <c r="R70" s="1">
        <v>200000</v>
      </c>
      <c r="S70" s="1">
        <f>R70</f>
        <v>200000</v>
      </c>
      <c r="T70" s="1">
        <v>200000</v>
      </c>
      <c r="U70" s="1">
        <f>T70</f>
        <v>200000</v>
      </c>
      <c r="V70" s="82"/>
      <c r="W70" s="82"/>
      <c r="X70" s="82"/>
      <c r="Y70" s="87"/>
    </row>
    <row r="71" spans="1:25" s="39" customFormat="1" ht="15.75" hidden="1" x14ac:dyDescent="0.2">
      <c r="A71" s="24" t="s">
        <v>78</v>
      </c>
      <c r="B71" s="25">
        <v>11</v>
      </c>
      <c r="C71" s="26" t="s">
        <v>31</v>
      </c>
      <c r="D71" s="27">
        <v>329</v>
      </c>
      <c r="E71" s="20"/>
      <c r="F71" s="38"/>
      <c r="G71" s="21">
        <f>SUM(G72)</f>
        <v>200000</v>
      </c>
      <c r="H71" s="21">
        <f t="shared" ref="H71:U71" si="25">SUM(H72)</f>
        <v>200000</v>
      </c>
      <c r="I71" s="21">
        <f t="shared" si="25"/>
        <v>200000</v>
      </c>
      <c r="J71" s="21">
        <f t="shared" si="25"/>
        <v>200000</v>
      </c>
      <c r="K71" s="21">
        <f t="shared" si="25"/>
        <v>196727.24</v>
      </c>
      <c r="L71" s="22">
        <f t="shared" si="1"/>
        <v>98.363619999999997</v>
      </c>
      <c r="M71" s="21">
        <f t="shared" si="25"/>
        <v>197000</v>
      </c>
      <c r="N71" s="21">
        <f t="shared" si="25"/>
        <v>197000</v>
      </c>
      <c r="O71" s="21">
        <f t="shared" si="25"/>
        <v>350000</v>
      </c>
      <c r="P71" s="21">
        <f t="shared" si="25"/>
        <v>350000</v>
      </c>
      <c r="Q71" s="21">
        <f t="shared" si="25"/>
        <v>199955</v>
      </c>
      <c r="R71" s="21">
        <f t="shared" si="25"/>
        <v>350000</v>
      </c>
      <c r="S71" s="21">
        <f t="shared" si="25"/>
        <v>350000</v>
      </c>
      <c r="T71" s="21">
        <f t="shared" si="25"/>
        <v>320000</v>
      </c>
      <c r="U71" s="21">
        <f t="shared" si="25"/>
        <v>320000</v>
      </c>
      <c r="V71" s="82"/>
      <c r="W71" s="82"/>
      <c r="X71" s="82"/>
      <c r="Y71" s="87"/>
    </row>
    <row r="72" spans="1:25" s="23" customFormat="1" ht="15.75" hidden="1" x14ac:dyDescent="0.2">
      <c r="A72" s="28" t="s">
        <v>78</v>
      </c>
      <c r="B72" s="29">
        <v>11</v>
      </c>
      <c r="C72" s="30" t="s">
        <v>31</v>
      </c>
      <c r="D72" s="31">
        <v>3292</v>
      </c>
      <c r="E72" s="32" t="s">
        <v>63</v>
      </c>
      <c r="F72" s="32"/>
      <c r="G72" s="1">
        <v>200000</v>
      </c>
      <c r="H72" s="1">
        <v>200000</v>
      </c>
      <c r="I72" s="1">
        <v>200000</v>
      </c>
      <c r="J72" s="1">
        <v>200000</v>
      </c>
      <c r="K72" s="1">
        <v>196727.24</v>
      </c>
      <c r="L72" s="33">
        <f t="shared" si="1"/>
        <v>98.363619999999997</v>
      </c>
      <c r="M72" s="1">
        <v>197000</v>
      </c>
      <c r="N72" s="1">
        <v>197000</v>
      </c>
      <c r="O72" s="1">
        <v>350000</v>
      </c>
      <c r="P72" s="1">
        <f>O72</f>
        <v>350000</v>
      </c>
      <c r="Q72" s="1">
        <v>199955</v>
      </c>
      <c r="R72" s="1">
        <v>350000</v>
      </c>
      <c r="S72" s="1">
        <f>R72</f>
        <v>350000</v>
      </c>
      <c r="T72" s="1">
        <v>320000</v>
      </c>
      <c r="U72" s="1">
        <f>T72</f>
        <v>320000</v>
      </c>
      <c r="V72" s="21"/>
      <c r="W72" s="21"/>
      <c r="X72" s="21"/>
      <c r="Y72" s="12"/>
    </row>
    <row r="73" spans="1:25" s="23" customFormat="1" ht="78.75" x14ac:dyDescent="0.2">
      <c r="A73" s="227" t="s">
        <v>80</v>
      </c>
      <c r="B73" s="227"/>
      <c r="C73" s="227"/>
      <c r="D73" s="227"/>
      <c r="E73" s="20" t="s">
        <v>81</v>
      </c>
      <c r="F73" s="20" t="s">
        <v>30</v>
      </c>
      <c r="G73" s="21">
        <f>G74+G76+G81+G84+G88</f>
        <v>10257603</v>
      </c>
      <c r="H73" s="21">
        <f t="shared" ref="H73:U73" si="26">H74+H76+H81+H84+H88</f>
        <v>10257603</v>
      </c>
      <c r="I73" s="21">
        <f t="shared" si="26"/>
        <v>10257603</v>
      </c>
      <c r="J73" s="21">
        <f t="shared" si="26"/>
        <v>10257603</v>
      </c>
      <c r="K73" s="21">
        <f t="shared" si="26"/>
        <v>6550421.8300000001</v>
      </c>
      <c r="L73" s="22">
        <f t="shared" si="1"/>
        <v>63.859186498054179</v>
      </c>
      <c r="M73" s="21">
        <f t="shared" si="26"/>
        <v>9035873</v>
      </c>
      <c r="N73" s="21">
        <f t="shared" si="26"/>
        <v>9035873</v>
      </c>
      <c r="O73" s="21">
        <f t="shared" si="26"/>
        <v>15610000</v>
      </c>
      <c r="P73" s="21">
        <f t="shared" si="26"/>
        <v>15610000</v>
      </c>
      <c r="Q73" s="21">
        <f t="shared" si="26"/>
        <v>9345822</v>
      </c>
      <c r="R73" s="21">
        <f t="shared" si="26"/>
        <v>16220000</v>
      </c>
      <c r="S73" s="21">
        <f t="shared" si="26"/>
        <v>16220000</v>
      </c>
      <c r="T73" s="21">
        <f t="shared" si="26"/>
        <v>16730000</v>
      </c>
      <c r="U73" s="21">
        <f t="shared" si="26"/>
        <v>16730000</v>
      </c>
      <c r="V73" s="21"/>
      <c r="W73" s="21"/>
      <c r="X73" s="21"/>
      <c r="Y73" s="12"/>
    </row>
    <row r="74" spans="1:25" s="23" customFormat="1" ht="15.75" hidden="1" x14ac:dyDescent="0.2">
      <c r="A74" s="24" t="s">
        <v>82</v>
      </c>
      <c r="B74" s="25">
        <v>11</v>
      </c>
      <c r="C74" s="70" t="s">
        <v>31</v>
      </c>
      <c r="D74" s="27">
        <v>322</v>
      </c>
      <c r="E74" s="20"/>
      <c r="F74" s="20"/>
      <c r="G74" s="21">
        <f>SUM(G75)</f>
        <v>122000</v>
      </c>
      <c r="H74" s="21">
        <f t="shared" ref="H74:U74" si="27">SUM(H75)</f>
        <v>122000</v>
      </c>
      <c r="I74" s="21">
        <f t="shared" si="27"/>
        <v>122000</v>
      </c>
      <c r="J74" s="21">
        <f t="shared" si="27"/>
        <v>122000</v>
      </c>
      <c r="K74" s="21">
        <f t="shared" si="27"/>
        <v>12258.74</v>
      </c>
      <c r="L74" s="22">
        <f t="shared" si="1"/>
        <v>10.048147540983607</v>
      </c>
      <c r="M74" s="21">
        <f t="shared" si="27"/>
        <v>120170</v>
      </c>
      <c r="N74" s="21">
        <f t="shared" si="27"/>
        <v>120170</v>
      </c>
      <c r="O74" s="21">
        <f t="shared" si="27"/>
        <v>50000</v>
      </c>
      <c r="P74" s="21">
        <f t="shared" si="27"/>
        <v>50000</v>
      </c>
      <c r="Q74" s="21">
        <f t="shared" si="27"/>
        <v>121973</v>
      </c>
      <c r="R74" s="21">
        <f t="shared" si="27"/>
        <v>50000</v>
      </c>
      <c r="S74" s="21">
        <f t="shared" si="27"/>
        <v>50000</v>
      </c>
      <c r="T74" s="21">
        <f t="shared" si="27"/>
        <v>50000</v>
      </c>
      <c r="U74" s="21">
        <f t="shared" si="27"/>
        <v>50000</v>
      </c>
      <c r="V74" s="21"/>
      <c r="W74" s="21"/>
      <c r="X74" s="21"/>
      <c r="Y74" s="12"/>
    </row>
    <row r="75" spans="1:25" s="23" customFormat="1" ht="15.75" hidden="1" x14ac:dyDescent="0.2">
      <c r="A75" s="28" t="s">
        <v>82</v>
      </c>
      <c r="B75" s="29">
        <v>11</v>
      </c>
      <c r="C75" s="43" t="s">
        <v>31</v>
      </c>
      <c r="D75" s="31">
        <v>3224</v>
      </c>
      <c r="E75" s="32" t="s">
        <v>49</v>
      </c>
      <c r="F75" s="32"/>
      <c r="G75" s="1">
        <v>122000</v>
      </c>
      <c r="H75" s="1">
        <v>122000</v>
      </c>
      <c r="I75" s="1">
        <v>122000</v>
      </c>
      <c r="J75" s="1">
        <v>122000</v>
      </c>
      <c r="K75" s="1">
        <v>12258.74</v>
      </c>
      <c r="L75" s="33">
        <f t="shared" si="1"/>
        <v>10.048147540983607</v>
      </c>
      <c r="M75" s="1">
        <v>120170</v>
      </c>
      <c r="N75" s="1">
        <v>120170</v>
      </c>
      <c r="O75" s="1">
        <v>50000</v>
      </c>
      <c r="P75" s="1">
        <f>O75</f>
        <v>50000</v>
      </c>
      <c r="Q75" s="1">
        <v>121973</v>
      </c>
      <c r="R75" s="1">
        <v>50000</v>
      </c>
      <c r="S75" s="1">
        <f>R75</f>
        <v>50000</v>
      </c>
      <c r="T75" s="1">
        <v>50000</v>
      </c>
      <c r="U75" s="1">
        <f>T75</f>
        <v>50000</v>
      </c>
      <c r="V75" s="21"/>
      <c r="W75" s="21"/>
      <c r="X75" s="21"/>
      <c r="Y75" s="12"/>
    </row>
    <row r="76" spans="1:25" s="23" customFormat="1" ht="15.75" hidden="1" x14ac:dyDescent="0.2">
      <c r="A76" s="24" t="s">
        <v>82</v>
      </c>
      <c r="B76" s="25">
        <v>11</v>
      </c>
      <c r="C76" s="70" t="s">
        <v>31</v>
      </c>
      <c r="D76" s="27">
        <v>323</v>
      </c>
      <c r="E76" s="20"/>
      <c r="F76" s="20"/>
      <c r="G76" s="21">
        <f>SUM(G77:G80)</f>
        <v>5868000</v>
      </c>
      <c r="H76" s="21">
        <f t="shared" ref="H76:U76" si="28">SUM(H77:H80)</f>
        <v>5868000</v>
      </c>
      <c r="I76" s="21">
        <f t="shared" si="28"/>
        <v>5868000</v>
      </c>
      <c r="J76" s="21">
        <f t="shared" si="28"/>
        <v>5868000</v>
      </c>
      <c r="K76" s="21">
        <f t="shared" si="28"/>
        <v>4703463.3899999997</v>
      </c>
      <c r="L76" s="22">
        <f t="shared" si="1"/>
        <v>80.154454498977501</v>
      </c>
      <c r="M76" s="21">
        <f t="shared" si="28"/>
        <v>4575480</v>
      </c>
      <c r="N76" s="21">
        <f t="shared" si="28"/>
        <v>4575480</v>
      </c>
      <c r="O76" s="21">
        <f t="shared" si="28"/>
        <v>10950000</v>
      </c>
      <c r="P76" s="21">
        <f t="shared" si="28"/>
        <v>10950000</v>
      </c>
      <c r="Q76" s="21">
        <f t="shared" si="28"/>
        <v>4666613</v>
      </c>
      <c r="R76" s="21">
        <f t="shared" si="28"/>
        <v>12620000</v>
      </c>
      <c r="S76" s="21">
        <f t="shared" si="28"/>
        <v>12620000</v>
      </c>
      <c r="T76" s="21">
        <f t="shared" si="28"/>
        <v>12980000</v>
      </c>
      <c r="U76" s="21">
        <f t="shared" si="28"/>
        <v>12980000</v>
      </c>
      <c r="V76" s="21"/>
      <c r="W76" s="21"/>
      <c r="X76" s="21"/>
      <c r="Y76" s="12"/>
    </row>
    <row r="77" spans="1:25" s="23" customFormat="1" ht="15.75" hidden="1" x14ac:dyDescent="0.2">
      <c r="A77" s="28" t="s">
        <v>82</v>
      </c>
      <c r="B77" s="29">
        <v>11</v>
      </c>
      <c r="C77" s="43" t="s">
        <v>31</v>
      </c>
      <c r="D77" s="31">
        <v>3232</v>
      </c>
      <c r="E77" s="32" t="s">
        <v>53</v>
      </c>
      <c r="F77" s="32"/>
      <c r="G77" s="1">
        <v>362000</v>
      </c>
      <c r="H77" s="1">
        <v>362000</v>
      </c>
      <c r="I77" s="1">
        <v>362000</v>
      </c>
      <c r="J77" s="1">
        <v>362000</v>
      </c>
      <c r="K77" s="1">
        <v>253139.62</v>
      </c>
      <c r="L77" s="33">
        <f t="shared" si="1"/>
        <v>69.928071823204419</v>
      </c>
      <c r="M77" s="1">
        <v>356570</v>
      </c>
      <c r="N77" s="1">
        <v>356570</v>
      </c>
      <c r="O77" s="1">
        <v>400000</v>
      </c>
      <c r="P77" s="1">
        <f t="shared" ref="P77:P89" si="29">O77</f>
        <v>400000</v>
      </c>
      <c r="Q77" s="1">
        <v>361919</v>
      </c>
      <c r="R77" s="1">
        <v>350000</v>
      </c>
      <c r="S77" s="1">
        <f t="shared" ref="S77:S89" si="30">R77</f>
        <v>350000</v>
      </c>
      <c r="T77" s="1">
        <v>350000</v>
      </c>
      <c r="U77" s="1">
        <f t="shared" ref="U77:U89" si="31">T77</f>
        <v>350000</v>
      </c>
      <c r="V77" s="21"/>
      <c r="W77" s="21"/>
      <c r="X77" s="21"/>
      <c r="Y77" s="12"/>
    </row>
    <row r="78" spans="1:25" s="23" customFormat="1" ht="15.75" hidden="1" x14ac:dyDescent="0.2">
      <c r="A78" s="28" t="s">
        <v>82</v>
      </c>
      <c r="B78" s="29">
        <v>11</v>
      </c>
      <c r="C78" s="43" t="s">
        <v>31</v>
      </c>
      <c r="D78" s="31">
        <v>3235</v>
      </c>
      <c r="E78" s="32" t="s">
        <v>56</v>
      </c>
      <c r="F78" s="32"/>
      <c r="G78" s="1">
        <v>20000</v>
      </c>
      <c r="H78" s="1">
        <v>20000</v>
      </c>
      <c r="I78" s="1">
        <v>20000</v>
      </c>
      <c r="J78" s="1">
        <v>20000</v>
      </c>
      <c r="K78" s="1">
        <v>1950</v>
      </c>
      <c r="L78" s="33">
        <f t="shared" si="1"/>
        <v>9.75</v>
      </c>
      <c r="M78" s="1">
        <v>19700</v>
      </c>
      <c r="N78" s="1">
        <v>19700</v>
      </c>
      <c r="O78" s="1">
        <v>3000000</v>
      </c>
      <c r="P78" s="1">
        <f t="shared" si="29"/>
        <v>3000000</v>
      </c>
      <c r="Q78" s="1">
        <v>19996</v>
      </c>
      <c r="R78" s="1">
        <v>4400000</v>
      </c>
      <c r="S78" s="1">
        <f t="shared" si="30"/>
        <v>4400000</v>
      </c>
      <c r="T78" s="1">
        <v>4500000</v>
      </c>
      <c r="U78" s="1">
        <f t="shared" si="31"/>
        <v>4500000</v>
      </c>
      <c r="V78" s="21"/>
      <c r="W78" s="21"/>
      <c r="X78" s="21"/>
      <c r="Y78" s="12"/>
    </row>
    <row r="79" spans="1:25" s="23" customFormat="1" ht="15.75" hidden="1" x14ac:dyDescent="0.2">
      <c r="A79" s="28" t="s">
        <v>82</v>
      </c>
      <c r="B79" s="29">
        <v>11</v>
      </c>
      <c r="C79" s="43" t="s">
        <v>31</v>
      </c>
      <c r="D79" s="31">
        <v>3237</v>
      </c>
      <c r="E79" s="32" t="s">
        <v>58</v>
      </c>
      <c r="F79" s="32"/>
      <c r="G79" s="1">
        <v>86000</v>
      </c>
      <c r="H79" s="1">
        <v>86000</v>
      </c>
      <c r="I79" s="1">
        <v>86000</v>
      </c>
      <c r="J79" s="1">
        <v>86000</v>
      </c>
      <c r="K79" s="1">
        <v>0</v>
      </c>
      <c r="L79" s="33">
        <f t="shared" si="1"/>
        <v>0</v>
      </c>
      <c r="M79" s="1">
        <v>84710</v>
      </c>
      <c r="N79" s="1">
        <v>84710</v>
      </c>
      <c r="O79" s="1">
        <v>50000</v>
      </c>
      <c r="P79" s="1">
        <f t="shared" si="29"/>
        <v>50000</v>
      </c>
      <c r="Q79" s="1">
        <v>85980</v>
      </c>
      <c r="R79" s="1">
        <v>70000</v>
      </c>
      <c r="S79" s="1">
        <f t="shared" si="30"/>
        <v>70000</v>
      </c>
      <c r="T79" s="1">
        <v>80000</v>
      </c>
      <c r="U79" s="1">
        <f t="shared" si="31"/>
        <v>80000</v>
      </c>
      <c r="V79" s="21"/>
      <c r="W79" s="21"/>
      <c r="X79" s="21"/>
      <c r="Y79" s="12"/>
    </row>
    <row r="80" spans="1:25" s="23" customFormat="1" ht="15.75" hidden="1" x14ac:dyDescent="0.2">
      <c r="A80" s="28" t="s">
        <v>82</v>
      </c>
      <c r="B80" s="29">
        <v>11</v>
      </c>
      <c r="C80" s="43" t="s">
        <v>31</v>
      </c>
      <c r="D80" s="31">
        <v>3238</v>
      </c>
      <c r="E80" s="32" t="s">
        <v>59</v>
      </c>
      <c r="F80" s="32"/>
      <c r="G80" s="1">
        <v>5400000</v>
      </c>
      <c r="H80" s="1">
        <v>5400000</v>
      </c>
      <c r="I80" s="1">
        <v>5400000</v>
      </c>
      <c r="J80" s="1">
        <v>5400000</v>
      </c>
      <c r="K80" s="1">
        <v>4448373.7699999996</v>
      </c>
      <c r="L80" s="33">
        <f t="shared" si="1"/>
        <v>82.377292037037037</v>
      </c>
      <c r="M80" s="1">
        <v>4114500</v>
      </c>
      <c r="N80" s="1">
        <v>4114500</v>
      </c>
      <c r="O80" s="1">
        <v>7500000</v>
      </c>
      <c r="P80" s="1">
        <f t="shared" si="29"/>
        <v>7500000</v>
      </c>
      <c r="Q80" s="1">
        <v>4198718</v>
      </c>
      <c r="R80" s="1">
        <v>7800000</v>
      </c>
      <c r="S80" s="1">
        <f t="shared" si="30"/>
        <v>7800000</v>
      </c>
      <c r="T80" s="1">
        <v>8050000</v>
      </c>
      <c r="U80" s="1">
        <f t="shared" si="31"/>
        <v>8050000</v>
      </c>
      <c r="V80" s="21"/>
      <c r="W80" s="21"/>
      <c r="X80" s="21"/>
      <c r="Y80" s="12"/>
    </row>
    <row r="81" spans="1:25" s="23" customFormat="1" ht="15.75" hidden="1" x14ac:dyDescent="0.2">
      <c r="A81" s="24" t="s">
        <v>82</v>
      </c>
      <c r="B81" s="25">
        <v>11</v>
      </c>
      <c r="C81" s="70" t="s">
        <v>31</v>
      </c>
      <c r="D81" s="27">
        <v>412</v>
      </c>
      <c r="E81" s="20"/>
      <c r="F81" s="20"/>
      <c r="G81" s="21">
        <f>SUM(G82:G83)</f>
        <v>1351000</v>
      </c>
      <c r="H81" s="21">
        <f t="shared" ref="H81:U81" si="32">SUM(H82:H83)</f>
        <v>1351000</v>
      </c>
      <c r="I81" s="21">
        <f t="shared" si="32"/>
        <v>1351000</v>
      </c>
      <c r="J81" s="21">
        <f t="shared" si="32"/>
        <v>1351000</v>
      </c>
      <c r="K81" s="21">
        <f t="shared" si="32"/>
        <v>877362.33000000007</v>
      </c>
      <c r="L81" s="22">
        <f t="shared" si="1"/>
        <v>64.941697261287942</v>
      </c>
      <c r="M81" s="21">
        <f t="shared" si="32"/>
        <v>1365861</v>
      </c>
      <c r="N81" s="21">
        <f t="shared" si="32"/>
        <v>1365861</v>
      </c>
      <c r="O81" s="21">
        <f t="shared" si="32"/>
        <v>1610000</v>
      </c>
      <c r="P81" s="21">
        <f t="shared" si="32"/>
        <v>1610000</v>
      </c>
      <c r="Q81" s="21">
        <f t="shared" si="32"/>
        <v>1434155</v>
      </c>
      <c r="R81" s="21">
        <f t="shared" si="32"/>
        <v>400000</v>
      </c>
      <c r="S81" s="21">
        <f t="shared" si="32"/>
        <v>400000</v>
      </c>
      <c r="T81" s="21">
        <f t="shared" si="32"/>
        <v>450000</v>
      </c>
      <c r="U81" s="21">
        <f t="shared" si="32"/>
        <v>450000</v>
      </c>
      <c r="V81" s="21"/>
      <c r="W81" s="21"/>
      <c r="X81" s="21"/>
      <c r="Y81" s="12"/>
    </row>
    <row r="82" spans="1:25" s="23" customFormat="1" ht="15.75" hidden="1" x14ac:dyDescent="0.2">
      <c r="A82" s="28" t="s">
        <v>82</v>
      </c>
      <c r="B82" s="29">
        <v>11</v>
      </c>
      <c r="C82" s="43" t="s">
        <v>31</v>
      </c>
      <c r="D82" s="31">
        <v>4123</v>
      </c>
      <c r="E82" s="32" t="s">
        <v>83</v>
      </c>
      <c r="F82" s="32"/>
      <c r="G82" s="1">
        <v>1350000</v>
      </c>
      <c r="H82" s="1">
        <v>1350000</v>
      </c>
      <c r="I82" s="1">
        <v>1350000</v>
      </c>
      <c r="J82" s="1">
        <v>1350000</v>
      </c>
      <c r="K82" s="1">
        <v>877362.33000000007</v>
      </c>
      <c r="L82" s="33">
        <f t="shared" si="1"/>
        <v>64.989802222222224</v>
      </c>
      <c r="M82" s="1">
        <v>1364850</v>
      </c>
      <c r="N82" s="1">
        <v>1364850</v>
      </c>
      <c r="O82" s="1">
        <v>1610000</v>
      </c>
      <c r="P82" s="1">
        <f t="shared" si="29"/>
        <v>1610000</v>
      </c>
      <c r="Q82" s="1">
        <v>1433093</v>
      </c>
      <c r="R82" s="1">
        <v>400000</v>
      </c>
      <c r="S82" s="1">
        <f t="shared" si="30"/>
        <v>400000</v>
      </c>
      <c r="T82" s="1">
        <v>450000</v>
      </c>
      <c r="U82" s="1">
        <f t="shared" si="31"/>
        <v>450000</v>
      </c>
      <c r="V82" s="21"/>
      <c r="W82" s="21"/>
      <c r="X82" s="21"/>
      <c r="Y82" s="12"/>
    </row>
    <row r="83" spans="1:25" s="23" customFormat="1" ht="15.75" hidden="1" x14ac:dyDescent="0.2">
      <c r="A83" s="28" t="s">
        <v>82</v>
      </c>
      <c r="B83" s="29">
        <v>11</v>
      </c>
      <c r="C83" s="43" t="s">
        <v>31</v>
      </c>
      <c r="D83" s="31">
        <v>4126</v>
      </c>
      <c r="E83" s="32" t="s">
        <v>84</v>
      </c>
      <c r="F83" s="32"/>
      <c r="G83" s="1">
        <v>1000</v>
      </c>
      <c r="H83" s="1">
        <v>1000</v>
      </c>
      <c r="I83" s="1">
        <v>1000</v>
      </c>
      <c r="J83" s="1">
        <v>1000</v>
      </c>
      <c r="K83" s="1">
        <v>0</v>
      </c>
      <c r="L83" s="33">
        <f t="shared" si="1"/>
        <v>0</v>
      </c>
      <c r="M83" s="1">
        <v>1011</v>
      </c>
      <c r="N83" s="1">
        <v>1011</v>
      </c>
      <c r="O83" s="1"/>
      <c r="P83" s="1">
        <f t="shared" si="29"/>
        <v>0</v>
      </c>
      <c r="Q83" s="1">
        <v>1062</v>
      </c>
      <c r="R83" s="1"/>
      <c r="S83" s="1">
        <f t="shared" si="30"/>
        <v>0</v>
      </c>
      <c r="T83" s="1"/>
      <c r="U83" s="1">
        <f t="shared" si="31"/>
        <v>0</v>
      </c>
      <c r="V83" s="21"/>
      <c r="W83" s="21"/>
      <c r="X83" s="21"/>
      <c r="Y83" s="12"/>
    </row>
    <row r="84" spans="1:25" s="23" customFormat="1" ht="15.75" hidden="1" x14ac:dyDescent="0.2">
      <c r="A84" s="24" t="s">
        <v>82</v>
      </c>
      <c r="B84" s="25">
        <v>11</v>
      </c>
      <c r="C84" s="70" t="s">
        <v>31</v>
      </c>
      <c r="D84" s="27">
        <v>422</v>
      </c>
      <c r="E84" s="20"/>
      <c r="F84" s="20"/>
      <c r="G84" s="21">
        <f>SUM(G85:G87)</f>
        <v>2066603</v>
      </c>
      <c r="H84" s="21">
        <f t="shared" ref="H84:U84" si="33">SUM(H85:H87)</f>
        <v>2066603</v>
      </c>
      <c r="I84" s="21">
        <f t="shared" si="33"/>
        <v>2066603</v>
      </c>
      <c r="J84" s="21">
        <f t="shared" si="33"/>
        <v>2066603</v>
      </c>
      <c r="K84" s="21">
        <f t="shared" si="33"/>
        <v>895087.37000000011</v>
      </c>
      <c r="L84" s="22">
        <f t="shared" si="1"/>
        <v>43.312013482996015</v>
      </c>
      <c r="M84" s="21">
        <f t="shared" si="33"/>
        <v>2115012</v>
      </c>
      <c r="N84" s="21">
        <f t="shared" si="33"/>
        <v>2115012</v>
      </c>
      <c r="O84" s="21">
        <f t="shared" si="33"/>
        <v>2100000</v>
      </c>
      <c r="P84" s="21">
        <f t="shared" si="33"/>
        <v>2100000</v>
      </c>
      <c r="Q84" s="21">
        <f t="shared" si="33"/>
        <v>2220763</v>
      </c>
      <c r="R84" s="21">
        <f t="shared" si="33"/>
        <v>2200000</v>
      </c>
      <c r="S84" s="21">
        <f t="shared" si="33"/>
        <v>2200000</v>
      </c>
      <c r="T84" s="21">
        <f t="shared" si="33"/>
        <v>2250000</v>
      </c>
      <c r="U84" s="21">
        <f t="shared" si="33"/>
        <v>2250000</v>
      </c>
      <c r="V84" s="21"/>
      <c r="W84" s="21"/>
      <c r="X84" s="21"/>
      <c r="Y84" s="12"/>
    </row>
    <row r="85" spans="1:25" s="23" customFormat="1" ht="15.75" hidden="1" x14ac:dyDescent="0.2">
      <c r="A85" s="28" t="s">
        <v>82</v>
      </c>
      <c r="B85" s="29">
        <v>11</v>
      </c>
      <c r="C85" s="43" t="s">
        <v>31</v>
      </c>
      <c r="D85" s="31">
        <v>4221</v>
      </c>
      <c r="E85" s="32" t="s">
        <v>74</v>
      </c>
      <c r="F85" s="32"/>
      <c r="G85" s="1">
        <v>1800000</v>
      </c>
      <c r="H85" s="1">
        <v>1800000</v>
      </c>
      <c r="I85" s="1">
        <v>1800000</v>
      </c>
      <c r="J85" s="1">
        <v>1800000</v>
      </c>
      <c r="K85" s="1">
        <v>811476.83000000007</v>
      </c>
      <c r="L85" s="33">
        <f t="shared" si="1"/>
        <v>45.082046111111111</v>
      </c>
      <c r="M85" s="1">
        <v>1819800</v>
      </c>
      <c r="N85" s="1">
        <v>1819800</v>
      </c>
      <c r="O85" s="1">
        <v>1850000</v>
      </c>
      <c r="P85" s="1">
        <f t="shared" si="29"/>
        <v>1850000</v>
      </c>
      <c r="Q85" s="1">
        <v>1910790</v>
      </c>
      <c r="R85" s="1">
        <v>2000000</v>
      </c>
      <c r="S85" s="1">
        <f t="shared" si="30"/>
        <v>2000000</v>
      </c>
      <c r="T85" s="1">
        <v>2000000</v>
      </c>
      <c r="U85" s="1">
        <f t="shared" si="31"/>
        <v>2000000</v>
      </c>
      <c r="V85" s="21"/>
      <c r="W85" s="21"/>
      <c r="X85" s="21"/>
      <c r="Y85" s="12"/>
    </row>
    <row r="86" spans="1:25" s="23" customFormat="1" ht="15.75" hidden="1" x14ac:dyDescent="0.2">
      <c r="A86" s="28" t="s">
        <v>82</v>
      </c>
      <c r="B86" s="29">
        <v>11</v>
      </c>
      <c r="C86" s="43" t="s">
        <v>31</v>
      </c>
      <c r="D86" s="31">
        <v>4222</v>
      </c>
      <c r="E86" s="32" t="s">
        <v>75</v>
      </c>
      <c r="F86" s="32"/>
      <c r="G86" s="1">
        <v>252603</v>
      </c>
      <c r="H86" s="1">
        <v>252603</v>
      </c>
      <c r="I86" s="1">
        <v>252603</v>
      </c>
      <c r="J86" s="1">
        <v>252603</v>
      </c>
      <c r="K86" s="1">
        <v>83610.539999999994</v>
      </c>
      <c r="L86" s="33">
        <f t="shared" si="1"/>
        <v>33.099583140342745</v>
      </c>
      <c r="M86" s="1">
        <v>281058</v>
      </c>
      <c r="N86" s="1">
        <v>281058</v>
      </c>
      <c r="O86" s="1">
        <v>250000</v>
      </c>
      <c r="P86" s="1">
        <f t="shared" si="29"/>
        <v>250000</v>
      </c>
      <c r="Q86" s="1">
        <v>295111</v>
      </c>
      <c r="R86" s="1">
        <v>200000</v>
      </c>
      <c r="S86" s="1">
        <f t="shared" si="30"/>
        <v>200000</v>
      </c>
      <c r="T86" s="1">
        <v>250000</v>
      </c>
      <c r="U86" s="1">
        <f t="shared" si="31"/>
        <v>250000</v>
      </c>
      <c r="V86" s="21"/>
      <c r="W86" s="21"/>
      <c r="X86" s="21"/>
      <c r="Y86" s="12"/>
    </row>
    <row r="87" spans="1:25" s="23" customFormat="1" ht="15.75" hidden="1" x14ac:dyDescent="0.2">
      <c r="A87" s="28" t="s">
        <v>82</v>
      </c>
      <c r="B87" s="29">
        <v>11</v>
      </c>
      <c r="C87" s="43" t="s">
        <v>31</v>
      </c>
      <c r="D87" s="31">
        <v>4225</v>
      </c>
      <c r="E87" s="32" t="s">
        <v>85</v>
      </c>
      <c r="F87" s="32"/>
      <c r="G87" s="1">
        <v>14000</v>
      </c>
      <c r="H87" s="1">
        <v>14000</v>
      </c>
      <c r="I87" s="1">
        <v>14000</v>
      </c>
      <c r="J87" s="1">
        <v>14000</v>
      </c>
      <c r="K87" s="1">
        <v>0</v>
      </c>
      <c r="L87" s="33">
        <f t="shared" si="1"/>
        <v>0</v>
      </c>
      <c r="M87" s="1">
        <v>14154</v>
      </c>
      <c r="N87" s="1">
        <v>14154</v>
      </c>
      <c r="O87" s="1"/>
      <c r="P87" s="1">
        <f t="shared" si="29"/>
        <v>0</v>
      </c>
      <c r="Q87" s="1">
        <v>14862</v>
      </c>
      <c r="R87" s="1"/>
      <c r="S87" s="1">
        <f t="shared" si="30"/>
        <v>0</v>
      </c>
      <c r="T87" s="1"/>
      <c r="U87" s="1">
        <f t="shared" si="31"/>
        <v>0</v>
      </c>
      <c r="V87" s="21"/>
      <c r="W87" s="21"/>
      <c r="X87" s="21"/>
      <c r="Y87" s="12"/>
    </row>
    <row r="88" spans="1:25" s="23" customFormat="1" ht="15.75" hidden="1" x14ac:dyDescent="0.2">
      <c r="A88" s="24" t="s">
        <v>82</v>
      </c>
      <c r="B88" s="25">
        <v>11</v>
      </c>
      <c r="C88" s="70" t="s">
        <v>31</v>
      </c>
      <c r="D88" s="27">
        <v>426</v>
      </c>
      <c r="E88" s="20"/>
      <c r="F88" s="20"/>
      <c r="G88" s="21">
        <f>SUM(G89)</f>
        <v>850000</v>
      </c>
      <c r="H88" s="21">
        <f t="shared" ref="H88:U88" si="34">SUM(H89)</f>
        <v>850000</v>
      </c>
      <c r="I88" s="21">
        <f t="shared" si="34"/>
        <v>850000</v>
      </c>
      <c r="J88" s="21">
        <f t="shared" si="34"/>
        <v>850000</v>
      </c>
      <c r="K88" s="21">
        <f t="shared" si="34"/>
        <v>62250</v>
      </c>
      <c r="L88" s="22">
        <f t="shared" si="1"/>
        <v>7.3235294117647065</v>
      </c>
      <c r="M88" s="21">
        <f t="shared" si="34"/>
        <v>859350</v>
      </c>
      <c r="N88" s="21">
        <f t="shared" si="34"/>
        <v>859350</v>
      </c>
      <c r="O88" s="21">
        <f t="shared" si="34"/>
        <v>900000</v>
      </c>
      <c r="P88" s="21">
        <f t="shared" si="34"/>
        <v>900000</v>
      </c>
      <c r="Q88" s="21">
        <f t="shared" si="34"/>
        <v>902318</v>
      </c>
      <c r="R88" s="21">
        <f t="shared" si="34"/>
        <v>950000</v>
      </c>
      <c r="S88" s="21">
        <f t="shared" si="34"/>
        <v>950000</v>
      </c>
      <c r="T88" s="21">
        <f t="shared" si="34"/>
        <v>1000000</v>
      </c>
      <c r="U88" s="21">
        <f t="shared" si="34"/>
        <v>1000000</v>
      </c>
      <c r="V88" s="21"/>
      <c r="W88" s="21"/>
      <c r="X88" s="21"/>
      <c r="Y88" s="12"/>
    </row>
    <row r="89" spans="1:25" s="23" customFormat="1" ht="15.75" hidden="1" x14ac:dyDescent="0.2">
      <c r="A89" s="28" t="s">
        <v>82</v>
      </c>
      <c r="B89" s="29">
        <v>11</v>
      </c>
      <c r="C89" s="43" t="s">
        <v>31</v>
      </c>
      <c r="D89" s="31">
        <v>4262</v>
      </c>
      <c r="E89" s="32" t="s">
        <v>86</v>
      </c>
      <c r="F89" s="32"/>
      <c r="G89" s="1">
        <v>850000</v>
      </c>
      <c r="H89" s="1">
        <v>850000</v>
      </c>
      <c r="I89" s="1">
        <v>850000</v>
      </c>
      <c r="J89" s="1">
        <v>850000</v>
      </c>
      <c r="K89" s="1">
        <v>62250</v>
      </c>
      <c r="L89" s="33">
        <f t="shared" si="1"/>
        <v>7.3235294117647065</v>
      </c>
      <c r="M89" s="1">
        <v>859350</v>
      </c>
      <c r="N89" s="1">
        <v>859350</v>
      </c>
      <c r="O89" s="1">
        <v>900000</v>
      </c>
      <c r="P89" s="1">
        <f t="shared" si="29"/>
        <v>900000</v>
      </c>
      <c r="Q89" s="1">
        <v>902318</v>
      </c>
      <c r="R89" s="1">
        <v>950000</v>
      </c>
      <c r="S89" s="1">
        <f t="shared" si="30"/>
        <v>950000</v>
      </c>
      <c r="T89" s="1">
        <v>1000000</v>
      </c>
      <c r="U89" s="1">
        <f t="shared" si="31"/>
        <v>1000000</v>
      </c>
      <c r="V89" s="21"/>
      <c r="W89" s="21"/>
      <c r="X89" s="21"/>
      <c r="Y89" s="12"/>
    </row>
    <row r="90" spans="1:25" ht="78.75" x14ac:dyDescent="0.2">
      <c r="A90" s="227" t="s">
        <v>87</v>
      </c>
      <c r="B90" s="227"/>
      <c r="C90" s="227"/>
      <c r="D90" s="227"/>
      <c r="E90" s="20" t="s">
        <v>88</v>
      </c>
      <c r="F90" s="20" t="s">
        <v>30</v>
      </c>
      <c r="G90" s="21">
        <f>G91+G93</f>
        <v>4400000</v>
      </c>
      <c r="H90" s="21">
        <f t="shared" ref="H90:U90" si="35">H91+H93</f>
        <v>4400000</v>
      </c>
      <c r="I90" s="21">
        <f t="shared" si="35"/>
        <v>4400000</v>
      </c>
      <c r="J90" s="21">
        <f t="shared" si="35"/>
        <v>4400000</v>
      </c>
      <c r="K90" s="21">
        <f t="shared" si="35"/>
        <v>32664.5</v>
      </c>
      <c r="L90" s="22">
        <f t="shared" si="1"/>
        <v>0.74237500000000001</v>
      </c>
      <c r="M90" s="21">
        <f t="shared" si="35"/>
        <v>2724800</v>
      </c>
      <c r="N90" s="21">
        <f t="shared" si="35"/>
        <v>2724800</v>
      </c>
      <c r="O90" s="21">
        <f t="shared" si="35"/>
        <v>3850000</v>
      </c>
      <c r="P90" s="21">
        <f t="shared" si="35"/>
        <v>3850000</v>
      </c>
      <c r="Q90" s="21">
        <f t="shared" si="35"/>
        <v>2749622</v>
      </c>
      <c r="R90" s="21">
        <f t="shared" si="35"/>
        <v>4070000</v>
      </c>
      <c r="S90" s="21">
        <f t="shared" si="35"/>
        <v>4070000</v>
      </c>
      <c r="T90" s="21">
        <f t="shared" si="35"/>
        <v>4000000</v>
      </c>
      <c r="U90" s="21">
        <f t="shared" si="35"/>
        <v>4000000</v>
      </c>
    </row>
    <row r="91" spans="1:25" s="23" customFormat="1" ht="15.75" hidden="1" x14ac:dyDescent="0.2">
      <c r="A91" s="24" t="s">
        <v>87</v>
      </c>
      <c r="B91" s="25">
        <v>11</v>
      </c>
      <c r="C91" s="26" t="s">
        <v>31</v>
      </c>
      <c r="D91" s="27">
        <v>329</v>
      </c>
      <c r="E91" s="20"/>
      <c r="F91" s="20"/>
      <c r="G91" s="21">
        <f>SUM(G92)</f>
        <v>2000000</v>
      </c>
      <c r="H91" s="21">
        <f t="shared" ref="H91:U91" si="36">SUM(H92)</f>
        <v>2000000</v>
      </c>
      <c r="I91" s="21">
        <f t="shared" si="36"/>
        <v>2000000</v>
      </c>
      <c r="J91" s="21">
        <f t="shared" si="36"/>
        <v>2000000</v>
      </c>
      <c r="K91" s="21">
        <f t="shared" si="36"/>
        <v>32664.5</v>
      </c>
      <c r="L91" s="22">
        <f t="shared" ref="L91:L156" si="37">IF(I91=0, "-", K91/I91*100)</f>
        <v>1.6332249999999999</v>
      </c>
      <c r="M91" s="21">
        <f t="shared" si="36"/>
        <v>654800</v>
      </c>
      <c r="N91" s="21">
        <f t="shared" si="36"/>
        <v>654800</v>
      </c>
      <c r="O91" s="21">
        <f t="shared" si="36"/>
        <v>1850000</v>
      </c>
      <c r="P91" s="21">
        <f t="shared" si="36"/>
        <v>1850000</v>
      </c>
      <c r="Q91" s="21">
        <f t="shared" si="36"/>
        <v>679622</v>
      </c>
      <c r="R91" s="21">
        <f t="shared" si="36"/>
        <v>2000000</v>
      </c>
      <c r="S91" s="21">
        <f t="shared" si="36"/>
        <v>2000000</v>
      </c>
      <c r="T91" s="21">
        <f t="shared" si="36"/>
        <v>2000000</v>
      </c>
      <c r="U91" s="21">
        <f t="shared" si="36"/>
        <v>2000000</v>
      </c>
      <c r="V91" s="21"/>
      <c r="W91" s="21"/>
      <c r="X91" s="21"/>
      <c r="Y91" s="12"/>
    </row>
    <row r="92" spans="1:25" hidden="1" x14ac:dyDescent="0.2">
      <c r="A92" s="28" t="s">
        <v>87</v>
      </c>
      <c r="B92" s="29">
        <v>11</v>
      </c>
      <c r="C92" s="30" t="s">
        <v>31</v>
      </c>
      <c r="D92" s="31">
        <v>3299</v>
      </c>
      <c r="E92" s="32" t="s">
        <v>67</v>
      </c>
      <c r="G92" s="1">
        <v>2000000</v>
      </c>
      <c r="H92" s="1">
        <v>2000000</v>
      </c>
      <c r="I92" s="1">
        <v>2000000</v>
      </c>
      <c r="J92" s="1">
        <v>2000000</v>
      </c>
      <c r="K92" s="1">
        <v>32664.5</v>
      </c>
      <c r="L92" s="33">
        <f t="shared" si="37"/>
        <v>1.6332249999999999</v>
      </c>
      <c r="M92" s="1">
        <v>654800</v>
      </c>
      <c r="N92" s="1">
        <v>654800</v>
      </c>
      <c r="O92" s="1">
        <v>1850000</v>
      </c>
      <c r="P92" s="1">
        <f>O92</f>
        <v>1850000</v>
      </c>
      <c r="Q92" s="1">
        <v>679622</v>
      </c>
      <c r="R92" s="1">
        <v>2000000</v>
      </c>
      <c r="S92" s="1">
        <f>R92</f>
        <v>2000000</v>
      </c>
      <c r="T92" s="1">
        <v>2000000</v>
      </c>
      <c r="U92" s="1">
        <f>T92</f>
        <v>2000000</v>
      </c>
    </row>
    <row r="93" spans="1:25" s="23" customFormat="1" ht="15.75" hidden="1" x14ac:dyDescent="0.2">
      <c r="A93" s="24" t="s">
        <v>87</v>
      </c>
      <c r="B93" s="25">
        <v>11</v>
      </c>
      <c r="C93" s="26" t="s">
        <v>31</v>
      </c>
      <c r="D93" s="27">
        <v>343</v>
      </c>
      <c r="E93" s="20"/>
      <c r="F93" s="20"/>
      <c r="G93" s="21">
        <f>SUM(G94)</f>
        <v>2400000</v>
      </c>
      <c r="H93" s="21">
        <f t="shared" ref="H93:U93" si="38">SUM(H94)</f>
        <v>2400000</v>
      </c>
      <c r="I93" s="21">
        <f t="shared" si="38"/>
        <v>2400000</v>
      </c>
      <c r="J93" s="21">
        <f t="shared" si="38"/>
        <v>2400000</v>
      </c>
      <c r="K93" s="21">
        <f t="shared" si="38"/>
        <v>0</v>
      </c>
      <c r="L93" s="22">
        <f t="shared" si="37"/>
        <v>0</v>
      </c>
      <c r="M93" s="21">
        <f t="shared" si="38"/>
        <v>2070000</v>
      </c>
      <c r="N93" s="21">
        <f t="shared" si="38"/>
        <v>2070000</v>
      </c>
      <c r="O93" s="21">
        <f t="shared" si="38"/>
        <v>2000000</v>
      </c>
      <c r="P93" s="21">
        <f t="shared" si="38"/>
        <v>2000000</v>
      </c>
      <c r="Q93" s="21">
        <f t="shared" si="38"/>
        <v>2070000</v>
      </c>
      <c r="R93" s="21">
        <f t="shared" si="38"/>
        <v>2070000</v>
      </c>
      <c r="S93" s="21">
        <f t="shared" si="38"/>
        <v>2070000</v>
      </c>
      <c r="T93" s="21">
        <f t="shared" si="38"/>
        <v>2000000</v>
      </c>
      <c r="U93" s="21">
        <f t="shared" si="38"/>
        <v>2000000</v>
      </c>
      <c r="V93" s="21"/>
      <c r="W93" s="21"/>
      <c r="X93" s="21"/>
      <c r="Y93" s="12"/>
    </row>
    <row r="94" spans="1:25" hidden="1" x14ac:dyDescent="0.2">
      <c r="A94" s="28" t="s">
        <v>87</v>
      </c>
      <c r="B94" s="29">
        <v>11</v>
      </c>
      <c r="C94" s="30" t="s">
        <v>31</v>
      </c>
      <c r="D94" s="31">
        <v>3433</v>
      </c>
      <c r="E94" s="32" t="s">
        <v>69</v>
      </c>
      <c r="G94" s="1">
        <v>2400000</v>
      </c>
      <c r="H94" s="1">
        <v>2400000</v>
      </c>
      <c r="I94" s="1">
        <v>2400000</v>
      </c>
      <c r="J94" s="1">
        <v>2400000</v>
      </c>
      <c r="K94" s="1">
        <v>0</v>
      </c>
      <c r="L94" s="33">
        <f t="shared" si="37"/>
        <v>0</v>
      </c>
      <c r="M94" s="1">
        <v>2070000</v>
      </c>
      <c r="N94" s="1">
        <v>2070000</v>
      </c>
      <c r="O94" s="1">
        <v>2000000</v>
      </c>
      <c r="P94" s="1">
        <f>O94</f>
        <v>2000000</v>
      </c>
      <c r="Q94" s="1">
        <v>2070000</v>
      </c>
      <c r="R94" s="1">
        <v>2070000</v>
      </c>
      <c r="S94" s="1">
        <f>R94</f>
        <v>2070000</v>
      </c>
      <c r="T94" s="1">
        <v>2000000</v>
      </c>
      <c r="U94" s="1">
        <f>T94</f>
        <v>2000000</v>
      </c>
    </row>
    <row r="95" spans="1:25" s="23" customFormat="1" ht="78.75" x14ac:dyDescent="0.2">
      <c r="A95" s="227" t="s">
        <v>89</v>
      </c>
      <c r="B95" s="230"/>
      <c r="C95" s="230"/>
      <c r="D95" s="230"/>
      <c r="E95" s="20" t="s">
        <v>90</v>
      </c>
      <c r="F95" s="20" t="s">
        <v>30</v>
      </c>
      <c r="G95" s="21">
        <f>G96+G99+G101+G103</f>
        <v>1566000</v>
      </c>
      <c r="H95" s="21">
        <f t="shared" ref="H95:U95" si="39">H96+H99+H101+H103</f>
        <v>1566000</v>
      </c>
      <c r="I95" s="21">
        <f t="shared" si="39"/>
        <v>1566000</v>
      </c>
      <c r="J95" s="21">
        <f t="shared" si="39"/>
        <v>1566000</v>
      </c>
      <c r="K95" s="21">
        <f t="shared" si="39"/>
        <v>1184767.29</v>
      </c>
      <c r="L95" s="22">
        <f t="shared" si="37"/>
        <v>75.655637931034477</v>
      </c>
      <c r="M95" s="21">
        <f t="shared" si="39"/>
        <v>1156154</v>
      </c>
      <c r="N95" s="21">
        <f t="shared" si="39"/>
        <v>1156154</v>
      </c>
      <c r="O95" s="21">
        <f t="shared" si="39"/>
        <v>18100000</v>
      </c>
      <c r="P95" s="21">
        <f t="shared" si="39"/>
        <v>18100000</v>
      </c>
      <c r="Q95" s="21">
        <f t="shared" si="39"/>
        <v>1183900</v>
      </c>
      <c r="R95" s="21">
        <f t="shared" si="39"/>
        <v>30000000</v>
      </c>
      <c r="S95" s="21">
        <f t="shared" si="39"/>
        <v>30000000</v>
      </c>
      <c r="T95" s="21">
        <f t="shared" si="39"/>
        <v>23650000</v>
      </c>
      <c r="U95" s="21">
        <f t="shared" si="39"/>
        <v>23650000</v>
      </c>
      <c r="V95" s="21"/>
      <c r="W95" s="21"/>
      <c r="X95" s="21"/>
      <c r="Y95" s="12"/>
    </row>
    <row r="96" spans="1:25" s="23" customFormat="1" ht="15.75" hidden="1" x14ac:dyDescent="0.2">
      <c r="A96" s="24" t="s">
        <v>89</v>
      </c>
      <c r="B96" s="25">
        <v>11</v>
      </c>
      <c r="C96" s="26" t="s">
        <v>31</v>
      </c>
      <c r="D96" s="40">
        <v>323</v>
      </c>
      <c r="E96" s="20"/>
      <c r="F96" s="20"/>
      <c r="G96" s="21">
        <f>SUM(G97:G98)</f>
        <v>872000</v>
      </c>
      <c r="H96" s="21">
        <f t="shared" ref="H96:U96" si="40">SUM(H97:H98)</f>
        <v>872000</v>
      </c>
      <c r="I96" s="21">
        <f t="shared" si="40"/>
        <v>872000</v>
      </c>
      <c r="J96" s="21">
        <f t="shared" si="40"/>
        <v>872000</v>
      </c>
      <c r="K96" s="21">
        <f t="shared" si="40"/>
        <v>809983.26</v>
      </c>
      <c r="L96" s="22">
        <f t="shared" si="37"/>
        <v>92.887988532110086</v>
      </c>
      <c r="M96" s="21">
        <f t="shared" si="40"/>
        <v>858920</v>
      </c>
      <c r="N96" s="21">
        <f t="shared" si="40"/>
        <v>858920</v>
      </c>
      <c r="O96" s="21">
        <f t="shared" si="40"/>
        <v>4000000</v>
      </c>
      <c r="P96" s="21">
        <f t="shared" si="40"/>
        <v>4000000</v>
      </c>
      <c r="Q96" s="21">
        <f t="shared" si="40"/>
        <v>871804</v>
      </c>
      <c r="R96" s="21">
        <f t="shared" si="40"/>
        <v>4000000</v>
      </c>
      <c r="S96" s="21">
        <f t="shared" si="40"/>
        <v>4000000</v>
      </c>
      <c r="T96" s="21">
        <f t="shared" si="40"/>
        <v>3500000</v>
      </c>
      <c r="U96" s="21">
        <f t="shared" si="40"/>
        <v>3500000</v>
      </c>
      <c r="V96" s="21"/>
      <c r="W96" s="21"/>
      <c r="X96" s="21"/>
      <c r="Y96" s="12"/>
    </row>
    <row r="97" spans="1:25" hidden="1" x14ac:dyDescent="0.2">
      <c r="A97" s="28" t="s">
        <v>89</v>
      </c>
      <c r="B97" s="29">
        <v>11</v>
      </c>
      <c r="C97" s="30" t="s">
        <v>31</v>
      </c>
      <c r="D97" s="31">
        <v>3232</v>
      </c>
      <c r="E97" s="32" t="s">
        <v>53</v>
      </c>
      <c r="G97" s="1">
        <v>855000</v>
      </c>
      <c r="H97" s="1">
        <v>855000</v>
      </c>
      <c r="I97" s="1">
        <v>855000</v>
      </c>
      <c r="J97" s="1">
        <v>855000</v>
      </c>
      <c r="K97" s="1">
        <v>807483.26</v>
      </c>
      <c r="L97" s="33">
        <f t="shared" si="37"/>
        <v>94.44248654970761</v>
      </c>
      <c r="M97" s="1">
        <v>842175</v>
      </c>
      <c r="N97" s="1">
        <v>842175</v>
      </c>
      <c r="O97" s="1">
        <v>2000000</v>
      </c>
      <c r="P97" s="1">
        <f>O97</f>
        <v>2000000</v>
      </c>
      <c r="Q97" s="1">
        <v>854808</v>
      </c>
      <c r="R97" s="1">
        <v>1000000</v>
      </c>
      <c r="S97" s="1">
        <f>R97</f>
        <v>1000000</v>
      </c>
      <c r="T97" s="1">
        <v>1000000</v>
      </c>
      <c r="U97" s="1">
        <f>T97</f>
        <v>1000000</v>
      </c>
    </row>
    <row r="98" spans="1:25" hidden="1" x14ac:dyDescent="0.2">
      <c r="A98" s="28" t="s">
        <v>89</v>
      </c>
      <c r="B98" s="29">
        <v>11</v>
      </c>
      <c r="C98" s="30" t="s">
        <v>31</v>
      </c>
      <c r="D98" s="31">
        <v>3237</v>
      </c>
      <c r="E98" s="32" t="s">
        <v>58</v>
      </c>
      <c r="G98" s="1">
        <v>17000</v>
      </c>
      <c r="H98" s="1">
        <v>17000</v>
      </c>
      <c r="I98" s="1">
        <v>17000</v>
      </c>
      <c r="J98" s="1">
        <v>17000</v>
      </c>
      <c r="K98" s="1">
        <v>2500</v>
      </c>
      <c r="L98" s="33">
        <f t="shared" si="37"/>
        <v>14.705882352941178</v>
      </c>
      <c r="M98" s="1">
        <v>16745</v>
      </c>
      <c r="N98" s="1">
        <v>16745</v>
      </c>
      <c r="O98" s="1">
        <v>2000000</v>
      </c>
      <c r="P98" s="1">
        <f>O98</f>
        <v>2000000</v>
      </c>
      <c r="Q98" s="1">
        <v>16996</v>
      </c>
      <c r="R98" s="1">
        <v>3000000</v>
      </c>
      <c r="S98" s="1">
        <f>R98</f>
        <v>3000000</v>
      </c>
      <c r="T98" s="1">
        <v>2500000</v>
      </c>
      <c r="U98" s="1">
        <f>T98</f>
        <v>2500000</v>
      </c>
    </row>
    <row r="99" spans="1:25" s="23" customFormat="1" ht="15.75" hidden="1" x14ac:dyDescent="0.2">
      <c r="A99" s="24" t="s">
        <v>89</v>
      </c>
      <c r="B99" s="25">
        <v>11</v>
      </c>
      <c r="C99" s="26" t="s">
        <v>31</v>
      </c>
      <c r="D99" s="27">
        <v>412</v>
      </c>
      <c r="E99" s="20"/>
      <c r="F99" s="20"/>
      <c r="G99" s="21">
        <f>SUM(G100)</f>
        <v>18000</v>
      </c>
      <c r="H99" s="21">
        <f t="shared" ref="H99:U99" si="41">SUM(H100)</f>
        <v>18000</v>
      </c>
      <c r="I99" s="21">
        <f t="shared" si="41"/>
        <v>18000</v>
      </c>
      <c r="J99" s="21">
        <f t="shared" si="41"/>
        <v>18000</v>
      </c>
      <c r="K99" s="21">
        <f t="shared" si="41"/>
        <v>0</v>
      </c>
      <c r="L99" s="22">
        <f t="shared" si="37"/>
        <v>0</v>
      </c>
      <c r="M99" s="21">
        <f t="shared" si="41"/>
        <v>18198</v>
      </c>
      <c r="N99" s="21">
        <f t="shared" si="41"/>
        <v>18198</v>
      </c>
      <c r="O99" s="21">
        <f t="shared" si="41"/>
        <v>2000000</v>
      </c>
      <c r="P99" s="21">
        <f t="shared" si="41"/>
        <v>2000000</v>
      </c>
      <c r="Q99" s="21">
        <f t="shared" si="41"/>
        <v>19108</v>
      </c>
      <c r="R99" s="21">
        <f t="shared" si="41"/>
        <v>3500000</v>
      </c>
      <c r="S99" s="21">
        <f t="shared" si="41"/>
        <v>3500000</v>
      </c>
      <c r="T99" s="21">
        <f t="shared" si="41"/>
        <v>50000</v>
      </c>
      <c r="U99" s="21">
        <f t="shared" si="41"/>
        <v>50000</v>
      </c>
      <c r="V99" s="21"/>
      <c r="W99" s="21"/>
      <c r="X99" s="21"/>
      <c r="Y99" s="12"/>
    </row>
    <row r="100" spans="1:25" hidden="1" x14ac:dyDescent="0.2">
      <c r="A100" s="28" t="s">
        <v>89</v>
      </c>
      <c r="B100" s="29">
        <v>11</v>
      </c>
      <c r="C100" s="30" t="s">
        <v>31</v>
      </c>
      <c r="D100" s="31">
        <v>4126</v>
      </c>
      <c r="E100" s="32" t="s">
        <v>84</v>
      </c>
      <c r="G100" s="1">
        <v>18000</v>
      </c>
      <c r="H100" s="1">
        <v>18000</v>
      </c>
      <c r="I100" s="1">
        <v>18000</v>
      </c>
      <c r="J100" s="1">
        <v>18000</v>
      </c>
      <c r="L100" s="33">
        <f t="shared" si="37"/>
        <v>0</v>
      </c>
      <c r="M100" s="1">
        <v>18198</v>
      </c>
      <c r="N100" s="1">
        <v>18198</v>
      </c>
      <c r="O100" s="1">
        <v>2000000</v>
      </c>
      <c r="P100" s="1">
        <f>O100</f>
        <v>2000000</v>
      </c>
      <c r="Q100" s="1">
        <v>19108</v>
      </c>
      <c r="R100" s="1">
        <v>3500000</v>
      </c>
      <c r="S100" s="1">
        <f>R100</f>
        <v>3500000</v>
      </c>
      <c r="T100" s="1">
        <v>50000</v>
      </c>
      <c r="U100" s="1">
        <f>T100</f>
        <v>50000</v>
      </c>
    </row>
    <row r="101" spans="1:25" s="23" customFormat="1" ht="15.75" hidden="1" x14ac:dyDescent="0.2">
      <c r="A101" s="24" t="s">
        <v>89</v>
      </c>
      <c r="B101" s="25">
        <v>11</v>
      </c>
      <c r="C101" s="26" t="s">
        <v>31</v>
      </c>
      <c r="D101" s="27">
        <v>451</v>
      </c>
      <c r="E101" s="20"/>
      <c r="F101" s="20"/>
      <c r="G101" s="21">
        <f>SUM(G102)</f>
        <v>484000</v>
      </c>
      <c r="H101" s="21">
        <f t="shared" ref="H101:U101" si="42">SUM(H102)</f>
        <v>484000</v>
      </c>
      <c r="I101" s="21">
        <f t="shared" si="42"/>
        <v>484000</v>
      </c>
      <c r="J101" s="21">
        <f t="shared" si="42"/>
        <v>484000</v>
      </c>
      <c r="K101" s="21">
        <f t="shared" si="42"/>
        <v>374784.03</v>
      </c>
      <c r="L101" s="22">
        <f t="shared" si="37"/>
        <v>77.434716942148768</v>
      </c>
      <c r="M101" s="21">
        <f t="shared" si="42"/>
        <v>186024</v>
      </c>
      <c r="N101" s="21">
        <f t="shared" si="42"/>
        <v>186024</v>
      </c>
      <c r="O101" s="21">
        <f t="shared" si="42"/>
        <v>12000000</v>
      </c>
      <c r="P101" s="21">
        <f t="shared" si="42"/>
        <v>12000000</v>
      </c>
      <c r="Q101" s="21">
        <f t="shared" si="42"/>
        <v>195325</v>
      </c>
      <c r="R101" s="21">
        <f t="shared" si="42"/>
        <v>22000000</v>
      </c>
      <c r="S101" s="21">
        <f t="shared" si="42"/>
        <v>22000000</v>
      </c>
      <c r="T101" s="21">
        <f t="shared" si="42"/>
        <v>20000000</v>
      </c>
      <c r="U101" s="21">
        <f t="shared" si="42"/>
        <v>20000000</v>
      </c>
      <c r="V101" s="21"/>
      <c r="W101" s="21"/>
      <c r="X101" s="21"/>
      <c r="Y101" s="12"/>
    </row>
    <row r="102" spans="1:25" hidden="1" x14ac:dyDescent="0.2">
      <c r="A102" s="28" t="s">
        <v>89</v>
      </c>
      <c r="B102" s="29">
        <v>11</v>
      </c>
      <c r="C102" s="30" t="s">
        <v>31</v>
      </c>
      <c r="D102" s="31">
        <v>4511</v>
      </c>
      <c r="E102" s="32" t="s">
        <v>91</v>
      </c>
      <c r="G102" s="1">
        <v>484000</v>
      </c>
      <c r="H102" s="1">
        <v>484000</v>
      </c>
      <c r="I102" s="1">
        <v>484000</v>
      </c>
      <c r="J102" s="1">
        <v>484000</v>
      </c>
      <c r="K102" s="1">
        <v>374784.03</v>
      </c>
      <c r="L102" s="33">
        <f t="shared" si="37"/>
        <v>77.434716942148768</v>
      </c>
      <c r="M102" s="1">
        <v>186024</v>
      </c>
      <c r="N102" s="1">
        <v>186024</v>
      </c>
      <c r="O102" s="1">
        <v>12000000</v>
      </c>
      <c r="P102" s="1">
        <f>O102</f>
        <v>12000000</v>
      </c>
      <c r="Q102" s="1">
        <v>195325</v>
      </c>
      <c r="R102" s="1">
        <v>22000000</v>
      </c>
      <c r="S102" s="1">
        <f>R102</f>
        <v>22000000</v>
      </c>
      <c r="T102" s="1">
        <v>20000000</v>
      </c>
      <c r="U102" s="1">
        <f>T102</f>
        <v>20000000</v>
      </c>
    </row>
    <row r="103" spans="1:25" s="23" customFormat="1" ht="15.75" hidden="1" x14ac:dyDescent="0.2">
      <c r="A103" s="24" t="s">
        <v>89</v>
      </c>
      <c r="B103" s="25">
        <v>11</v>
      </c>
      <c r="C103" s="26" t="s">
        <v>31</v>
      </c>
      <c r="D103" s="27">
        <v>452</v>
      </c>
      <c r="E103" s="20"/>
      <c r="F103" s="20"/>
      <c r="G103" s="21">
        <f>SUM(G104)</f>
        <v>192000</v>
      </c>
      <c r="H103" s="21">
        <f t="shared" ref="H103:U103" si="43">SUM(H104)</f>
        <v>192000</v>
      </c>
      <c r="I103" s="21">
        <f t="shared" si="43"/>
        <v>192000</v>
      </c>
      <c r="J103" s="21">
        <f t="shared" si="43"/>
        <v>192000</v>
      </c>
      <c r="K103" s="21">
        <f t="shared" si="43"/>
        <v>0</v>
      </c>
      <c r="L103" s="22">
        <f t="shared" si="37"/>
        <v>0</v>
      </c>
      <c r="M103" s="21">
        <f t="shared" si="43"/>
        <v>93012</v>
      </c>
      <c r="N103" s="21">
        <f t="shared" si="43"/>
        <v>93012</v>
      </c>
      <c r="O103" s="21">
        <f t="shared" si="43"/>
        <v>100000</v>
      </c>
      <c r="P103" s="21">
        <f t="shared" si="43"/>
        <v>100000</v>
      </c>
      <c r="Q103" s="21">
        <f t="shared" si="43"/>
        <v>97663</v>
      </c>
      <c r="R103" s="21">
        <f t="shared" si="43"/>
        <v>500000</v>
      </c>
      <c r="S103" s="21">
        <f t="shared" si="43"/>
        <v>500000</v>
      </c>
      <c r="T103" s="21">
        <f t="shared" si="43"/>
        <v>100000</v>
      </c>
      <c r="U103" s="21">
        <f t="shared" si="43"/>
        <v>100000</v>
      </c>
      <c r="V103" s="21"/>
      <c r="W103" s="21"/>
      <c r="X103" s="21"/>
      <c r="Y103" s="12"/>
    </row>
    <row r="104" spans="1:25" hidden="1" x14ac:dyDescent="0.2">
      <c r="A104" s="28" t="s">
        <v>89</v>
      </c>
      <c r="B104" s="29">
        <v>11</v>
      </c>
      <c r="C104" s="30" t="s">
        <v>31</v>
      </c>
      <c r="D104" s="31">
        <v>4521</v>
      </c>
      <c r="E104" s="32" t="s">
        <v>92</v>
      </c>
      <c r="G104" s="1">
        <v>192000</v>
      </c>
      <c r="H104" s="1">
        <v>192000</v>
      </c>
      <c r="I104" s="1">
        <v>192000</v>
      </c>
      <c r="J104" s="1">
        <v>192000</v>
      </c>
      <c r="L104" s="33">
        <f t="shared" si="37"/>
        <v>0</v>
      </c>
      <c r="M104" s="1">
        <v>93012</v>
      </c>
      <c r="N104" s="1">
        <v>93012</v>
      </c>
      <c r="O104" s="1">
        <v>100000</v>
      </c>
      <c r="P104" s="1">
        <f>O104</f>
        <v>100000</v>
      </c>
      <c r="Q104" s="1">
        <v>97663</v>
      </c>
      <c r="R104" s="1">
        <v>500000</v>
      </c>
      <c r="S104" s="1">
        <f>R104</f>
        <v>500000</v>
      </c>
      <c r="T104" s="1">
        <v>100000</v>
      </c>
      <c r="U104" s="1">
        <f>T104</f>
        <v>100000</v>
      </c>
    </row>
    <row r="105" spans="1:25" s="23" customFormat="1" ht="78.75" x14ac:dyDescent="0.2">
      <c r="A105" s="228" t="s">
        <v>93</v>
      </c>
      <c r="B105" s="228"/>
      <c r="C105" s="228"/>
      <c r="D105" s="228"/>
      <c r="E105" s="38" t="s">
        <v>94</v>
      </c>
      <c r="F105" s="20" t="s">
        <v>30</v>
      </c>
      <c r="G105" s="21">
        <f>SUM(G108)</f>
        <v>0</v>
      </c>
      <c r="H105" s="21">
        <f>SUM(H108)</f>
        <v>0</v>
      </c>
      <c r="I105" s="21">
        <f>SUM(I108+I106)</f>
        <v>0</v>
      </c>
      <c r="J105" s="21">
        <f t="shared" ref="J105:U105" si="44">SUM(J108+J106)</f>
        <v>0</v>
      </c>
      <c r="K105" s="21">
        <f t="shared" si="44"/>
        <v>0</v>
      </c>
      <c r="L105" s="22" t="str">
        <f t="shared" si="37"/>
        <v>-</v>
      </c>
      <c r="M105" s="21">
        <f t="shared" si="44"/>
        <v>0</v>
      </c>
      <c r="N105" s="21">
        <f t="shared" si="44"/>
        <v>0</v>
      </c>
      <c r="O105" s="21">
        <f t="shared" si="44"/>
        <v>250000</v>
      </c>
      <c r="P105" s="21">
        <f t="shared" si="44"/>
        <v>250000</v>
      </c>
      <c r="Q105" s="21">
        <f t="shared" si="44"/>
        <v>0</v>
      </c>
      <c r="R105" s="21">
        <f t="shared" si="44"/>
        <v>700000</v>
      </c>
      <c r="S105" s="21">
        <f t="shared" si="44"/>
        <v>700000</v>
      </c>
      <c r="T105" s="21">
        <f t="shared" si="44"/>
        <v>500000</v>
      </c>
      <c r="U105" s="21">
        <f t="shared" si="44"/>
        <v>500000</v>
      </c>
      <c r="V105" s="21"/>
      <c r="W105" s="21"/>
      <c r="X105" s="21"/>
      <c r="Y105" s="12"/>
    </row>
    <row r="106" spans="1:25" s="23" customFormat="1" ht="15.75" hidden="1" x14ac:dyDescent="0.2">
      <c r="A106" s="92"/>
      <c r="B106" s="24">
        <v>11</v>
      </c>
      <c r="C106" s="26" t="s">
        <v>31</v>
      </c>
      <c r="D106" s="40">
        <v>323</v>
      </c>
      <c r="E106" s="38"/>
      <c r="F106" s="20"/>
      <c r="G106" s="21"/>
      <c r="H106" s="21"/>
      <c r="I106" s="21">
        <f>I107</f>
        <v>0</v>
      </c>
      <c r="J106" s="21">
        <f t="shared" ref="J106:U106" si="45">J107</f>
        <v>0</v>
      </c>
      <c r="K106" s="21">
        <f t="shared" si="45"/>
        <v>0</v>
      </c>
      <c r="L106" s="22" t="str">
        <f t="shared" si="37"/>
        <v>-</v>
      </c>
      <c r="M106" s="21">
        <f t="shared" si="45"/>
        <v>0</v>
      </c>
      <c r="N106" s="21">
        <f t="shared" si="45"/>
        <v>0</v>
      </c>
      <c r="O106" s="21">
        <f t="shared" si="45"/>
        <v>100000</v>
      </c>
      <c r="P106" s="21">
        <f t="shared" si="45"/>
        <v>100000</v>
      </c>
      <c r="Q106" s="21">
        <f t="shared" si="45"/>
        <v>0</v>
      </c>
      <c r="R106" s="21">
        <f t="shared" si="45"/>
        <v>200000</v>
      </c>
      <c r="S106" s="21">
        <f t="shared" si="45"/>
        <v>200000</v>
      </c>
      <c r="T106" s="21">
        <f t="shared" si="45"/>
        <v>200000</v>
      </c>
      <c r="U106" s="21">
        <f t="shared" si="45"/>
        <v>200000</v>
      </c>
      <c r="V106" s="21"/>
      <c r="W106" s="21"/>
      <c r="X106" s="21"/>
      <c r="Y106" s="12"/>
    </row>
    <row r="107" spans="1:25" ht="15.75" hidden="1" x14ac:dyDescent="0.2">
      <c r="A107" s="81"/>
      <c r="B107" s="29">
        <v>11</v>
      </c>
      <c r="C107" s="30" t="s">
        <v>31</v>
      </c>
      <c r="D107" s="31">
        <v>3238</v>
      </c>
      <c r="E107" s="32" t="s">
        <v>59</v>
      </c>
      <c r="L107" s="22" t="str">
        <f t="shared" si="37"/>
        <v>-</v>
      </c>
      <c r="M107" s="1"/>
      <c r="N107" s="1"/>
      <c r="O107" s="1">
        <v>100000</v>
      </c>
      <c r="P107" s="1">
        <f>O107</f>
        <v>100000</v>
      </c>
      <c r="Q107" s="1"/>
      <c r="R107" s="1">
        <v>200000</v>
      </c>
      <c r="S107" s="1">
        <f>R107</f>
        <v>200000</v>
      </c>
      <c r="T107" s="1">
        <v>200000</v>
      </c>
      <c r="U107" s="1">
        <f>T107</f>
        <v>200000</v>
      </c>
    </row>
    <row r="108" spans="1:25" s="23" customFormat="1" ht="15.75" hidden="1" x14ac:dyDescent="0.2">
      <c r="A108" s="24"/>
      <c r="B108" s="24">
        <v>11</v>
      </c>
      <c r="C108" s="26" t="s">
        <v>31</v>
      </c>
      <c r="D108" s="40">
        <v>426</v>
      </c>
      <c r="E108" s="20"/>
      <c r="F108" s="20"/>
      <c r="G108" s="21">
        <f>SUM(G109)</f>
        <v>0</v>
      </c>
      <c r="H108" s="21">
        <f t="shared" ref="H108:U108" si="46">SUM(H109)</f>
        <v>0</v>
      </c>
      <c r="I108" s="21">
        <f t="shared" si="46"/>
        <v>0</v>
      </c>
      <c r="J108" s="21">
        <f t="shared" si="46"/>
        <v>0</v>
      </c>
      <c r="K108" s="21">
        <f t="shared" si="46"/>
        <v>0</v>
      </c>
      <c r="L108" s="22" t="str">
        <f t="shared" si="37"/>
        <v>-</v>
      </c>
      <c r="M108" s="21">
        <f t="shared" si="46"/>
        <v>0</v>
      </c>
      <c r="N108" s="21">
        <f t="shared" si="46"/>
        <v>0</v>
      </c>
      <c r="O108" s="21">
        <f t="shared" si="46"/>
        <v>150000</v>
      </c>
      <c r="P108" s="21">
        <f t="shared" si="46"/>
        <v>150000</v>
      </c>
      <c r="Q108" s="21">
        <f t="shared" si="46"/>
        <v>0</v>
      </c>
      <c r="R108" s="21">
        <f t="shared" si="46"/>
        <v>500000</v>
      </c>
      <c r="S108" s="21">
        <f t="shared" si="46"/>
        <v>500000</v>
      </c>
      <c r="T108" s="21">
        <f t="shared" si="46"/>
        <v>300000</v>
      </c>
      <c r="U108" s="21">
        <f t="shared" si="46"/>
        <v>300000</v>
      </c>
      <c r="V108" s="21"/>
      <c r="W108" s="21"/>
      <c r="X108" s="21"/>
      <c r="Y108" s="12"/>
    </row>
    <row r="109" spans="1:25" hidden="1" x14ac:dyDescent="0.2">
      <c r="B109" s="29">
        <v>11</v>
      </c>
      <c r="C109" s="30" t="s">
        <v>31</v>
      </c>
      <c r="D109" s="31">
        <v>4262</v>
      </c>
      <c r="E109" s="36" t="s">
        <v>86</v>
      </c>
      <c r="L109" s="33" t="str">
        <f t="shared" si="37"/>
        <v>-</v>
      </c>
      <c r="M109" s="1"/>
      <c r="N109" s="1"/>
      <c r="O109" s="1">
        <v>150000</v>
      </c>
      <c r="P109" s="1">
        <f>O109</f>
        <v>150000</v>
      </c>
      <c r="Q109" s="1"/>
      <c r="R109" s="1">
        <v>500000</v>
      </c>
      <c r="S109" s="1">
        <f>R109</f>
        <v>500000</v>
      </c>
      <c r="T109" s="1">
        <v>300000</v>
      </c>
      <c r="U109" s="1">
        <f>T109</f>
        <v>300000</v>
      </c>
    </row>
    <row r="110" spans="1:25" s="47" customFormat="1" ht="15.75" x14ac:dyDescent="0.2">
      <c r="A110" s="229" t="s">
        <v>95</v>
      </c>
      <c r="B110" s="229"/>
      <c r="C110" s="229"/>
      <c r="D110" s="229"/>
      <c r="E110" s="229"/>
      <c r="F110" s="229"/>
      <c r="G110" s="45">
        <f>G111+G355</f>
        <v>326771633</v>
      </c>
      <c r="H110" s="45">
        <f>H111+H355</f>
        <v>320019633</v>
      </c>
      <c r="I110" s="45">
        <f>I111+I355</f>
        <v>510057895</v>
      </c>
      <c r="J110" s="45">
        <f>J111+J355</f>
        <v>503305895</v>
      </c>
      <c r="K110" s="45">
        <f>K111+K355</f>
        <v>450658077.79999989</v>
      </c>
      <c r="L110" s="46">
        <f t="shared" si="37"/>
        <v>88.354299035014421</v>
      </c>
      <c r="M110" s="45">
        <f t="shared" ref="M110:U110" si="47">M111+M355</f>
        <v>294503132</v>
      </c>
      <c r="N110" s="45">
        <f t="shared" si="47"/>
        <v>290273132</v>
      </c>
      <c r="O110" s="45">
        <f t="shared" si="47"/>
        <v>615538763</v>
      </c>
      <c r="P110" s="45">
        <f t="shared" si="47"/>
        <v>612411263</v>
      </c>
      <c r="Q110" s="45">
        <f t="shared" si="47"/>
        <v>288672766</v>
      </c>
      <c r="R110" s="45">
        <f t="shared" si="47"/>
        <v>538737182</v>
      </c>
      <c r="S110" s="45">
        <f t="shared" si="47"/>
        <v>535737182</v>
      </c>
      <c r="T110" s="45">
        <f t="shared" si="47"/>
        <v>508683395</v>
      </c>
      <c r="U110" s="45">
        <f t="shared" si="47"/>
        <v>505683395</v>
      </c>
      <c r="V110" s="83"/>
      <c r="W110" s="83"/>
      <c r="X110" s="83"/>
      <c r="Y110" s="88"/>
    </row>
    <row r="111" spans="1:25" ht="15.75" x14ac:dyDescent="0.2">
      <c r="A111" s="226" t="s">
        <v>96</v>
      </c>
      <c r="B111" s="226"/>
      <c r="C111" s="226"/>
      <c r="D111" s="226"/>
      <c r="E111" s="226"/>
      <c r="F111" s="226"/>
      <c r="G111" s="18">
        <f>G112+G115+G118+G121+G126+G129+G134+G137+G142+G145+G154+G157+G160+G168+G171+G175+G181+G186+G189+G194+G202+G236+G240+G248+G251+G266+G276+G290+G296+G309+G312+G317+G332+G339+G342+G349+G352+G207+G210+G233</f>
        <v>236063709</v>
      </c>
      <c r="H111" s="18">
        <f>H112+H115+H118+H121+H126+H129+H134+H137+H142+H145+H154+H157+H160+H168+H171+H175+H181+H186+H189+H194+H202+H236+H240+H248+H251+H266+H276+H290+H296+H309+H312+H317+H332+H339+H342+H349+H352+H207+H210+H233</f>
        <v>232311709</v>
      </c>
      <c r="I111" s="18">
        <f t="shared" ref="I111:N111" si="48">I112+I115+I118+I121+I126+I129+I134+I137+I142+I145+I154+I157+I160+I168+I171+I175+I181+I186+I189+I194+I202+I236+I240+I248+I251+I266+I276+I290+I296+I309+I312+I317+I332+I339+I342+I349+I352+I207+I210+I233+I245</f>
        <v>420089473</v>
      </c>
      <c r="J111" s="18">
        <f t="shared" si="48"/>
        <v>416337473</v>
      </c>
      <c r="K111" s="18">
        <f t="shared" si="48"/>
        <v>389121511.21999991</v>
      </c>
      <c r="L111" s="48">
        <f t="shared" si="37"/>
        <v>92.62824617840397</v>
      </c>
      <c r="M111" s="18">
        <f t="shared" si="48"/>
        <v>202795559</v>
      </c>
      <c r="N111" s="18">
        <f t="shared" si="48"/>
        <v>201565559</v>
      </c>
      <c r="O111" s="18">
        <f>O112+O115+O118+O121+O126+O129+O134+O137+O142+O145+O154+O157+O160+O168+O171+O175+O181+O186+O189+O194+O202+O236+O240+O248+O251+O266+O276+O290+O296+O309+O312+O317+O332+O339+O342+O349+O352+O207+O210+O233+O245</f>
        <v>519592183</v>
      </c>
      <c r="P111" s="18">
        <f t="shared" ref="P111:U111" si="49">P112+P115+P118+P121+P126+P129+P134+P137+P142+P145+P154+P157+P160+P168+P171+P175+P181+P186+P189+P194+P202+P236+P240+P248+P251+P266+P276+P290+P296+P309+P312+P317+P332+P339+P342+P349+P352+P207+P210+P233+P245</f>
        <v>519464683</v>
      </c>
      <c r="Q111" s="18">
        <f t="shared" si="49"/>
        <v>194402220</v>
      </c>
      <c r="R111" s="18">
        <f t="shared" si="49"/>
        <v>440491773</v>
      </c>
      <c r="S111" s="18">
        <f t="shared" si="49"/>
        <v>440491773</v>
      </c>
      <c r="T111" s="18">
        <f t="shared" si="49"/>
        <v>409400409</v>
      </c>
      <c r="U111" s="18">
        <f t="shared" si="49"/>
        <v>409400409</v>
      </c>
    </row>
    <row r="112" spans="1:25" s="23" customFormat="1" ht="141.75" x14ac:dyDescent="0.2">
      <c r="A112" s="227" t="s">
        <v>97</v>
      </c>
      <c r="B112" s="227"/>
      <c r="C112" s="227"/>
      <c r="D112" s="227"/>
      <c r="E112" s="20" t="s">
        <v>98</v>
      </c>
      <c r="F112" s="38" t="s">
        <v>99</v>
      </c>
      <c r="G112" s="21">
        <f>SUM(G113)</f>
        <v>1000000</v>
      </c>
      <c r="H112" s="21">
        <f t="shared" ref="H112:U113" si="50">SUM(H113)</f>
        <v>1000000</v>
      </c>
      <c r="I112" s="21">
        <f t="shared" si="50"/>
        <v>31000000</v>
      </c>
      <c r="J112" s="21">
        <f t="shared" si="50"/>
        <v>31000000</v>
      </c>
      <c r="K112" s="21">
        <f t="shared" si="50"/>
        <v>31000000</v>
      </c>
      <c r="L112" s="22">
        <f t="shared" si="37"/>
        <v>100</v>
      </c>
      <c r="M112" s="21">
        <f t="shared" si="50"/>
        <v>1972000</v>
      </c>
      <c r="N112" s="21">
        <f t="shared" si="50"/>
        <v>1972000</v>
      </c>
      <c r="O112" s="21">
        <f t="shared" si="50"/>
        <v>44392500</v>
      </c>
      <c r="P112" s="21">
        <f t="shared" si="50"/>
        <v>44392500</v>
      </c>
      <c r="Q112" s="21">
        <f t="shared" si="50"/>
        <v>0</v>
      </c>
      <c r="R112" s="21">
        <f t="shared" si="50"/>
        <v>6000000</v>
      </c>
      <c r="S112" s="21">
        <f t="shared" si="50"/>
        <v>6000000</v>
      </c>
      <c r="T112" s="21">
        <f t="shared" si="50"/>
        <v>0</v>
      </c>
      <c r="U112" s="21">
        <f t="shared" si="50"/>
        <v>0</v>
      </c>
      <c r="V112" s="21"/>
      <c r="W112" s="21"/>
      <c r="X112" s="21"/>
      <c r="Y112" s="12"/>
    </row>
    <row r="113" spans="1:25" s="23" customFormat="1" ht="15.75" hidden="1" x14ac:dyDescent="0.2">
      <c r="A113" s="24" t="s">
        <v>100</v>
      </c>
      <c r="B113" s="25">
        <v>11</v>
      </c>
      <c r="C113" s="26" t="s">
        <v>101</v>
      </c>
      <c r="D113" s="27">
        <v>382</v>
      </c>
      <c r="E113" s="20"/>
      <c r="F113" s="20"/>
      <c r="G113" s="21">
        <f>SUM(G114)</f>
        <v>1000000</v>
      </c>
      <c r="H113" s="21">
        <f t="shared" si="50"/>
        <v>1000000</v>
      </c>
      <c r="I113" s="21">
        <f t="shared" si="50"/>
        <v>31000000</v>
      </c>
      <c r="J113" s="21">
        <f t="shared" si="50"/>
        <v>31000000</v>
      </c>
      <c r="K113" s="21">
        <f t="shared" si="50"/>
        <v>31000000</v>
      </c>
      <c r="L113" s="22">
        <f t="shared" si="37"/>
        <v>100</v>
      </c>
      <c r="M113" s="21">
        <f t="shared" si="50"/>
        <v>1972000</v>
      </c>
      <c r="N113" s="21">
        <f t="shared" si="50"/>
        <v>1972000</v>
      </c>
      <c r="O113" s="21">
        <f t="shared" si="50"/>
        <v>44392500</v>
      </c>
      <c r="P113" s="21">
        <f t="shared" si="50"/>
        <v>44392500</v>
      </c>
      <c r="Q113" s="21">
        <f t="shared" si="50"/>
        <v>0</v>
      </c>
      <c r="R113" s="21">
        <f t="shared" si="50"/>
        <v>6000000</v>
      </c>
      <c r="S113" s="21">
        <f t="shared" si="50"/>
        <v>6000000</v>
      </c>
      <c r="T113" s="21">
        <f t="shared" si="50"/>
        <v>0</v>
      </c>
      <c r="U113" s="21">
        <f t="shared" si="50"/>
        <v>0</v>
      </c>
      <c r="V113" s="21"/>
      <c r="W113" s="21"/>
      <c r="X113" s="21"/>
      <c r="Y113" s="12"/>
    </row>
    <row r="114" spans="1:25" ht="30" hidden="1" customHeight="1" x14ac:dyDescent="0.2">
      <c r="A114" s="28" t="s">
        <v>100</v>
      </c>
      <c r="B114" s="29">
        <v>11</v>
      </c>
      <c r="C114" s="30" t="s">
        <v>101</v>
      </c>
      <c r="D114" s="31">
        <v>3821</v>
      </c>
      <c r="E114" s="32" t="s">
        <v>102</v>
      </c>
      <c r="G114" s="1">
        <v>1000000</v>
      </c>
      <c r="H114" s="1">
        <v>1000000</v>
      </c>
      <c r="I114" s="1">
        <v>31000000</v>
      </c>
      <c r="J114" s="1">
        <v>31000000</v>
      </c>
      <c r="K114" s="1">
        <v>31000000</v>
      </c>
      <c r="L114" s="33">
        <f t="shared" si="37"/>
        <v>100</v>
      </c>
      <c r="M114" s="1">
        <v>1972000</v>
      </c>
      <c r="N114" s="1">
        <v>1972000</v>
      </c>
      <c r="O114" s="1">
        <v>44392500</v>
      </c>
      <c r="P114" s="1">
        <f>O114</f>
        <v>44392500</v>
      </c>
      <c r="Q114" s="1">
        <v>0</v>
      </c>
      <c r="R114" s="1">
        <v>6000000</v>
      </c>
      <c r="S114" s="1">
        <f>R114</f>
        <v>6000000</v>
      </c>
      <c r="T114" s="1">
        <v>0</v>
      </c>
      <c r="U114" s="1">
        <f>T114</f>
        <v>0</v>
      </c>
    </row>
    <row r="115" spans="1:25" s="23" customFormat="1" ht="141.75" x14ac:dyDescent="0.2">
      <c r="A115" s="227" t="s">
        <v>103</v>
      </c>
      <c r="B115" s="227"/>
      <c r="C115" s="227"/>
      <c r="D115" s="227"/>
      <c r="E115" s="20" t="s">
        <v>104</v>
      </c>
      <c r="F115" s="38" t="s">
        <v>99</v>
      </c>
      <c r="G115" s="21">
        <f>SUM(G116)</f>
        <v>20000000</v>
      </c>
      <c r="H115" s="21">
        <f t="shared" ref="H115:U116" si="51">SUM(H116)</f>
        <v>20000000</v>
      </c>
      <c r="I115" s="21">
        <f t="shared" si="51"/>
        <v>20000000</v>
      </c>
      <c r="J115" s="21">
        <f t="shared" si="51"/>
        <v>20000000</v>
      </c>
      <c r="K115" s="21">
        <f t="shared" si="51"/>
        <v>20000000</v>
      </c>
      <c r="L115" s="22">
        <f t="shared" si="37"/>
        <v>100</v>
      </c>
      <c r="M115" s="21">
        <f t="shared" si="51"/>
        <v>22000000</v>
      </c>
      <c r="N115" s="21">
        <f t="shared" si="51"/>
        <v>22000000</v>
      </c>
      <c r="O115" s="21">
        <f t="shared" si="51"/>
        <v>35000000</v>
      </c>
      <c r="P115" s="21">
        <f t="shared" si="51"/>
        <v>35000000</v>
      </c>
      <c r="Q115" s="21">
        <f t="shared" si="51"/>
        <v>21650000</v>
      </c>
      <c r="R115" s="21">
        <f t="shared" si="51"/>
        <v>43000000</v>
      </c>
      <c r="S115" s="21">
        <f t="shared" si="51"/>
        <v>43000000</v>
      </c>
      <c r="T115" s="21">
        <f t="shared" si="51"/>
        <v>51000000</v>
      </c>
      <c r="U115" s="21">
        <f t="shared" si="51"/>
        <v>51000000</v>
      </c>
      <c r="V115" s="21"/>
      <c r="W115" s="21"/>
      <c r="X115" s="21"/>
      <c r="Y115" s="12"/>
    </row>
    <row r="116" spans="1:25" s="23" customFormat="1" ht="15.75" hidden="1" x14ac:dyDescent="0.2">
      <c r="A116" s="24" t="s">
        <v>105</v>
      </c>
      <c r="B116" s="25">
        <v>11</v>
      </c>
      <c r="C116" s="26" t="s">
        <v>101</v>
      </c>
      <c r="D116" s="27">
        <v>381</v>
      </c>
      <c r="E116" s="20"/>
      <c r="F116" s="20"/>
      <c r="G116" s="21">
        <f>SUM(G117)</f>
        <v>20000000</v>
      </c>
      <c r="H116" s="21">
        <f t="shared" si="51"/>
        <v>20000000</v>
      </c>
      <c r="I116" s="21">
        <f t="shared" si="51"/>
        <v>20000000</v>
      </c>
      <c r="J116" s="21">
        <f t="shared" si="51"/>
        <v>20000000</v>
      </c>
      <c r="K116" s="21">
        <f t="shared" si="51"/>
        <v>20000000</v>
      </c>
      <c r="L116" s="22">
        <f t="shared" si="37"/>
        <v>100</v>
      </c>
      <c r="M116" s="21">
        <f t="shared" si="51"/>
        <v>22000000</v>
      </c>
      <c r="N116" s="21">
        <f t="shared" si="51"/>
        <v>22000000</v>
      </c>
      <c r="O116" s="21">
        <f t="shared" si="51"/>
        <v>35000000</v>
      </c>
      <c r="P116" s="21">
        <f t="shared" si="51"/>
        <v>35000000</v>
      </c>
      <c r="Q116" s="21">
        <f t="shared" si="51"/>
        <v>21650000</v>
      </c>
      <c r="R116" s="21">
        <f t="shared" si="51"/>
        <v>43000000</v>
      </c>
      <c r="S116" s="21">
        <f t="shared" si="51"/>
        <v>43000000</v>
      </c>
      <c r="T116" s="21">
        <f t="shared" si="51"/>
        <v>51000000</v>
      </c>
      <c r="U116" s="21">
        <f t="shared" si="51"/>
        <v>51000000</v>
      </c>
      <c r="V116" s="21"/>
      <c r="W116" s="21"/>
      <c r="X116" s="21"/>
      <c r="Y116" s="12"/>
    </row>
    <row r="117" spans="1:25" hidden="1" x14ac:dyDescent="0.2">
      <c r="A117" s="28" t="s">
        <v>105</v>
      </c>
      <c r="B117" s="29">
        <v>11</v>
      </c>
      <c r="C117" s="30" t="s">
        <v>101</v>
      </c>
      <c r="D117" s="31">
        <v>3811</v>
      </c>
      <c r="E117" s="32" t="s">
        <v>73</v>
      </c>
      <c r="G117" s="1">
        <v>20000000</v>
      </c>
      <c r="H117" s="1">
        <v>20000000</v>
      </c>
      <c r="I117" s="1">
        <v>20000000</v>
      </c>
      <c r="J117" s="1">
        <v>20000000</v>
      </c>
      <c r="K117" s="1">
        <v>20000000</v>
      </c>
      <c r="L117" s="33">
        <f t="shared" si="37"/>
        <v>100</v>
      </c>
      <c r="M117" s="1">
        <v>22000000</v>
      </c>
      <c r="N117" s="1">
        <v>22000000</v>
      </c>
      <c r="O117" s="1">
        <v>35000000</v>
      </c>
      <c r="P117" s="1">
        <f>O117</f>
        <v>35000000</v>
      </c>
      <c r="Q117" s="1">
        <v>21650000</v>
      </c>
      <c r="R117" s="1">
        <v>43000000</v>
      </c>
      <c r="S117" s="1">
        <f>R117</f>
        <v>43000000</v>
      </c>
      <c r="T117" s="1">
        <v>51000000</v>
      </c>
      <c r="U117" s="1">
        <f>T117</f>
        <v>51000000</v>
      </c>
    </row>
    <row r="118" spans="1:25" s="23" customFormat="1" ht="141.75" x14ac:dyDescent="0.2">
      <c r="A118" s="227" t="s">
        <v>106</v>
      </c>
      <c r="B118" s="227"/>
      <c r="C118" s="227"/>
      <c r="D118" s="227"/>
      <c r="E118" s="20" t="s">
        <v>107</v>
      </c>
      <c r="F118" s="38" t="s">
        <v>99</v>
      </c>
      <c r="G118" s="21">
        <f>SUM(G119)</f>
        <v>9500000</v>
      </c>
      <c r="H118" s="21">
        <f t="shared" ref="H118:U119" si="52">SUM(H119)</f>
        <v>9500000</v>
      </c>
      <c r="I118" s="21">
        <f t="shared" si="52"/>
        <v>136095764</v>
      </c>
      <c r="J118" s="21">
        <f t="shared" si="52"/>
        <v>136095764</v>
      </c>
      <c r="K118" s="21">
        <f t="shared" si="52"/>
        <v>136095764</v>
      </c>
      <c r="L118" s="22">
        <f t="shared" si="37"/>
        <v>100</v>
      </c>
      <c r="M118" s="21">
        <f t="shared" si="52"/>
        <v>0</v>
      </c>
      <c r="N118" s="21">
        <f t="shared" si="52"/>
        <v>0</v>
      </c>
      <c r="O118" s="21">
        <f t="shared" si="52"/>
        <v>0</v>
      </c>
      <c r="P118" s="21">
        <f t="shared" si="52"/>
        <v>0</v>
      </c>
      <c r="Q118" s="21">
        <f t="shared" si="52"/>
        <v>0</v>
      </c>
      <c r="R118" s="21">
        <f t="shared" si="52"/>
        <v>0</v>
      </c>
      <c r="S118" s="21">
        <f t="shared" si="52"/>
        <v>0</v>
      </c>
      <c r="T118" s="21">
        <f t="shared" si="52"/>
        <v>0</v>
      </c>
      <c r="U118" s="21">
        <f t="shared" si="52"/>
        <v>0</v>
      </c>
      <c r="V118" s="21"/>
      <c r="W118" s="21"/>
      <c r="X118" s="21"/>
      <c r="Y118" s="12"/>
    </row>
    <row r="119" spans="1:25" s="23" customFormat="1" ht="15.75" hidden="1" x14ac:dyDescent="0.2">
      <c r="A119" s="25" t="s">
        <v>108</v>
      </c>
      <c r="B119" s="25">
        <v>11</v>
      </c>
      <c r="C119" s="49" t="s">
        <v>101</v>
      </c>
      <c r="D119" s="27">
        <v>386</v>
      </c>
      <c r="E119" s="20"/>
      <c r="F119" s="20"/>
      <c r="G119" s="21">
        <f>SUM(G120)</f>
        <v>9500000</v>
      </c>
      <c r="H119" s="21">
        <f t="shared" si="52"/>
        <v>9500000</v>
      </c>
      <c r="I119" s="21">
        <f t="shared" si="52"/>
        <v>136095764</v>
      </c>
      <c r="J119" s="21">
        <f t="shared" si="52"/>
        <v>136095764</v>
      </c>
      <c r="K119" s="21">
        <f t="shared" si="52"/>
        <v>136095764</v>
      </c>
      <c r="L119" s="22">
        <f t="shared" si="37"/>
        <v>100</v>
      </c>
      <c r="M119" s="21">
        <f t="shared" si="52"/>
        <v>0</v>
      </c>
      <c r="N119" s="21">
        <f t="shared" si="52"/>
        <v>0</v>
      </c>
      <c r="O119" s="21">
        <f t="shared" si="52"/>
        <v>0</v>
      </c>
      <c r="P119" s="21">
        <f t="shared" si="52"/>
        <v>0</v>
      </c>
      <c r="Q119" s="21">
        <f t="shared" si="52"/>
        <v>0</v>
      </c>
      <c r="R119" s="21">
        <f t="shared" si="52"/>
        <v>0</v>
      </c>
      <c r="S119" s="21">
        <f t="shared" si="52"/>
        <v>0</v>
      </c>
      <c r="T119" s="21">
        <f t="shared" si="52"/>
        <v>0</v>
      </c>
      <c r="U119" s="21">
        <f t="shared" si="52"/>
        <v>0</v>
      </c>
      <c r="V119" s="21"/>
      <c r="W119" s="21"/>
      <c r="X119" s="21"/>
      <c r="Y119" s="12"/>
    </row>
    <row r="120" spans="1:25" ht="45" hidden="1" x14ac:dyDescent="0.2">
      <c r="A120" s="29" t="s">
        <v>108</v>
      </c>
      <c r="B120" s="29">
        <v>11</v>
      </c>
      <c r="C120" s="50" t="s">
        <v>101</v>
      </c>
      <c r="D120" s="31">
        <v>3862</v>
      </c>
      <c r="E120" s="32" t="s">
        <v>109</v>
      </c>
      <c r="G120" s="1">
        <v>9500000</v>
      </c>
      <c r="H120" s="1">
        <v>9500000</v>
      </c>
      <c r="I120" s="1">
        <v>136095764</v>
      </c>
      <c r="J120" s="1">
        <v>136095764</v>
      </c>
      <c r="K120" s="1">
        <v>136095764</v>
      </c>
      <c r="L120" s="33">
        <f t="shared" si="37"/>
        <v>100</v>
      </c>
      <c r="M120" s="1">
        <v>0</v>
      </c>
      <c r="N120" s="1">
        <v>0</v>
      </c>
      <c r="O120" s="1"/>
      <c r="P120" s="1">
        <f>O120</f>
        <v>0</v>
      </c>
      <c r="Q120" s="1">
        <v>0</v>
      </c>
      <c r="R120" s="1"/>
      <c r="S120" s="1">
        <f>R120</f>
        <v>0</v>
      </c>
      <c r="T120" s="1"/>
      <c r="U120" s="1">
        <f>T120</f>
        <v>0</v>
      </c>
    </row>
    <row r="121" spans="1:25" s="23" customFormat="1" ht="141.75" x14ac:dyDescent="0.2">
      <c r="A121" s="227" t="s">
        <v>110</v>
      </c>
      <c r="B121" s="227"/>
      <c r="C121" s="227"/>
      <c r="D121" s="227"/>
      <c r="E121" s="20" t="s">
        <v>111</v>
      </c>
      <c r="F121" s="38" t="s">
        <v>99</v>
      </c>
      <c r="G121" s="21">
        <f>G122+G124</f>
        <v>120000</v>
      </c>
      <c r="H121" s="21">
        <f t="shared" ref="H121:U121" si="53">H122+H124</f>
        <v>120000</v>
      </c>
      <c r="I121" s="21">
        <f t="shared" si="53"/>
        <v>120000</v>
      </c>
      <c r="J121" s="21">
        <f t="shared" si="53"/>
        <v>120000</v>
      </c>
      <c r="K121" s="21">
        <f t="shared" si="53"/>
        <v>0</v>
      </c>
      <c r="L121" s="22">
        <f t="shared" si="37"/>
        <v>0</v>
      </c>
      <c r="M121" s="21">
        <f t="shared" si="53"/>
        <v>0</v>
      </c>
      <c r="N121" s="21">
        <f t="shared" si="53"/>
        <v>0</v>
      </c>
      <c r="O121" s="21">
        <f t="shared" si="53"/>
        <v>50000</v>
      </c>
      <c r="P121" s="21">
        <f t="shared" si="53"/>
        <v>50000</v>
      </c>
      <c r="Q121" s="21">
        <f t="shared" si="53"/>
        <v>0</v>
      </c>
      <c r="R121" s="21">
        <f t="shared" si="53"/>
        <v>50000</v>
      </c>
      <c r="S121" s="21">
        <f t="shared" si="53"/>
        <v>50000</v>
      </c>
      <c r="T121" s="21">
        <f t="shared" si="53"/>
        <v>50000</v>
      </c>
      <c r="U121" s="21">
        <f t="shared" si="53"/>
        <v>50000</v>
      </c>
      <c r="V121" s="21"/>
      <c r="W121" s="21"/>
      <c r="X121" s="21"/>
      <c r="Y121" s="12"/>
    </row>
    <row r="122" spans="1:25" s="23" customFormat="1" ht="15.75" hidden="1" x14ac:dyDescent="0.2">
      <c r="A122" s="24" t="s">
        <v>112</v>
      </c>
      <c r="B122" s="25">
        <v>11</v>
      </c>
      <c r="C122" s="49" t="s">
        <v>101</v>
      </c>
      <c r="D122" s="27">
        <v>323</v>
      </c>
      <c r="E122" s="20"/>
      <c r="F122" s="20"/>
      <c r="G122" s="21">
        <f>SUM(G123)</f>
        <v>60000</v>
      </c>
      <c r="H122" s="21">
        <f t="shared" ref="H122:U122" si="54">SUM(H123)</f>
        <v>60000</v>
      </c>
      <c r="I122" s="21">
        <f t="shared" si="54"/>
        <v>60000</v>
      </c>
      <c r="J122" s="21">
        <f t="shared" si="54"/>
        <v>60000</v>
      </c>
      <c r="K122" s="21">
        <f t="shared" si="54"/>
        <v>0</v>
      </c>
      <c r="L122" s="22">
        <f t="shared" si="37"/>
        <v>0</v>
      </c>
      <c r="M122" s="21">
        <f t="shared" si="54"/>
        <v>0</v>
      </c>
      <c r="N122" s="21">
        <f t="shared" si="54"/>
        <v>0</v>
      </c>
      <c r="O122" s="21">
        <f t="shared" si="54"/>
        <v>50000</v>
      </c>
      <c r="P122" s="21">
        <f t="shared" si="54"/>
        <v>50000</v>
      </c>
      <c r="Q122" s="21">
        <f t="shared" si="54"/>
        <v>0</v>
      </c>
      <c r="R122" s="21">
        <f t="shared" si="54"/>
        <v>50000</v>
      </c>
      <c r="S122" s="21">
        <f t="shared" si="54"/>
        <v>50000</v>
      </c>
      <c r="T122" s="21">
        <f t="shared" si="54"/>
        <v>50000</v>
      </c>
      <c r="U122" s="21">
        <f t="shared" si="54"/>
        <v>50000</v>
      </c>
      <c r="V122" s="21"/>
      <c r="W122" s="21"/>
      <c r="X122" s="21"/>
      <c r="Y122" s="12"/>
    </row>
    <row r="123" spans="1:25" hidden="1" x14ac:dyDescent="0.2">
      <c r="A123" s="28" t="s">
        <v>112</v>
      </c>
      <c r="B123" s="29">
        <v>11</v>
      </c>
      <c r="C123" s="50" t="s">
        <v>101</v>
      </c>
      <c r="D123" s="31">
        <v>3233</v>
      </c>
      <c r="E123" s="32" t="s">
        <v>54</v>
      </c>
      <c r="G123" s="1">
        <v>60000</v>
      </c>
      <c r="H123" s="1">
        <v>60000</v>
      </c>
      <c r="I123" s="1">
        <v>60000</v>
      </c>
      <c r="J123" s="1">
        <v>60000</v>
      </c>
      <c r="K123" s="1">
        <v>0</v>
      </c>
      <c r="L123" s="33">
        <f t="shared" si="37"/>
        <v>0</v>
      </c>
      <c r="M123" s="1">
        <v>0</v>
      </c>
      <c r="N123" s="1">
        <v>0</v>
      </c>
      <c r="O123" s="1">
        <v>50000</v>
      </c>
      <c r="P123" s="1">
        <f>O123</f>
        <v>50000</v>
      </c>
      <c r="Q123" s="1">
        <v>0</v>
      </c>
      <c r="R123" s="1">
        <v>50000</v>
      </c>
      <c r="S123" s="1">
        <v>50000</v>
      </c>
      <c r="T123" s="1">
        <v>50000</v>
      </c>
      <c r="U123" s="1">
        <f>T123</f>
        <v>50000</v>
      </c>
    </row>
    <row r="124" spans="1:25" s="23" customFormat="1" ht="15.75" hidden="1" x14ac:dyDescent="0.2">
      <c r="A124" s="24" t="s">
        <v>112</v>
      </c>
      <c r="B124" s="25">
        <v>11</v>
      </c>
      <c r="C124" s="49" t="s">
        <v>101</v>
      </c>
      <c r="D124" s="27">
        <v>363</v>
      </c>
      <c r="E124" s="20"/>
      <c r="F124" s="20"/>
      <c r="G124" s="21">
        <f>SUM(G125)</f>
        <v>60000</v>
      </c>
      <c r="H124" s="21">
        <f t="shared" ref="H124:U124" si="55">SUM(H125)</f>
        <v>60000</v>
      </c>
      <c r="I124" s="21">
        <f t="shared" si="55"/>
        <v>60000</v>
      </c>
      <c r="J124" s="21">
        <f t="shared" si="55"/>
        <v>60000</v>
      </c>
      <c r="K124" s="21">
        <f t="shared" si="55"/>
        <v>0</v>
      </c>
      <c r="L124" s="22">
        <f t="shared" si="37"/>
        <v>0</v>
      </c>
      <c r="M124" s="21">
        <f t="shared" si="55"/>
        <v>0</v>
      </c>
      <c r="N124" s="21">
        <f t="shared" si="55"/>
        <v>0</v>
      </c>
      <c r="O124" s="21">
        <f t="shared" si="55"/>
        <v>0</v>
      </c>
      <c r="P124" s="21">
        <f t="shared" si="55"/>
        <v>0</v>
      </c>
      <c r="Q124" s="21">
        <f t="shared" si="55"/>
        <v>0</v>
      </c>
      <c r="R124" s="21">
        <f t="shared" si="55"/>
        <v>0</v>
      </c>
      <c r="S124" s="21">
        <f t="shared" si="55"/>
        <v>0</v>
      </c>
      <c r="T124" s="21">
        <f t="shared" si="55"/>
        <v>0</v>
      </c>
      <c r="U124" s="21">
        <f t="shared" si="55"/>
        <v>0</v>
      </c>
      <c r="V124" s="21"/>
      <c r="W124" s="21"/>
      <c r="X124" s="21"/>
      <c r="Y124" s="12"/>
    </row>
    <row r="125" spans="1:25" hidden="1" x14ac:dyDescent="0.2">
      <c r="A125" s="28" t="s">
        <v>112</v>
      </c>
      <c r="B125" s="29">
        <v>11</v>
      </c>
      <c r="C125" s="50" t="s">
        <v>101</v>
      </c>
      <c r="D125" s="31">
        <v>3631</v>
      </c>
      <c r="E125" s="32" t="s">
        <v>71</v>
      </c>
      <c r="G125" s="1">
        <v>60000</v>
      </c>
      <c r="H125" s="1">
        <v>60000</v>
      </c>
      <c r="I125" s="1">
        <v>60000</v>
      </c>
      <c r="J125" s="1">
        <v>60000</v>
      </c>
      <c r="K125" s="1">
        <v>0</v>
      </c>
      <c r="L125" s="33">
        <f t="shared" si="37"/>
        <v>0</v>
      </c>
      <c r="M125" s="1">
        <v>0</v>
      </c>
      <c r="N125" s="1">
        <v>0</v>
      </c>
      <c r="O125" s="1"/>
      <c r="P125" s="1">
        <f>O125</f>
        <v>0</v>
      </c>
      <c r="Q125" s="1">
        <v>0</v>
      </c>
      <c r="R125" s="1"/>
      <c r="S125" s="1">
        <f>R125</f>
        <v>0</v>
      </c>
      <c r="T125" s="1"/>
      <c r="U125" s="1">
        <f>T125</f>
        <v>0</v>
      </c>
    </row>
    <row r="126" spans="1:25" s="23" customFormat="1" ht="141.75" x14ac:dyDescent="0.2">
      <c r="A126" s="227" t="s">
        <v>113</v>
      </c>
      <c r="B126" s="227"/>
      <c r="C126" s="227"/>
      <c r="D126" s="227"/>
      <c r="E126" s="20" t="s">
        <v>114</v>
      </c>
      <c r="F126" s="38" t="s">
        <v>99</v>
      </c>
      <c r="G126" s="21">
        <f>SUM(G127)</f>
        <v>3000000</v>
      </c>
      <c r="H126" s="21">
        <f t="shared" ref="H126:U127" si="56">SUM(H127)</f>
        <v>3000000</v>
      </c>
      <c r="I126" s="21">
        <f t="shared" si="56"/>
        <v>3000000</v>
      </c>
      <c r="J126" s="21">
        <f t="shared" si="56"/>
        <v>3000000</v>
      </c>
      <c r="K126" s="21">
        <f t="shared" si="56"/>
        <v>3000000</v>
      </c>
      <c r="L126" s="22">
        <f t="shared" si="37"/>
        <v>100</v>
      </c>
      <c r="M126" s="21">
        <f t="shared" si="56"/>
        <v>5000000</v>
      </c>
      <c r="N126" s="21">
        <f t="shared" si="56"/>
        <v>5000000</v>
      </c>
      <c r="O126" s="21">
        <f t="shared" si="56"/>
        <v>4000000</v>
      </c>
      <c r="P126" s="21">
        <f t="shared" si="56"/>
        <v>4000000</v>
      </c>
      <c r="Q126" s="21">
        <f t="shared" si="56"/>
        <v>5000000</v>
      </c>
      <c r="R126" s="21">
        <f t="shared" si="56"/>
        <v>4000000</v>
      </c>
      <c r="S126" s="21">
        <f t="shared" si="56"/>
        <v>4000000</v>
      </c>
      <c r="T126" s="21">
        <f t="shared" si="56"/>
        <v>4000000</v>
      </c>
      <c r="U126" s="21">
        <f t="shared" si="56"/>
        <v>4000000</v>
      </c>
      <c r="V126" s="21"/>
      <c r="W126" s="21"/>
      <c r="X126" s="21"/>
      <c r="Y126" s="12"/>
    </row>
    <row r="127" spans="1:25" s="23" customFormat="1" ht="15.75" hidden="1" x14ac:dyDescent="0.2">
      <c r="A127" s="24" t="s">
        <v>115</v>
      </c>
      <c r="B127" s="25">
        <v>11</v>
      </c>
      <c r="C127" s="49" t="s">
        <v>101</v>
      </c>
      <c r="D127" s="27">
        <v>381</v>
      </c>
      <c r="E127" s="20"/>
      <c r="F127" s="20"/>
      <c r="G127" s="21">
        <f>SUM(G128)</f>
        <v>3000000</v>
      </c>
      <c r="H127" s="21">
        <f t="shared" si="56"/>
        <v>3000000</v>
      </c>
      <c r="I127" s="21">
        <f t="shared" si="56"/>
        <v>3000000</v>
      </c>
      <c r="J127" s="21">
        <f t="shared" si="56"/>
        <v>3000000</v>
      </c>
      <c r="K127" s="21">
        <f t="shared" si="56"/>
        <v>3000000</v>
      </c>
      <c r="L127" s="22">
        <f t="shared" si="37"/>
        <v>100</v>
      </c>
      <c r="M127" s="21">
        <f t="shared" si="56"/>
        <v>5000000</v>
      </c>
      <c r="N127" s="21">
        <f t="shared" si="56"/>
        <v>5000000</v>
      </c>
      <c r="O127" s="21">
        <f t="shared" si="56"/>
        <v>4000000</v>
      </c>
      <c r="P127" s="21">
        <f t="shared" si="56"/>
        <v>4000000</v>
      </c>
      <c r="Q127" s="21">
        <f t="shared" si="56"/>
        <v>5000000</v>
      </c>
      <c r="R127" s="21">
        <f t="shared" si="56"/>
        <v>4000000</v>
      </c>
      <c r="S127" s="21">
        <f t="shared" si="56"/>
        <v>4000000</v>
      </c>
      <c r="T127" s="21">
        <f t="shared" si="56"/>
        <v>4000000</v>
      </c>
      <c r="U127" s="21">
        <f t="shared" si="56"/>
        <v>4000000</v>
      </c>
      <c r="V127" s="21"/>
      <c r="W127" s="21"/>
      <c r="X127" s="21"/>
      <c r="Y127" s="12"/>
    </row>
    <row r="128" spans="1:25" hidden="1" x14ac:dyDescent="0.2">
      <c r="A128" s="28" t="s">
        <v>115</v>
      </c>
      <c r="B128" s="29">
        <v>11</v>
      </c>
      <c r="C128" s="50" t="s">
        <v>101</v>
      </c>
      <c r="D128" s="31">
        <v>3811</v>
      </c>
      <c r="E128" s="32" t="s">
        <v>73</v>
      </c>
      <c r="G128" s="1">
        <v>3000000</v>
      </c>
      <c r="H128" s="1">
        <v>3000000</v>
      </c>
      <c r="I128" s="1">
        <v>3000000</v>
      </c>
      <c r="J128" s="1">
        <v>3000000</v>
      </c>
      <c r="K128" s="1">
        <v>3000000</v>
      </c>
      <c r="L128" s="33">
        <f t="shared" si="37"/>
        <v>100</v>
      </c>
      <c r="M128" s="1">
        <v>5000000</v>
      </c>
      <c r="N128" s="1">
        <v>5000000</v>
      </c>
      <c r="O128" s="1">
        <v>4000000</v>
      </c>
      <c r="P128" s="1">
        <f>O128</f>
        <v>4000000</v>
      </c>
      <c r="Q128" s="1">
        <v>5000000</v>
      </c>
      <c r="R128" s="1">
        <v>4000000</v>
      </c>
      <c r="S128" s="1">
        <f>R128</f>
        <v>4000000</v>
      </c>
      <c r="T128" s="1">
        <v>4000000</v>
      </c>
      <c r="U128" s="1">
        <f>T128</f>
        <v>4000000</v>
      </c>
    </row>
    <row r="129" spans="1:25" s="23" customFormat="1" ht="141.75" x14ac:dyDescent="0.2">
      <c r="A129" s="227" t="s">
        <v>116</v>
      </c>
      <c r="B129" s="227"/>
      <c r="C129" s="227"/>
      <c r="D129" s="227"/>
      <c r="E129" s="20" t="s">
        <v>117</v>
      </c>
      <c r="F129" s="38" t="s">
        <v>99</v>
      </c>
      <c r="G129" s="21">
        <f>G130+G132</f>
        <v>52900000</v>
      </c>
      <c r="H129" s="21">
        <f t="shared" ref="H129:U129" si="57">H130+H132</f>
        <v>52900000</v>
      </c>
      <c r="I129" s="21">
        <f t="shared" si="57"/>
        <v>53900000</v>
      </c>
      <c r="J129" s="21">
        <f t="shared" si="57"/>
        <v>53900000</v>
      </c>
      <c r="K129" s="21">
        <f t="shared" si="57"/>
        <v>52900000</v>
      </c>
      <c r="L129" s="22">
        <f t="shared" si="37"/>
        <v>98.144712430426722</v>
      </c>
      <c r="M129" s="21">
        <f t="shared" si="57"/>
        <v>51400000</v>
      </c>
      <c r="N129" s="21">
        <f t="shared" si="57"/>
        <v>51400000</v>
      </c>
      <c r="O129" s="21">
        <f t="shared" si="57"/>
        <v>105900000</v>
      </c>
      <c r="P129" s="21">
        <f t="shared" si="57"/>
        <v>105900000</v>
      </c>
      <c r="Q129" s="21">
        <f t="shared" si="57"/>
        <v>48000000</v>
      </c>
      <c r="R129" s="21">
        <f t="shared" si="57"/>
        <v>108900000</v>
      </c>
      <c r="S129" s="21">
        <f t="shared" si="57"/>
        <v>108900000</v>
      </c>
      <c r="T129" s="21">
        <f t="shared" si="57"/>
        <v>105900000</v>
      </c>
      <c r="U129" s="21">
        <f t="shared" si="57"/>
        <v>105900000</v>
      </c>
      <c r="V129" s="21"/>
      <c r="W129" s="21"/>
      <c r="X129" s="21"/>
      <c r="Y129" s="12"/>
    </row>
    <row r="130" spans="1:25" s="23" customFormat="1" ht="15.75" hidden="1" x14ac:dyDescent="0.2">
      <c r="A130" s="24" t="s">
        <v>118</v>
      </c>
      <c r="B130" s="25">
        <v>11</v>
      </c>
      <c r="C130" s="49" t="s">
        <v>101</v>
      </c>
      <c r="D130" s="27">
        <v>381</v>
      </c>
      <c r="E130" s="20"/>
      <c r="F130" s="20"/>
      <c r="G130" s="21">
        <f>SUM(G131)</f>
        <v>35900000</v>
      </c>
      <c r="H130" s="21">
        <f t="shared" ref="H130:U130" si="58">SUM(H131)</f>
        <v>35900000</v>
      </c>
      <c r="I130" s="21">
        <f t="shared" si="58"/>
        <v>35900000</v>
      </c>
      <c r="J130" s="21">
        <f t="shared" si="58"/>
        <v>35900000</v>
      </c>
      <c r="K130" s="21">
        <f t="shared" si="58"/>
        <v>35900000</v>
      </c>
      <c r="L130" s="22">
        <f t="shared" si="37"/>
        <v>100</v>
      </c>
      <c r="M130" s="21">
        <f t="shared" si="58"/>
        <v>34400000</v>
      </c>
      <c r="N130" s="21">
        <f t="shared" si="58"/>
        <v>34400000</v>
      </c>
      <c r="O130" s="21">
        <f t="shared" si="58"/>
        <v>45900000</v>
      </c>
      <c r="P130" s="21">
        <f t="shared" si="58"/>
        <v>45900000</v>
      </c>
      <c r="Q130" s="21">
        <f t="shared" si="58"/>
        <v>31000000</v>
      </c>
      <c r="R130" s="21">
        <f t="shared" si="58"/>
        <v>45400000</v>
      </c>
      <c r="S130" s="21">
        <f t="shared" si="58"/>
        <v>45400000</v>
      </c>
      <c r="T130" s="21">
        <f t="shared" si="58"/>
        <v>43900000</v>
      </c>
      <c r="U130" s="21">
        <f t="shared" si="58"/>
        <v>43900000</v>
      </c>
      <c r="V130" s="21"/>
      <c r="W130" s="21"/>
      <c r="X130" s="21"/>
      <c r="Y130" s="12"/>
    </row>
    <row r="131" spans="1:25" hidden="1" x14ac:dyDescent="0.2">
      <c r="A131" s="28" t="s">
        <v>118</v>
      </c>
      <c r="B131" s="29">
        <v>11</v>
      </c>
      <c r="C131" s="50" t="s">
        <v>101</v>
      </c>
      <c r="D131" s="31">
        <v>3811</v>
      </c>
      <c r="E131" s="32" t="s">
        <v>73</v>
      </c>
      <c r="G131" s="51">
        <v>35900000</v>
      </c>
      <c r="H131" s="51">
        <v>35900000</v>
      </c>
      <c r="I131" s="51">
        <v>35900000</v>
      </c>
      <c r="J131" s="51">
        <v>35900000</v>
      </c>
      <c r="K131" s="51">
        <v>35900000</v>
      </c>
      <c r="L131" s="33">
        <f t="shared" si="37"/>
        <v>100</v>
      </c>
      <c r="M131" s="51">
        <v>34400000</v>
      </c>
      <c r="N131" s="51">
        <v>34400000</v>
      </c>
      <c r="O131" s="51">
        <v>45900000</v>
      </c>
      <c r="P131" s="51">
        <f>O131</f>
        <v>45900000</v>
      </c>
      <c r="Q131" s="51">
        <v>31000000</v>
      </c>
      <c r="R131" s="51">
        <v>45400000</v>
      </c>
      <c r="S131" s="51">
        <f>R131</f>
        <v>45400000</v>
      </c>
      <c r="T131" s="51">
        <v>43900000</v>
      </c>
      <c r="U131" s="51">
        <f>T131</f>
        <v>43900000</v>
      </c>
    </row>
    <row r="132" spans="1:25" s="23" customFormat="1" ht="15.75" hidden="1" x14ac:dyDescent="0.2">
      <c r="A132" s="24" t="s">
        <v>118</v>
      </c>
      <c r="B132" s="25">
        <v>11</v>
      </c>
      <c r="C132" s="49" t="s">
        <v>101</v>
      </c>
      <c r="D132" s="27">
        <v>382</v>
      </c>
      <c r="E132" s="20"/>
      <c r="F132" s="20"/>
      <c r="G132" s="52">
        <f>SUM(G133)</f>
        <v>17000000</v>
      </c>
      <c r="H132" s="52">
        <f t="shared" ref="H132:U132" si="59">SUM(H133)</f>
        <v>17000000</v>
      </c>
      <c r="I132" s="52">
        <f t="shared" si="59"/>
        <v>18000000</v>
      </c>
      <c r="J132" s="52">
        <f t="shared" si="59"/>
        <v>18000000</v>
      </c>
      <c r="K132" s="52">
        <f t="shared" si="59"/>
        <v>17000000</v>
      </c>
      <c r="L132" s="22">
        <f t="shared" si="37"/>
        <v>94.444444444444443</v>
      </c>
      <c r="M132" s="52">
        <f t="shared" si="59"/>
        <v>17000000</v>
      </c>
      <c r="N132" s="52">
        <f t="shared" si="59"/>
        <v>17000000</v>
      </c>
      <c r="O132" s="52">
        <f t="shared" si="59"/>
        <v>60000000</v>
      </c>
      <c r="P132" s="52">
        <f t="shared" si="59"/>
        <v>60000000</v>
      </c>
      <c r="Q132" s="52">
        <f t="shared" si="59"/>
        <v>17000000</v>
      </c>
      <c r="R132" s="52">
        <f t="shared" si="59"/>
        <v>63500000</v>
      </c>
      <c r="S132" s="52">
        <f t="shared" si="59"/>
        <v>63500000</v>
      </c>
      <c r="T132" s="52">
        <f t="shared" si="59"/>
        <v>62000000</v>
      </c>
      <c r="U132" s="52">
        <f t="shared" si="59"/>
        <v>62000000</v>
      </c>
      <c r="V132" s="21"/>
      <c r="W132" s="21"/>
      <c r="X132" s="21"/>
      <c r="Y132" s="12"/>
    </row>
    <row r="133" spans="1:25" ht="32.25" hidden="1" customHeight="1" x14ac:dyDescent="0.2">
      <c r="A133" s="28" t="s">
        <v>118</v>
      </c>
      <c r="B133" s="29">
        <v>11</v>
      </c>
      <c r="C133" s="50" t="s">
        <v>101</v>
      </c>
      <c r="D133" s="31">
        <v>3821</v>
      </c>
      <c r="E133" s="32" t="s">
        <v>102</v>
      </c>
      <c r="G133" s="51">
        <v>17000000</v>
      </c>
      <c r="H133" s="51">
        <v>17000000</v>
      </c>
      <c r="I133" s="51">
        <v>18000000</v>
      </c>
      <c r="J133" s="51">
        <v>18000000</v>
      </c>
      <c r="K133" s="51">
        <v>17000000</v>
      </c>
      <c r="L133" s="33">
        <f t="shared" si="37"/>
        <v>94.444444444444443</v>
      </c>
      <c r="M133" s="51">
        <v>17000000</v>
      </c>
      <c r="N133" s="51">
        <v>17000000</v>
      </c>
      <c r="O133" s="51">
        <v>60000000</v>
      </c>
      <c r="P133" s="51">
        <f>O133</f>
        <v>60000000</v>
      </c>
      <c r="Q133" s="51">
        <v>17000000</v>
      </c>
      <c r="R133" s="51">
        <v>63500000</v>
      </c>
      <c r="S133" s="51">
        <f>R133</f>
        <v>63500000</v>
      </c>
      <c r="T133" s="51">
        <v>62000000</v>
      </c>
      <c r="U133" s="51">
        <f>T133</f>
        <v>62000000</v>
      </c>
    </row>
    <row r="134" spans="1:25" s="23" customFormat="1" ht="141.75" x14ac:dyDescent="0.2">
      <c r="A134" s="227" t="s">
        <v>119</v>
      </c>
      <c r="B134" s="227"/>
      <c r="C134" s="227"/>
      <c r="D134" s="227"/>
      <c r="E134" s="20" t="s">
        <v>120</v>
      </c>
      <c r="F134" s="38" t="s">
        <v>99</v>
      </c>
      <c r="G134" s="21">
        <f>SUM(G135)</f>
        <v>26500000</v>
      </c>
      <c r="H134" s="21">
        <f t="shared" ref="H134:U135" si="60">SUM(H135)</f>
        <v>26500000</v>
      </c>
      <c r="I134" s="21">
        <f t="shared" si="60"/>
        <v>26500000</v>
      </c>
      <c r="J134" s="21">
        <f t="shared" si="60"/>
        <v>26500000</v>
      </c>
      <c r="K134" s="21">
        <f t="shared" si="60"/>
        <v>17430000</v>
      </c>
      <c r="L134" s="22">
        <f t="shared" si="37"/>
        <v>65.773584905660371</v>
      </c>
      <c r="M134" s="21">
        <f t="shared" si="60"/>
        <v>26500000</v>
      </c>
      <c r="N134" s="21">
        <f t="shared" si="60"/>
        <v>26500000</v>
      </c>
      <c r="O134" s="21">
        <f t="shared" si="60"/>
        <v>27000000</v>
      </c>
      <c r="P134" s="21">
        <f t="shared" si="60"/>
        <v>27000000</v>
      </c>
      <c r="Q134" s="21">
        <f t="shared" si="60"/>
        <v>26500000</v>
      </c>
      <c r="R134" s="21">
        <f t="shared" si="60"/>
        <v>27000000</v>
      </c>
      <c r="S134" s="21">
        <f t="shared" si="60"/>
        <v>27000000</v>
      </c>
      <c r="T134" s="21">
        <f t="shared" si="60"/>
        <v>27000000</v>
      </c>
      <c r="U134" s="21">
        <f t="shared" si="60"/>
        <v>27000000</v>
      </c>
      <c r="V134" s="21"/>
      <c r="W134" s="21"/>
      <c r="X134" s="21"/>
      <c r="Y134" s="12"/>
    </row>
    <row r="135" spans="1:25" s="23" customFormat="1" ht="15.75" hidden="1" x14ac:dyDescent="0.2">
      <c r="A135" s="24" t="s">
        <v>121</v>
      </c>
      <c r="B135" s="25">
        <v>11</v>
      </c>
      <c r="C135" s="49" t="s">
        <v>101</v>
      </c>
      <c r="D135" s="27">
        <v>382</v>
      </c>
      <c r="E135" s="20"/>
      <c r="F135" s="20"/>
      <c r="G135" s="21">
        <f>SUM(G136)</f>
        <v>26500000</v>
      </c>
      <c r="H135" s="21">
        <f t="shared" si="60"/>
        <v>26500000</v>
      </c>
      <c r="I135" s="21">
        <f t="shared" si="60"/>
        <v>26500000</v>
      </c>
      <c r="J135" s="21">
        <f t="shared" si="60"/>
        <v>26500000</v>
      </c>
      <c r="K135" s="21">
        <f t="shared" si="60"/>
        <v>17430000</v>
      </c>
      <c r="L135" s="22">
        <f t="shared" si="37"/>
        <v>65.773584905660371</v>
      </c>
      <c r="M135" s="21">
        <f t="shared" si="60"/>
        <v>26500000</v>
      </c>
      <c r="N135" s="21">
        <f t="shared" si="60"/>
        <v>26500000</v>
      </c>
      <c r="O135" s="21">
        <f t="shared" si="60"/>
        <v>27000000</v>
      </c>
      <c r="P135" s="21">
        <f t="shared" si="60"/>
        <v>27000000</v>
      </c>
      <c r="Q135" s="21">
        <f t="shared" si="60"/>
        <v>26500000</v>
      </c>
      <c r="R135" s="21">
        <f t="shared" si="60"/>
        <v>27000000</v>
      </c>
      <c r="S135" s="21">
        <f t="shared" si="60"/>
        <v>27000000</v>
      </c>
      <c r="T135" s="21">
        <f t="shared" si="60"/>
        <v>27000000</v>
      </c>
      <c r="U135" s="21">
        <f t="shared" si="60"/>
        <v>27000000</v>
      </c>
      <c r="V135" s="21"/>
      <c r="W135" s="21"/>
      <c r="X135" s="21"/>
      <c r="Y135" s="12"/>
    </row>
    <row r="136" spans="1:25" ht="33" hidden="1" customHeight="1" x14ac:dyDescent="0.2">
      <c r="A136" s="28" t="s">
        <v>121</v>
      </c>
      <c r="B136" s="29">
        <v>11</v>
      </c>
      <c r="C136" s="50" t="s">
        <v>101</v>
      </c>
      <c r="D136" s="31">
        <v>3821</v>
      </c>
      <c r="E136" s="32" t="s">
        <v>102</v>
      </c>
      <c r="G136" s="1">
        <v>26500000</v>
      </c>
      <c r="H136" s="1">
        <v>26500000</v>
      </c>
      <c r="I136" s="1">
        <v>26500000</v>
      </c>
      <c r="J136" s="1">
        <v>26500000</v>
      </c>
      <c r="K136" s="1">
        <v>17430000</v>
      </c>
      <c r="L136" s="33">
        <f t="shared" si="37"/>
        <v>65.773584905660371</v>
      </c>
      <c r="M136" s="1">
        <v>26500000</v>
      </c>
      <c r="N136" s="1">
        <v>26500000</v>
      </c>
      <c r="O136" s="1">
        <v>27000000</v>
      </c>
      <c r="P136" s="1">
        <f>O136</f>
        <v>27000000</v>
      </c>
      <c r="Q136" s="1">
        <v>26500000</v>
      </c>
      <c r="R136" s="1">
        <v>27000000</v>
      </c>
      <c r="S136" s="1">
        <f>R136</f>
        <v>27000000</v>
      </c>
      <c r="T136" s="1">
        <v>27000000</v>
      </c>
      <c r="U136" s="1">
        <f>T136</f>
        <v>27000000</v>
      </c>
    </row>
    <row r="137" spans="1:25" s="23" customFormat="1" ht="141.75" x14ac:dyDescent="0.2">
      <c r="A137" s="227" t="s">
        <v>122</v>
      </c>
      <c r="B137" s="227"/>
      <c r="C137" s="227"/>
      <c r="D137" s="227"/>
      <c r="E137" s="20" t="s">
        <v>123</v>
      </c>
      <c r="F137" s="38" t="s">
        <v>99</v>
      </c>
      <c r="G137" s="21">
        <f>G138+G140</f>
        <v>48257709</v>
      </c>
      <c r="H137" s="21">
        <f t="shared" ref="H137:U137" si="61">H138+H140</f>
        <v>48257709</v>
      </c>
      <c r="I137" s="21">
        <f t="shared" si="61"/>
        <v>73257709</v>
      </c>
      <c r="J137" s="21">
        <f t="shared" si="61"/>
        <v>73257709</v>
      </c>
      <c r="K137" s="21">
        <f t="shared" si="61"/>
        <v>73257709</v>
      </c>
      <c r="L137" s="22">
        <f t="shared" si="37"/>
        <v>100</v>
      </c>
      <c r="M137" s="21">
        <f t="shared" si="61"/>
        <v>25980000</v>
      </c>
      <c r="N137" s="21">
        <f t="shared" si="61"/>
        <v>25980000</v>
      </c>
      <c r="O137" s="21">
        <f t="shared" si="61"/>
        <v>223060000</v>
      </c>
      <c r="P137" s="21">
        <f t="shared" si="61"/>
        <v>223060000</v>
      </c>
      <c r="Q137" s="21">
        <f t="shared" si="61"/>
        <v>28680000</v>
      </c>
      <c r="R137" s="21">
        <f t="shared" si="61"/>
        <v>176000000</v>
      </c>
      <c r="S137" s="21">
        <f t="shared" si="61"/>
        <v>176000000</v>
      </c>
      <c r="T137" s="21">
        <f t="shared" si="61"/>
        <v>152000000</v>
      </c>
      <c r="U137" s="21">
        <f t="shared" si="61"/>
        <v>152000000</v>
      </c>
      <c r="V137" s="21"/>
      <c r="W137" s="21"/>
      <c r="X137" s="21"/>
      <c r="Y137" s="12"/>
    </row>
    <row r="138" spans="1:25" s="23" customFormat="1" ht="15.75" hidden="1" x14ac:dyDescent="0.2">
      <c r="A138" s="24" t="s">
        <v>124</v>
      </c>
      <c r="B138" s="25">
        <v>11</v>
      </c>
      <c r="C138" s="49" t="s">
        <v>101</v>
      </c>
      <c r="D138" s="27">
        <v>381</v>
      </c>
      <c r="E138" s="20"/>
      <c r="F138" s="20"/>
      <c r="G138" s="21">
        <f>SUM(G139)</f>
        <v>33250000</v>
      </c>
      <c r="H138" s="21">
        <f t="shared" ref="H138:U138" si="62">SUM(H139)</f>
        <v>33250000</v>
      </c>
      <c r="I138" s="21">
        <f t="shared" si="62"/>
        <v>33250000</v>
      </c>
      <c r="J138" s="21">
        <f t="shared" si="62"/>
        <v>33250000</v>
      </c>
      <c r="K138" s="21">
        <f t="shared" si="62"/>
        <v>33250000</v>
      </c>
      <c r="L138" s="22">
        <f t="shared" si="37"/>
        <v>100</v>
      </c>
      <c r="M138" s="21">
        <f t="shared" si="62"/>
        <v>25980000</v>
      </c>
      <c r="N138" s="21">
        <f t="shared" si="62"/>
        <v>25980000</v>
      </c>
      <c r="O138" s="21">
        <f t="shared" si="62"/>
        <v>161500000</v>
      </c>
      <c r="P138" s="21">
        <f t="shared" si="62"/>
        <v>161500000</v>
      </c>
      <c r="Q138" s="21">
        <f t="shared" si="62"/>
        <v>28680000</v>
      </c>
      <c r="R138" s="21">
        <f t="shared" si="62"/>
        <v>175000000</v>
      </c>
      <c r="S138" s="21">
        <f t="shared" si="62"/>
        <v>175000000</v>
      </c>
      <c r="T138" s="21">
        <f t="shared" si="62"/>
        <v>151000000</v>
      </c>
      <c r="U138" s="21">
        <f t="shared" si="62"/>
        <v>151000000</v>
      </c>
      <c r="V138" s="21"/>
      <c r="W138" s="21"/>
      <c r="X138" s="21"/>
      <c r="Y138" s="12"/>
    </row>
    <row r="139" spans="1:25" hidden="1" x14ac:dyDescent="0.2">
      <c r="A139" s="28" t="s">
        <v>124</v>
      </c>
      <c r="B139" s="29">
        <v>11</v>
      </c>
      <c r="C139" s="50" t="s">
        <v>101</v>
      </c>
      <c r="D139" s="31">
        <v>3811</v>
      </c>
      <c r="E139" s="32" t="s">
        <v>73</v>
      </c>
      <c r="G139" s="1">
        <v>33250000</v>
      </c>
      <c r="H139" s="1">
        <v>33250000</v>
      </c>
      <c r="I139" s="1">
        <v>33250000</v>
      </c>
      <c r="J139" s="1">
        <v>33250000</v>
      </c>
      <c r="K139" s="1">
        <v>33250000</v>
      </c>
      <c r="L139" s="33">
        <f t="shared" si="37"/>
        <v>100</v>
      </c>
      <c r="M139" s="1">
        <v>25980000</v>
      </c>
      <c r="N139" s="1">
        <v>25980000</v>
      </c>
      <c r="O139" s="1">
        <v>161500000</v>
      </c>
      <c r="P139" s="1">
        <f>O139</f>
        <v>161500000</v>
      </c>
      <c r="Q139" s="1">
        <v>28680000</v>
      </c>
      <c r="R139" s="1">
        <v>175000000</v>
      </c>
      <c r="S139" s="1">
        <f>R139</f>
        <v>175000000</v>
      </c>
      <c r="T139" s="1">
        <v>151000000</v>
      </c>
      <c r="U139" s="1">
        <f>T139</f>
        <v>151000000</v>
      </c>
    </row>
    <row r="140" spans="1:25" s="23" customFormat="1" ht="15.75" hidden="1" x14ac:dyDescent="0.2">
      <c r="A140" s="24" t="s">
        <v>124</v>
      </c>
      <c r="B140" s="25">
        <v>11</v>
      </c>
      <c r="C140" s="49" t="s">
        <v>101</v>
      </c>
      <c r="D140" s="27">
        <v>382</v>
      </c>
      <c r="E140" s="20"/>
      <c r="F140" s="20"/>
      <c r="G140" s="21">
        <f>SUM(G141)</f>
        <v>15007709</v>
      </c>
      <c r="H140" s="21">
        <f t="shared" ref="H140:U140" si="63">SUM(H141)</f>
        <v>15007709</v>
      </c>
      <c r="I140" s="21">
        <f t="shared" si="63"/>
        <v>40007709</v>
      </c>
      <c r="J140" s="21">
        <f t="shared" si="63"/>
        <v>40007709</v>
      </c>
      <c r="K140" s="21">
        <f t="shared" si="63"/>
        <v>40007709</v>
      </c>
      <c r="L140" s="22">
        <f t="shared" si="37"/>
        <v>100</v>
      </c>
      <c r="M140" s="21">
        <f t="shared" si="63"/>
        <v>0</v>
      </c>
      <c r="N140" s="21">
        <f t="shared" si="63"/>
        <v>0</v>
      </c>
      <c r="O140" s="21">
        <f t="shared" si="63"/>
        <v>61560000</v>
      </c>
      <c r="P140" s="21">
        <f t="shared" si="63"/>
        <v>61560000</v>
      </c>
      <c r="Q140" s="21">
        <f t="shared" si="63"/>
        <v>0</v>
      </c>
      <c r="R140" s="21">
        <f t="shared" si="63"/>
        <v>1000000</v>
      </c>
      <c r="S140" s="21">
        <f t="shared" si="63"/>
        <v>1000000</v>
      </c>
      <c r="T140" s="21">
        <f t="shared" si="63"/>
        <v>1000000</v>
      </c>
      <c r="U140" s="21">
        <f t="shared" si="63"/>
        <v>1000000</v>
      </c>
      <c r="V140" s="21"/>
      <c r="W140" s="21"/>
      <c r="X140" s="21"/>
      <c r="Y140" s="12"/>
    </row>
    <row r="141" spans="1:25" ht="33" hidden="1" customHeight="1" x14ac:dyDescent="0.2">
      <c r="A141" s="28" t="s">
        <v>124</v>
      </c>
      <c r="B141" s="29">
        <v>11</v>
      </c>
      <c r="C141" s="50" t="s">
        <v>101</v>
      </c>
      <c r="D141" s="53">
        <v>3821</v>
      </c>
      <c r="E141" s="32" t="s">
        <v>102</v>
      </c>
      <c r="G141" s="1">
        <v>15007709</v>
      </c>
      <c r="H141" s="1">
        <v>15007709</v>
      </c>
      <c r="I141" s="1">
        <v>40007709</v>
      </c>
      <c r="J141" s="1">
        <v>40007709</v>
      </c>
      <c r="K141" s="1">
        <v>40007709</v>
      </c>
      <c r="L141" s="33">
        <f t="shared" si="37"/>
        <v>100</v>
      </c>
      <c r="M141" s="1">
        <v>0</v>
      </c>
      <c r="N141" s="1">
        <v>0</v>
      </c>
      <c r="O141" s="1">
        <v>61560000</v>
      </c>
      <c r="P141" s="1">
        <f>O141</f>
        <v>61560000</v>
      </c>
      <c r="Q141" s="1">
        <v>0</v>
      </c>
      <c r="R141" s="1">
        <v>1000000</v>
      </c>
      <c r="S141" s="1">
        <f>R141</f>
        <v>1000000</v>
      </c>
      <c r="T141" s="1">
        <v>1000000</v>
      </c>
      <c r="U141" s="1">
        <f>T141</f>
        <v>1000000</v>
      </c>
    </row>
    <row r="142" spans="1:25" ht="141.75" x14ac:dyDescent="0.2">
      <c r="A142" s="227" t="s">
        <v>125</v>
      </c>
      <c r="B142" s="227"/>
      <c r="C142" s="227"/>
      <c r="D142" s="227"/>
      <c r="E142" s="20" t="s">
        <v>126</v>
      </c>
      <c r="F142" s="38" t="s">
        <v>99</v>
      </c>
      <c r="G142" s="21">
        <f>SUM(G143)</f>
        <v>12000000</v>
      </c>
      <c r="H142" s="21">
        <f t="shared" ref="H142:U143" si="64">SUM(H143)</f>
        <v>12000000</v>
      </c>
      <c r="I142" s="21">
        <f t="shared" si="64"/>
        <v>12000000</v>
      </c>
      <c r="J142" s="21">
        <f t="shared" si="64"/>
        <v>12000000</v>
      </c>
      <c r="K142" s="21">
        <f t="shared" si="64"/>
        <v>12000000</v>
      </c>
      <c r="L142" s="22">
        <f t="shared" si="37"/>
        <v>100</v>
      </c>
      <c r="M142" s="21">
        <f t="shared" si="64"/>
        <v>12000000</v>
      </c>
      <c r="N142" s="21">
        <f t="shared" si="64"/>
        <v>12000000</v>
      </c>
      <c r="O142" s="21">
        <f t="shared" si="64"/>
        <v>15000000</v>
      </c>
      <c r="P142" s="21">
        <f t="shared" si="64"/>
        <v>15000000</v>
      </c>
      <c r="Q142" s="21">
        <f t="shared" si="64"/>
        <v>12000000</v>
      </c>
      <c r="R142" s="21">
        <f t="shared" si="64"/>
        <v>22000000</v>
      </c>
      <c r="S142" s="21">
        <f t="shared" si="64"/>
        <v>22000000</v>
      </c>
      <c r="T142" s="21">
        <f t="shared" si="64"/>
        <v>22000000</v>
      </c>
      <c r="U142" s="21">
        <f t="shared" si="64"/>
        <v>22000000</v>
      </c>
    </row>
    <row r="143" spans="1:25" s="23" customFormat="1" ht="15.75" hidden="1" x14ac:dyDescent="0.2">
      <c r="A143" s="24" t="s">
        <v>127</v>
      </c>
      <c r="B143" s="25">
        <v>11</v>
      </c>
      <c r="C143" s="49" t="s">
        <v>101</v>
      </c>
      <c r="D143" s="27">
        <v>381</v>
      </c>
      <c r="E143" s="20"/>
      <c r="F143" s="20"/>
      <c r="G143" s="21">
        <f>SUM(G144)</f>
        <v>12000000</v>
      </c>
      <c r="H143" s="21">
        <f t="shared" si="64"/>
        <v>12000000</v>
      </c>
      <c r="I143" s="21">
        <f t="shared" si="64"/>
        <v>12000000</v>
      </c>
      <c r="J143" s="21">
        <f t="shared" si="64"/>
        <v>12000000</v>
      </c>
      <c r="K143" s="21">
        <f t="shared" si="64"/>
        <v>12000000</v>
      </c>
      <c r="L143" s="22">
        <f t="shared" si="37"/>
        <v>100</v>
      </c>
      <c r="M143" s="21">
        <f t="shared" si="64"/>
        <v>12000000</v>
      </c>
      <c r="N143" s="21">
        <f t="shared" si="64"/>
        <v>12000000</v>
      </c>
      <c r="O143" s="21">
        <f t="shared" si="64"/>
        <v>15000000</v>
      </c>
      <c r="P143" s="21">
        <f t="shared" si="64"/>
        <v>15000000</v>
      </c>
      <c r="Q143" s="21">
        <f t="shared" si="64"/>
        <v>12000000</v>
      </c>
      <c r="R143" s="21">
        <f t="shared" si="64"/>
        <v>22000000</v>
      </c>
      <c r="S143" s="21">
        <f t="shared" si="64"/>
        <v>22000000</v>
      </c>
      <c r="T143" s="21">
        <f t="shared" si="64"/>
        <v>22000000</v>
      </c>
      <c r="U143" s="21">
        <f t="shared" si="64"/>
        <v>22000000</v>
      </c>
      <c r="V143" s="21"/>
      <c r="W143" s="21"/>
      <c r="X143" s="21"/>
      <c r="Y143" s="12"/>
    </row>
    <row r="144" spans="1:25" hidden="1" x14ac:dyDescent="0.2">
      <c r="A144" s="28" t="s">
        <v>127</v>
      </c>
      <c r="B144" s="29">
        <v>11</v>
      </c>
      <c r="C144" s="50" t="s">
        <v>101</v>
      </c>
      <c r="D144" s="53">
        <v>3811</v>
      </c>
      <c r="E144" s="32" t="s">
        <v>73</v>
      </c>
      <c r="G144" s="1">
        <v>12000000</v>
      </c>
      <c r="H144" s="1">
        <v>12000000</v>
      </c>
      <c r="I144" s="1">
        <v>12000000</v>
      </c>
      <c r="J144" s="1">
        <v>12000000</v>
      </c>
      <c r="K144" s="1">
        <v>12000000</v>
      </c>
      <c r="L144" s="33">
        <f t="shared" si="37"/>
        <v>100</v>
      </c>
      <c r="M144" s="1">
        <v>12000000</v>
      </c>
      <c r="N144" s="1">
        <v>12000000</v>
      </c>
      <c r="O144" s="1">
        <v>15000000</v>
      </c>
      <c r="P144" s="1">
        <f>O144</f>
        <v>15000000</v>
      </c>
      <c r="Q144" s="1">
        <v>12000000</v>
      </c>
      <c r="R144" s="1">
        <v>22000000</v>
      </c>
      <c r="S144" s="1">
        <f>R144</f>
        <v>22000000</v>
      </c>
      <c r="T144" s="1">
        <v>22000000</v>
      </c>
      <c r="U144" s="1">
        <f>T144</f>
        <v>22000000</v>
      </c>
    </row>
    <row r="145" spans="1:25" s="21" customFormat="1" ht="141.75" x14ac:dyDescent="0.2">
      <c r="A145" s="227" t="s">
        <v>128</v>
      </c>
      <c r="B145" s="227"/>
      <c r="C145" s="227"/>
      <c r="D145" s="227"/>
      <c r="E145" s="20" t="s">
        <v>129</v>
      </c>
      <c r="F145" s="38" t="s">
        <v>99</v>
      </c>
      <c r="G145" s="21">
        <f>G146+G148+G150+G152</f>
        <v>2500000</v>
      </c>
      <c r="H145" s="21">
        <f t="shared" ref="H145:U145" si="65">H146+H148+H150+H152</f>
        <v>2500000</v>
      </c>
      <c r="I145" s="21">
        <f t="shared" si="65"/>
        <v>2500000</v>
      </c>
      <c r="J145" s="21">
        <f t="shared" si="65"/>
        <v>2500000</v>
      </c>
      <c r="K145" s="21">
        <f t="shared" si="65"/>
        <v>160283.95000000001</v>
      </c>
      <c r="L145" s="22">
        <f t="shared" si="37"/>
        <v>6.4113579999999999</v>
      </c>
      <c r="M145" s="21">
        <f t="shared" si="65"/>
        <v>4000000</v>
      </c>
      <c r="N145" s="21">
        <f t="shared" si="65"/>
        <v>4000000</v>
      </c>
      <c r="O145" s="21">
        <f t="shared" si="65"/>
        <v>1500000</v>
      </c>
      <c r="P145" s="21">
        <f t="shared" si="65"/>
        <v>1500000</v>
      </c>
      <c r="Q145" s="21">
        <f t="shared" si="65"/>
        <v>4000000</v>
      </c>
      <c r="R145" s="21">
        <f t="shared" si="65"/>
        <v>1500000</v>
      </c>
      <c r="S145" s="21">
        <f t="shared" si="65"/>
        <v>1500000</v>
      </c>
      <c r="T145" s="21">
        <f t="shared" si="65"/>
        <v>1500000</v>
      </c>
      <c r="U145" s="21">
        <f t="shared" si="65"/>
        <v>1500000</v>
      </c>
      <c r="Y145" s="12"/>
    </row>
    <row r="146" spans="1:25" s="21" customFormat="1" ht="15.75" hidden="1" x14ac:dyDescent="0.2">
      <c r="A146" s="25" t="s">
        <v>130</v>
      </c>
      <c r="B146" s="25">
        <v>11</v>
      </c>
      <c r="C146" s="49" t="s">
        <v>101</v>
      </c>
      <c r="D146" s="27">
        <v>323</v>
      </c>
      <c r="E146" s="20"/>
      <c r="F146" s="20"/>
      <c r="G146" s="21">
        <f>SUM(G147)</f>
        <v>200000</v>
      </c>
      <c r="H146" s="21">
        <f t="shared" ref="H146:U146" si="66">SUM(H147)</f>
        <v>200000</v>
      </c>
      <c r="I146" s="21">
        <f t="shared" si="66"/>
        <v>200000</v>
      </c>
      <c r="J146" s="21">
        <f t="shared" si="66"/>
        <v>200000</v>
      </c>
      <c r="K146" s="21">
        <f t="shared" si="66"/>
        <v>160283.95000000001</v>
      </c>
      <c r="L146" s="22">
        <f t="shared" si="37"/>
        <v>80.141975000000016</v>
      </c>
      <c r="M146" s="21">
        <f t="shared" si="66"/>
        <v>200000</v>
      </c>
      <c r="N146" s="21">
        <f t="shared" si="66"/>
        <v>200000</v>
      </c>
      <c r="O146" s="21">
        <f t="shared" si="66"/>
        <v>800000</v>
      </c>
      <c r="P146" s="21">
        <f t="shared" si="66"/>
        <v>800000</v>
      </c>
      <c r="Q146" s="21">
        <f t="shared" si="66"/>
        <v>200000</v>
      </c>
      <c r="R146" s="21">
        <f t="shared" si="66"/>
        <v>800000</v>
      </c>
      <c r="S146" s="21">
        <f t="shared" si="66"/>
        <v>800000</v>
      </c>
      <c r="T146" s="21">
        <f t="shared" si="66"/>
        <v>800000</v>
      </c>
      <c r="U146" s="21">
        <f t="shared" si="66"/>
        <v>800000</v>
      </c>
      <c r="Y146" s="12"/>
    </row>
    <row r="147" spans="1:25" hidden="1" x14ac:dyDescent="0.2">
      <c r="A147" s="29" t="s">
        <v>130</v>
      </c>
      <c r="B147" s="29">
        <v>11</v>
      </c>
      <c r="C147" s="50" t="s">
        <v>101</v>
      </c>
      <c r="D147" s="31">
        <v>3237</v>
      </c>
      <c r="E147" s="32" t="s">
        <v>58</v>
      </c>
      <c r="G147" s="1">
        <v>200000</v>
      </c>
      <c r="H147" s="1">
        <v>200000</v>
      </c>
      <c r="I147" s="1">
        <v>200000</v>
      </c>
      <c r="J147" s="1">
        <v>200000</v>
      </c>
      <c r="K147" s="1">
        <v>160283.95000000001</v>
      </c>
      <c r="L147" s="33">
        <f t="shared" si="37"/>
        <v>80.141975000000016</v>
      </c>
      <c r="M147" s="1">
        <v>200000</v>
      </c>
      <c r="N147" s="1">
        <v>200000</v>
      </c>
      <c r="O147" s="1">
        <v>800000</v>
      </c>
      <c r="P147" s="1">
        <f>O147</f>
        <v>800000</v>
      </c>
      <c r="Q147" s="1">
        <v>200000</v>
      </c>
      <c r="R147" s="1">
        <v>800000</v>
      </c>
      <c r="S147" s="1">
        <f>R147</f>
        <v>800000</v>
      </c>
      <c r="T147" s="1">
        <v>800000</v>
      </c>
      <c r="U147" s="1">
        <f>T147</f>
        <v>800000</v>
      </c>
    </row>
    <row r="148" spans="1:25" s="23" customFormat="1" ht="15.75" hidden="1" x14ac:dyDescent="0.2">
      <c r="A148" s="25" t="s">
        <v>130</v>
      </c>
      <c r="B148" s="25">
        <v>11</v>
      </c>
      <c r="C148" s="49" t="s">
        <v>101</v>
      </c>
      <c r="D148" s="27">
        <v>363</v>
      </c>
      <c r="E148" s="20"/>
      <c r="F148" s="20"/>
      <c r="G148" s="21">
        <f>SUM(G149)</f>
        <v>1000000</v>
      </c>
      <c r="H148" s="21">
        <f t="shared" ref="H148:U148" si="67">SUM(H149)</f>
        <v>1000000</v>
      </c>
      <c r="I148" s="21">
        <f t="shared" si="67"/>
        <v>1000000</v>
      </c>
      <c r="J148" s="21">
        <f t="shared" si="67"/>
        <v>1000000</v>
      </c>
      <c r="K148" s="21">
        <f t="shared" si="67"/>
        <v>0</v>
      </c>
      <c r="L148" s="22">
        <f t="shared" si="37"/>
        <v>0</v>
      </c>
      <c r="M148" s="21">
        <f t="shared" si="67"/>
        <v>1000000</v>
      </c>
      <c r="N148" s="21">
        <f t="shared" si="67"/>
        <v>1000000</v>
      </c>
      <c r="O148" s="21">
        <f t="shared" si="67"/>
        <v>200000</v>
      </c>
      <c r="P148" s="21">
        <f t="shared" si="67"/>
        <v>200000</v>
      </c>
      <c r="Q148" s="21">
        <f t="shared" si="67"/>
        <v>1000000</v>
      </c>
      <c r="R148" s="21">
        <f t="shared" si="67"/>
        <v>200000</v>
      </c>
      <c r="S148" s="21">
        <f t="shared" si="67"/>
        <v>200000</v>
      </c>
      <c r="T148" s="21">
        <f t="shared" si="67"/>
        <v>200000</v>
      </c>
      <c r="U148" s="21">
        <f t="shared" si="67"/>
        <v>200000</v>
      </c>
      <c r="V148" s="21"/>
      <c r="W148" s="21"/>
      <c r="X148" s="21"/>
      <c r="Y148" s="12"/>
    </row>
    <row r="149" spans="1:25" hidden="1" x14ac:dyDescent="0.2">
      <c r="A149" s="29" t="s">
        <v>130</v>
      </c>
      <c r="B149" s="29">
        <v>11</v>
      </c>
      <c r="C149" s="50" t="s">
        <v>101</v>
      </c>
      <c r="D149" s="31">
        <v>3631</v>
      </c>
      <c r="E149" s="32" t="s">
        <v>71</v>
      </c>
      <c r="G149" s="1">
        <v>1000000</v>
      </c>
      <c r="H149" s="1">
        <v>1000000</v>
      </c>
      <c r="I149" s="1">
        <v>1000000</v>
      </c>
      <c r="J149" s="1">
        <v>1000000</v>
      </c>
      <c r="K149" s="1">
        <v>0</v>
      </c>
      <c r="L149" s="33">
        <f t="shared" si="37"/>
        <v>0</v>
      </c>
      <c r="M149" s="1">
        <v>1000000</v>
      </c>
      <c r="N149" s="1">
        <v>1000000</v>
      </c>
      <c r="O149" s="1">
        <v>200000</v>
      </c>
      <c r="P149" s="1">
        <f>O149</f>
        <v>200000</v>
      </c>
      <c r="Q149" s="1">
        <v>1000000</v>
      </c>
      <c r="R149" s="1">
        <v>200000</v>
      </c>
      <c r="S149" s="1">
        <f>R149</f>
        <v>200000</v>
      </c>
      <c r="T149" s="1">
        <v>200000</v>
      </c>
      <c r="U149" s="1">
        <f>T149</f>
        <v>200000</v>
      </c>
    </row>
    <row r="150" spans="1:25" s="23" customFormat="1" ht="15.75" hidden="1" x14ac:dyDescent="0.2">
      <c r="A150" s="25" t="s">
        <v>130</v>
      </c>
      <c r="B150" s="25">
        <v>11</v>
      </c>
      <c r="C150" s="49" t="s">
        <v>101</v>
      </c>
      <c r="D150" s="27">
        <v>383</v>
      </c>
      <c r="E150" s="20"/>
      <c r="F150" s="20"/>
      <c r="G150" s="21">
        <f>SUM(G151)</f>
        <v>1000000</v>
      </c>
      <c r="H150" s="21">
        <f t="shared" ref="H150:U150" si="68">SUM(H151)</f>
        <v>1000000</v>
      </c>
      <c r="I150" s="21">
        <f t="shared" si="68"/>
        <v>1000000</v>
      </c>
      <c r="J150" s="21">
        <f t="shared" si="68"/>
        <v>1000000</v>
      </c>
      <c r="K150" s="21">
        <f t="shared" si="68"/>
        <v>0</v>
      </c>
      <c r="L150" s="22">
        <f t="shared" si="37"/>
        <v>0</v>
      </c>
      <c r="M150" s="21">
        <f t="shared" si="68"/>
        <v>2500000</v>
      </c>
      <c r="N150" s="21">
        <f t="shared" si="68"/>
        <v>2500000</v>
      </c>
      <c r="O150" s="21">
        <f t="shared" si="68"/>
        <v>200000</v>
      </c>
      <c r="P150" s="21">
        <f t="shared" si="68"/>
        <v>200000</v>
      </c>
      <c r="Q150" s="21">
        <f t="shared" si="68"/>
        <v>2500000</v>
      </c>
      <c r="R150" s="21">
        <f t="shared" si="68"/>
        <v>200000</v>
      </c>
      <c r="S150" s="21">
        <f t="shared" si="68"/>
        <v>200000</v>
      </c>
      <c r="T150" s="21">
        <f t="shared" si="68"/>
        <v>200000</v>
      </c>
      <c r="U150" s="21">
        <f t="shared" si="68"/>
        <v>200000</v>
      </c>
      <c r="V150" s="21"/>
      <c r="W150" s="21"/>
      <c r="X150" s="21"/>
      <c r="Y150" s="12"/>
    </row>
    <row r="151" spans="1:25" hidden="1" x14ac:dyDescent="0.2">
      <c r="A151" s="29" t="s">
        <v>130</v>
      </c>
      <c r="B151" s="29">
        <v>11</v>
      </c>
      <c r="C151" s="50" t="s">
        <v>101</v>
      </c>
      <c r="D151" s="31">
        <v>3831</v>
      </c>
      <c r="E151" s="32" t="s">
        <v>131</v>
      </c>
      <c r="G151" s="1">
        <v>1000000</v>
      </c>
      <c r="H151" s="1">
        <v>1000000</v>
      </c>
      <c r="I151" s="1">
        <v>1000000</v>
      </c>
      <c r="J151" s="1">
        <v>1000000</v>
      </c>
      <c r="K151" s="1">
        <v>0</v>
      </c>
      <c r="L151" s="33">
        <f t="shared" si="37"/>
        <v>0</v>
      </c>
      <c r="M151" s="1">
        <v>2500000</v>
      </c>
      <c r="N151" s="1">
        <v>2500000</v>
      </c>
      <c r="O151" s="1">
        <v>200000</v>
      </c>
      <c r="P151" s="1">
        <f>O151</f>
        <v>200000</v>
      </c>
      <c r="Q151" s="1">
        <v>2500000</v>
      </c>
      <c r="R151" s="1">
        <v>200000</v>
      </c>
      <c r="S151" s="1">
        <f>R151</f>
        <v>200000</v>
      </c>
      <c r="T151" s="1">
        <v>200000</v>
      </c>
      <c r="U151" s="1">
        <f>T151</f>
        <v>200000</v>
      </c>
    </row>
    <row r="152" spans="1:25" s="23" customFormat="1" ht="15.75" hidden="1" x14ac:dyDescent="0.2">
      <c r="A152" s="25" t="s">
        <v>130</v>
      </c>
      <c r="B152" s="25">
        <v>11</v>
      </c>
      <c r="C152" s="49" t="s">
        <v>101</v>
      </c>
      <c r="D152" s="27">
        <v>412</v>
      </c>
      <c r="E152" s="20"/>
      <c r="F152" s="20"/>
      <c r="G152" s="21">
        <f>SUM(G153)</f>
        <v>300000</v>
      </c>
      <c r="H152" s="21">
        <f t="shared" ref="H152:U152" si="69">SUM(H153)</f>
        <v>300000</v>
      </c>
      <c r="I152" s="21">
        <f t="shared" si="69"/>
        <v>300000</v>
      </c>
      <c r="J152" s="21">
        <f t="shared" si="69"/>
        <v>300000</v>
      </c>
      <c r="K152" s="21">
        <f t="shared" si="69"/>
        <v>0</v>
      </c>
      <c r="L152" s="22">
        <f t="shared" si="37"/>
        <v>0</v>
      </c>
      <c r="M152" s="21">
        <f t="shared" si="69"/>
        <v>300000</v>
      </c>
      <c r="N152" s="21">
        <f t="shared" si="69"/>
        <v>300000</v>
      </c>
      <c r="O152" s="21">
        <f t="shared" si="69"/>
        <v>300000</v>
      </c>
      <c r="P152" s="21">
        <f t="shared" si="69"/>
        <v>300000</v>
      </c>
      <c r="Q152" s="21">
        <f t="shared" si="69"/>
        <v>300000</v>
      </c>
      <c r="R152" s="21">
        <f t="shared" si="69"/>
        <v>300000</v>
      </c>
      <c r="S152" s="21">
        <f t="shared" si="69"/>
        <v>300000</v>
      </c>
      <c r="T152" s="21">
        <f t="shared" si="69"/>
        <v>300000</v>
      </c>
      <c r="U152" s="21">
        <f t="shared" si="69"/>
        <v>300000</v>
      </c>
      <c r="V152" s="21"/>
      <c r="W152" s="21"/>
      <c r="X152" s="21"/>
      <c r="Y152" s="12"/>
    </row>
    <row r="153" spans="1:25" hidden="1" x14ac:dyDescent="0.2">
      <c r="A153" s="29" t="s">
        <v>130</v>
      </c>
      <c r="B153" s="29">
        <v>11</v>
      </c>
      <c r="C153" s="50" t="s">
        <v>101</v>
      </c>
      <c r="D153" s="31">
        <v>4126</v>
      </c>
      <c r="E153" s="54" t="s">
        <v>84</v>
      </c>
      <c r="G153" s="1">
        <v>300000</v>
      </c>
      <c r="H153" s="1">
        <v>300000</v>
      </c>
      <c r="I153" s="1">
        <v>300000</v>
      </c>
      <c r="J153" s="1">
        <v>300000</v>
      </c>
      <c r="K153" s="1">
        <v>0</v>
      </c>
      <c r="L153" s="33">
        <f t="shared" si="37"/>
        <v>0</v>
      </c>
      <c r="M153" s="1">
        <v>300000</v>
      </c>
      <c r="N153" s="1">
        <v>300000</v>
      </c>
      <c r="O153" s="1">
        <v>300000</v>
      </c>
      <c r="P153" s="1">
        <f>O153</f>
        <v>300000</v>
      </c>
      <c r="Q153" s="1">
        <v>300000</v>
      </c>
      <c r="R153" s="1">
        <v>300000</v>
      </c>
      <c r="S153" s="1">
        <f>R153</f>
        <v>300000</v>
      </c>
      <c r="T153" s="1">
        <v>300000</v>
      </c>
      <c r="U153" s="1">
        <f>T153</f>
        <v>300000</v>
      </c>
    </row>
    <row r="154" spans="1:25" s="23" customFormat="1" ht="141.75" x14ac:dyDescent="0.2">
      <c r="A154" s="227" t="s">
        <v>132</v>
      </c>
      <c r="B154" s="227"/>
      <c r="C154" s="227"/>
      <c r="D154" s="227"/>
      <c r="E154" s="20" t="s">
        <v>133</v>
      </c>
      <c r="F154" s="38" t="s">
        <v>99</v>
      </c>
      <c r="G154" s="21">
        <f>SUM(G155)</f>
        <v>65000</v>
      </c>
      <c r="H154" s="21">
        <f t="shared" ref="H154:U155" si="70">SUM(H155)</f>
        <v>65000</v>
      </c>
      <c r="I154" s="21">
        <f t="shared" si="70"/>
        <v>65000</v>
      </c>
      <c r="J154" s="21">
        <f t="shared" si="70"/>
        <v>65000</v>
      </c>
      <c r="K154" s="21">
        <f t="shared" si="70"/>
        <v>2000</v>
      </c>
      <c r="L154" s="22">
        <f t="shared" si="37"/>
        <v>3.0769230769230771</v>
      </c>
      <c r="M154" s="21">
        <f t="shared" si="70"/>
        <v>65000</v>
      </c>
      <c r="N154" s="21">
        <f t="shared" si="70"/>
        <v>65000</v>
      </c>
      <c r="O154" s="21">
        <f t="shared" si="70"/>
        <v>65000</v>
      </c>
      <c r="P154" s="21">
        <f t="shared" si="70"/>
        <v>65000</v>
      </c>
      <c r="Q154" s="21">
        <f t="shared" si="70"/>
        <v>65000</v>
      </c>
      <c r="R154" s="21">
        <f t="shared" si="70"/>
        <v>65000</v>
      </c>
      <c r="S154" s="21">
        <f t="shared" si="70"/>
        <v>65000</v>
      </c>
      <c r="T154" s="21">
        <f t="shared" si="70"/>
        <v>65000</v>
      </c>
      <c r="U154" s="21">
        <f t="shared" si="70"/>
        <v>65000</v>
      </c>
      <c r="V154" s="21"/>
      <c r="W154" s="21"/>
      <c r="X154" s="21"/>
      <c r="Y154" s="12"/>
    </row>
    <row r="155" spans="1:25" s="23" customFormat="1" ht="15.75" hidden="1" x14ac:dyDescent="0.2">
      <c r="A155" s="24" t="s">
        <v>134</v>
      </c>
      <c r="B155" s="25">
        <v>11</v>
      </c>
      <c r="C155" s="49" t="s">
        <v>101</v>
      </c>
      <c r="D155" s="27">
        <v>323</v>
      </c>
      <c r="E155" s="20"/>
      <c r="F155" s="20"/>
      <c r="G155" s="21">
        <f>SUM(G156)</f>
        <v>65000</v>
      </c>
      <c r="H155" s="21">
        <f t="shared" si="70"/>
        <v>65000</v>
      </c>
      <c r="I155" s="21">
        <f t="shared" si="70"/>
        <v>65000</v>
      </c>
      <c r="J155" s="21">
        <f t="shared" si="70"/>
        <v>65000</v>
      </c>
      <c r="K155" s="21">
        <f t="shared" si="70"/>
        <v>2000</v>
      </c>
      <c r="L155" s="22">
        <f t="shared" si="37"/>
        <v>3.0769230769230771</v>
      </c>
      <c r="M155" s="21">
        <f t="shared" si="70"/>
        <v>65000</v>
      </c>
      <c r="N155" s="21">
        <f t="shared" si="70"/>
        <v>65000</v>
      </c>
      <c r="O155" s="21">
        <f t="shared" si="70"/>
        <v>65000</v>
      </c>
      <c r="P155" s="21">
        <f t="shared" si="70"/>
        <v>65000</v>
      </c>
      <c r="Q155" s="21">
        <f t="shared" si="70"/>
        <v>65000</v>
      </c>
      <c r="R155" s="21">
        <f t="shared" si="70"/>
        <v>65000</v>
      </c>
      <c r="S155" s="21">
        <f t="shared" si="70"/>
        <v>65000</v>
      </c>
      <c r="T155" s="21">
        <f t="shared" si="70"/>
        <v>65000</v>
      </c>
      <c r="U155" s="21">
        <f t="shared" si="70"/>
        <v>65000</v>
      </c>
      <c r="V155" s="21"/>
      <c r="W155" s="21"/>
      <c r="X155" s="21"/>
      <c r="Y155" s="12"/>
    </row>
    <row r="156" spans="1:25" hidden="1" x14ac:dyDescent="0.2">
      <c r="A156" s="28" t="s">
        <v>134</v>
      </c>
      <c r="B156" s="29">
        <v>11</v>
      </c>
      <c r="C156" s="50" t="s">
        <v>101</v>
      </c>
      <c r="D156" s="31">
        <v>3237</v>
      </c>
      <c r="E156" s="32" t="s">
        <v>58</v>
      </c>
      <c r="G156" s="1">
        <v>65000</v>
      </c>
      <c r="H156" s="1">
        <v>65000</v>
      </c>
      <c r="I156" s="1">
        <v>65000</v>
      </c>
      <c r="J156" s="1">
        <v>65000</v>
      </c>
      <c r="K156" s="1">
        <v>2000</v>
      </c>
      <c r="L156" s="33">
        <f t="shared" si="37"/>
        <v>3.0769230769230771</v>
      </c>
      <c r="M156" s="1">
        <v>65000</v>
      </c>
      <c r="N156" s="1">
        <v>65000</v>
      </c>
      <c r="O156" s="1">
        <v>65000</v>
      </c>
      <c r="P156" s="1">
        <f>O156</f>
        <v>65000</v>
      </c>
      <c r="Q156" s="1">
        <v>65000</v>
      </c>
      <c r="R156" s="1">
        <v>65000</v>
      </c>
      <c r="S156" s="1">
        <f>R156</f>
        <v>65000</v>
      </c>
      <c r="T156" s="1">
        <v>65000</v>
      </c>
      <c r="U156" s="1">
        <f>T156</f>
        <v>65000</v>
      </c>
    </row>
    <row r="157" spans="1:25" s="23" customFormat="1" ht="141.75" x14ac:dyDescent="0.2">
      <c r="A157" s="227" t="s">
        <v>135</v>
      </c>
      <c r="B157" s="227"/>
      <c r="C157" s="227"/>
      <c r="D157" s="227"/>
      <c r="E157" s="20" t="s">
        <v>136</v>
      </c>
      <c r="F157" s="38" t="s">
        <v>99</v>
      </c>
      <c r="G157" s="21">
        <f>SUM(G158)</f>
        <v>5000000</v>
      </c>
      <c r="H157" s="21">
        <f t="shared" ref="H157:U158" si="71">SUM(H158)</f>
        <v>5000000</v>
      </c>
      <c r="I157" s="21">
        <f t="shared" si="71"/>
        <v>5000000</v>
      </c>
      <c r="J157" s="21">
        <f t="shared" si="71"/>
        <v>5000000</v>
      </c>
      <c r="K157" s="21">
        <f t="shared" si="71"/>
        <v>3468000</v>
      </c>
      <c r="L157" s="22">
        <f t="shared" ref="L157:L227" si="72">IF(I157=0, "-", K157/I157*100)</f>
        <v>69.36</v>
      </c>
      <c r="M157" s="21">
        <f t="shared" si="71"/>
        <v>5000000</v>
      </c>
      <c r="N157" s="21">
        <f t="shared" si="71"/>
        <v>5000000</v>
      </c>
      <c r="O157" s="21">
        <f t="shared" si="71"/>
        <v>6254559</v>
      </c>
      <c r="P157" s="21">
        <f t="shared" si="71"/>
        <v>6254559</v>
      </c>
      <c r="Q157" s="21">
        <f t="shared" si="71"/>
        <v>5000000</v>
      </c>
      <c r="R157" s="21">
        <f t="shared" si="71"/>
        <v>6233220</v>
      </c>
      <c r="S157" s="21">
        <f t="shared" si="71"/>
        <v>6233220</v>
      </c>
      <c r="T157" s="21">
        <f t="shared" si="71"/>
        <v>6233220</v>
      </c>
      <c r="U157" s="21">
        <f t="shared" si="71"/>
        <v>6233220</v>
      </c>
      <c r="V157" s="21"/>
      <c r="W157" s="21"/>
      <c r="X157" s="21"/>
      <c r="Y157" s="12"/>
    </row>
    <row r="158" spans="1:25" s="23" customFormat="1" ht="15.75" hidden="1" x14ac:dyDescent="0.2">
      <c r="A158" s="24" t="s">
        <v>137</v>
      </c>
      <c r="B158" s="25">
        <v>11</v>
      </c>
      <c r="C158" s="49" t="s">
        <v>101</v>
      </c>
      <c r="D158" s="27">
        <v>372</v>
      </c>
      <c r="E158" s="20"/>
      <c r="F158" s="20"/>
      <c r="G158" s="21">
        <f>SUM(G159)</f>
        <v>5000000</v>
      </c>
      <c r="H158" s="21">
        <f t="shared" si="71"/>
        <v>5000000</v>
      </c>
      <c r="I158" s="21">
        <f t="shared" si="71"/>
        <v>5000000</v>
      </c>
      <c r="J158" s="21">
        <f t="shared" si="71"/>
        <v>5000000</v>
      </c>
      <c r="K158" s="21">
        <f t="shared" si="71"/>
        <v>3468000</v>
      </c>
      <c r="L158" s="22">
        <f t="shared" si="72"/>
        <v>69.36</v>
      </c>
      <c r="M158" s="21">
        <f t="shared" si="71"/>
        <v>5000000</v>
      </c>
      <c r="N158" s="21">
        <f t="shared" si="71"/>
        <v>5000000</v>
      </c>
      <c r="O158" s="21">
        <f t="shared" si="71"/>
        <v>6254559</v>
      </c>
      <c r="P158" s="21">
        <f t="shared" si="71"/>
        <v>6254559</v>
      </c>
      <c r="Q158" s="21">
        <f t="shared" si="71"/>
        <v>5000000</v>
      </c>
      <c r="R158" s="21">
        <f t="shared" si="71"/>
        <v>6233220</v>
      </c>
      <c r="S158" s="21">
        <f t="shared" si="71"/>
        <v>6233220</v>
      </c>
      <c r="T158" s="21">
        <f t="shared" si="71"/>
        <v>6233220</v>
      </c>
      <c r="U158" s="21">
        <f t="shared" si="71"/>
        <v>6233220</v>
      </c>
      <c r="V158" s="21"/>
      <c r="W158" s="21"/>
      <c r="X158" s="21"/>
      <c r="Y158" s="12"/>
    </row>
    <row r="159" spans="1:25" hidden="1" x14ac:dyDescent="0.2">
      <c r="A159" s="28" t="s">
        <v>137</v>
      </c>
      <c r="B159" s="29">
        <v>11</v>
      </c>
      <c r="C159" s="50" t="s">
        <v>101</v>
      </c>
      <c r="D159" s="31">
        <v>3721</v>
      </c>
      <c r="E159" s="32" t="s">
        <v>138</v>
      </c>
      <c r="G159" s="1">
        <v>5000000</v>
      </c>
      <c r="H159" s="1">
        <v>5000000</v>
      </c>
      <c r="I159" s="1">
        <v>5000000</v>
      </c>
      <c r="J159" s="1">
        <v>5000000</v>
      </c>
      <c r="K159" s="1">
        <v>3468000</v>
      </c>
      <c r="L159" s="33">
        <f t="shared" si="72"/>
        <v>69.36</v>
      </c>
      <c r="M159" s="1">
        <v>5000000</v>
      </c>
      <c r="N159" s="1">
        <v>5000000</v>
      </c>
      <c r="O159" s="1">
        <v>6254559</v>
      </c>
      <c r="P159" s="1">
        <f>O159</f>
        <v>6254559</v>
      </c>
      <c r="Q159" s="1">
        <v>5000000</v>
      </c>
      <c r="R159" s="1">
        <v>6233220</v>
      </c>
      <c r="S159" s="1">
        <f>R159</f>
        <v>6233220</v>
      </c>
      <c r="T159" s="1">
        <v>6233220</v>
      </c>
      <c r="U159" s="1">
        <f>T159</f>
        <v>6233220</v>
      </c>
    </row>
    <row r="160" spans="1:25" ht="141.75" x14ac:dyDescent="0.2">
      <c r="A160" s="227" t="s">
        <v>139</v>
      </c>
      <c r="B160" s="227"/>
      <c r="C160" s="227"/>
      <c r="D160" s="227"/>
      <c r="E160" s="20" t="s">
        <v>140</v>
      </c>
      <c r="F160" s="38" t="s">
        <v>99</v>
      </c>
      <c r="G160" s="21">
        <f>G161+G164+G166</f>
        <v>1770000</v>
      </c>
      <c r="H160" s="21">
        <f t="shared" ref="H160:U160" si="73">H161+H164+H166</f>
        <v>900000</v>
      </c>
      <c r="I160" s="21">
        <f t="shared" si="73"/>
        <v>1770000</v>
      </c>
      <c r="J160" s="21">
        <f t="shared" si="73"/>
        <v>900000</v>
      </c>
      <c r="K160" s="21">
        <f t="shared" si="73"/>
        <v>815836.14</v>
      </c>
      <c r="L160" s="22">
        <f t="shared" si="72"/>
        <v>46.092437288135599</v>
      </c>
      <c r="M160" s="21">
        <f t="shared" si="73"/>
        <v>0</v>
      </c>
      <c r="N160" s="21">
        <f t="shared" si="73"/>
        <v>0</v>
      </c>
      <c r="O160" s="21">
        <f t="shared" si="73"/>
        <v>0</v>
      </c>
      <c r="P160" s="21">
        <f t="shared" si="73"/>
        <v>0</v>
      </c>
      <c r="Q160" s="21">
        <f t="shared" si="73"/>
        <v>0</v>
      </c>
      <c r="R160" s="21">
        <f t="shared" si="73"/>
        <v>0</v>
      </c>
      <c r="S160" s="21">
        <f t="shared" si="73"/>
        <v>0</v>
      </c>
      <c r="T160" s="21">
        <f t="shared" si="73"/>
        <v>0</v>
      </c>
      <c r="U160" s="21">
        <f t="shared" si="73"/>
        <v>0</v>
      </c>
    </row>
    <row r="161" spans="1:25" s="23" customFormat="1" ht="15.75" hidden="1" x14ac:dyDescent="0.2">
      <c r="A161" s="24" t="s">
        <v>141</v>
      </c>
      <c r="B161" s="25">
        <v>11</v>
      </c>
      <c r="C161" s="49" t="s">
        <v>142</v>
      </c>
      <c r="D161" s="27">
        <v>323</v>
      </c>
      <c r="E161" s="20"/>
      <c r="F161" s="20"/>
      <c r="G161" s="21">
        <f>SUM(G162:G163)</f>
        <v>120000</v>
      </c>
      <c r="H161" s="21">
        <f t="shared" ref="H161:U161" si="74">SUM(H162:H163)</f>
        <v>120000</v>
      </c>
      <c r="I161" s="21">
        <f t="shared" si="74"/>
        <v>120000</v>
      </c>
      <c r="J161" s="21">
        <f t="shared" si="74"/>
        <v>120000</v>
      </c>
      <c r="K161" s="21">
        <f t="shared" si="74"/>
        <v>0</v>
      </c>
      <c r="L161" s="22">
        <f t="shared" si="72"/>
        <v>0</v>
      </c>
      <c r="M161" s="21">
        <f t="shared" si="74"/>
        <v>0</v>
      </c>
      <c r="N161" s="21">
        <f t="shared" si="74"/>
        <v>0</v>
      </c>
      <c r="O161" s="21">
        <f t="shared" si="74"/>
        <v>0</v>
      </c>
      <c r="P161" s="21">
        <f t="shared" si="74"/>
        <v>0</v>
      </c>
      <c r="Q161" s="21">
        <f t="shared" si="74"/>
        <v>0</v>
      </c>
      <c r="R161" s="21">
        <f t="shared" si="74"/>
        <v>0</v>
      </c>
      <c r="S161" s="21">
        <f t="shared" si="74"/>
        <v>0</v>
      </c>
      <c r="T161" s="21">
        <f t="shared" si="74"/>
        <v>0</v>
      </c>
      <c r="U161" s="21">
        <f t="shared" si="74"/>
        <v>0</v>
      </c>
      <c r="V161" s="21"/>
      <c r="W161" s="21"/>
      <c r="X161" s="21"/>
      <c r="Y161" s="12"/>
    </row>
    <row r="162" spans="1:25" hidden="1" x14ac:dyDescent="0.2">
      <c r="A162" s="28" t="s">
        <v>141</v>
      </c>
      <c r="B162" s="29">
        <v>11</v>
      </c>
      <c r="C162" s="50" t="s">
        <v>142</v>
      </c>
      <c r="D162" s="31">
        <v>3233</v>
      </c>
      <c r="E162" s="32" t="s">
        <v>54</v>
      </c>
      <c r="G162" s="1">
        <v>50000</v>
      </c>
      <c r="H162" s="1">
        <v>50000</v>
      </c>
      <c r="I162" s="1">
        <v>50000</v>
      </c>
      <c r="J162" s="1">
        <v>50000</v>
      </c>
      <c r="K162" s="1">
        <v>0</v>
      </c>
      <c r="L162" s="33">
        <f t="shared" si="72"/>
        <v>0</v>
      </c>
      <c r="M162" s="1">
        <v>0</v>
      </c>
      <c r="N162" s="1">
        <v>0</v>
      </c>
      <c r="O162" s="1"/>
      <c r="P162" s="1">
        <f>O162</f>
        <v>0</v>
      </c>
      <c r="Q162" s="1">
        <v>0</v>
      </c>
      <c r="R162" s="1"/>
      <c r="S162" s="1">
        <f>R162</f>
        <v>0</v>
      </c>
      <c r="T162" s="1"/>
      <c r="U162" s="1">
        <f>T162</f>
        <v>0</v>
      </c>
    </row>
    <row r="163" spans="1:25" hidden="1" x14ac:dyDescent="0.2">
      <c r="A163" s="28" t="s">
        <v>141</v>
      </c>
      <c r="B163" s="29">
        <v>11</v>
      </c>
      <c r="C163" s="50" t="s">
        <v>142</v>
      </c>
      <c r="D163" s="31">
        <v>3237</v>
      </c>
      <c r="E163" s="32" t="s">
        <v>58</v>
      </c>
      <c r="G163" s="1">
        <v>70000</v>
      </c>
      <c r="H163" s="1">
        <v>70000</v>
      </c>
      <c r="I163" s="1">
        <v>70000</v>
      </c>
      <c r="J163" s="1">
        <v>70000</v>
      </c>
      <c r="K163" s="1">
        <v>0</v>
      </c>
      <c r="L163" s="33">
        <f t="shared" si="72"/>
        <v>0</v>
      </c>
      <c r="M163" s="1">
        <v>0</v>
      </c>
      <c r="N163" s="1">
        <v>0</v>
      </c>
      <c r="O163" s="1"/>
      <c r="P163" s="1">
        <f>O163</f>
        <v>0</v>
      </c>
      <c r="Q163" s="1">
        <v>0</v>
      </c>
      <c r="R163" s="1"/>
      <c r="S163" s="1">
        <f>R163</f>
        <v>0</v>
      </c>
      <c r="T163" s="1"/>
      <c r="U163" s="1">
        <f>T163</f>
        <v>0</v>
      </c>
    </row>
    <row r="164" spans="1:25" s="23" customFormat="1" ht="15.75" hidden="1" x14ac:dyDescent="0.2">
      <c r="A164" s="24" t="s">
        <v>141</v>
      </c>
      <c r="B164" s="25">
        <v>12</v>
      </c>
      <c r="C164" s="49" t="s">
        <v>142</v>
      </c>
      <c r="D164" s="27">
        <v>329</v>
      </c>
      <c r="E164" s="20"/>
      <c r="F164" s="20"/>
      <c r="G164" s="21">
        <f>SUM(G165)</f>
        <v>780000</v>
      </c>
      <c r="H164" s="21">
        <f t="shared" ref="H164:U164" si="75">SUM(H165)</f>
        <v>780000</v>
      </c>
      <c r="I164" s="21">
        <f t="shared" si="75"/>
        <v>780000</v>
      </c>
      <c r="J164" s="21">
        <f t="shared" si="75"/>
        <v>780000</v>
      </c>
      <c r="K164" s="21">
        <f t="shared" si="75"/>
        <v>366162.13</v>
      </c>
      <c r="L164" s="22">
        <f t="shared" si="72"/>
        <v>46.94386282051282</v>
      </c>
      <c r="M164" s="21">
        <f t="shared" si="75"/>
        <v>0</v>
      </c>
      <c r="N164" s="21">
        <f t="shared" si="75"/>
        <v>0</v>
      </c>
      <c r="O164" s="21">
        <f t="shared" si="75"/>
        <v>0</v>
      </c>
      <c r="P164" s="21">
        <f t="shared" si="75"/>
        <v>0</v>
      </c>
      <c r="Q164" s="21">
        <f t="shared" si="75"/>
        <v>0</v>
      </c>
      <c r="R164" s="21">
        <f t="shared" si="75"/>
        <v>0</v>
      </c>
      <c r="S164" s="21">
        <f t="shared" si="75"/>
        <v>0</v>
      </c>
      <c r="T164" s="21">
        <f t="shared" si="75"/>
        <v>0</v>
      </c>
      <c r="U164" s="21">
        <f t="shared" si="75"/>
        <v>0</v>
      </c>
      <c r="V164" s="21"/>
      <c r="W164" s="21"/>
      <c r="X164" s="21"/>
      <c r="Y164" s="12"/>
    </row>
    <row r="165" spans="1:25" hidden="1" x14ac:dyDescent="0.2">
      <c r="A165" s="28" t="s">
        <v>141</v>
      </c>
      <c r="B165" s="29">
        <v>12</v>
      </c>
      <c r="C165" s="50" t="s">
        <v>142</v>
      </c>
      <c r="D165" s="53">
        <v>3294</v>
      </c>
      <c r="E165" s="32" t="s">
        <v>143</v>
      </c>
      <c r="G165" s="1">
        <v>780000</v>
      </c>
      <c r="H165" s="1">
        <v>780000</v>
      </c>
      <c r="I165" s="1">
        <v>780000</v>
      </c>
      <c r="J165" s="1">
        <v>780000</v>
      </c>
      <c r="K165" s="1">
        <v>366162.13</v>
      </c>
      <c r="L165" s="33">
        <f t="shared" si="72"/>
        <v>46.94386282051282</v>
      </c>
      <c r="M165" s="1">
        <v>0</v>
      </c>
      <c r="N165" s="1">
        <v>0</v>
      </c>
      <c r="O165" s="1"/>
      <c r="P165" s="1">
        <f>O165</f>
        <v>0</v>
      </c>
      <c r="Q165" s="1">
        <v>0</v>
      </c>
      <c r="R165" s="1"/>
      <c r="S165" s="1">
        <f>R165</f>
        <v>0</v>
      </c>
      <c r="T165" s="1"/>
      <c r="U165" s="1">
        <f>T165</f>
        <v>0</v>
      </c>
    </row>
    <row r="166" spans="1:25" s="23" customFormat="1" ht="15.75" hidden="1" x14ac:dyDescent="0.2">
      <c r="A166" s="24" t="s">
        <v>141</v>
      </c>
      <c r="B166" s="25">
        <v>51</v>
      </c>
      <c r="C166" s="49" t="s">
        <v>142</v>
      </c>
      <c r="D166" s="40">
        <v>329</v>
      </c>
      <c r="E166" s="20"/>
      <c r="F166" s="20"/>
      <c r="G166" s="21">
        <f>SUM(G167)</f>
        <v>870000</v>
      </c>
      <c r="H166" s="21">
        <f t="shared" ref="H166:U166" si="76">SUM(H167)</f>
        <v>0</v>
      </c>
      <c r="I166" s="21">
        <f t="shared" si="76"/>
        <v>870000</v>
      </c>
      <c r="J166" s="21">
        <f t="shared" si="76"/>
        <v>0</v>
      </c>
      <c r="K166" s="21">
        <f t="shared" si="76"/>
        <v>449674.01</v>
      </c>
      <c r="L166" s="22">
        <f t="shared" si="72"/>
        <v>51.686667816091955</v>
      </c>
      <c r="M166" s="21">
        <f t="shared" si="76"/>
        <v>0</v>
      </c>
      <c r="N166" s="21">
        <f t="shared" si="76"/>
        <v>0</v>
      </c>
      <c r="O166" s="21">
        <f t="shared" si="76"/>
        <v>0</v>
      </c>
      <c r="P166" s="21">
        <f t="shared" si="76"/>
        <v>0</v>
      </c>
      <c r="Q166" s="21">
        <f t="shared" si="76"/>
        <v>0</v>
      </c>
      <c r="R166" s="21">
        <f t="shared" si="76"/>
        <v>0</v>
      </c>
      <c r="S166" s="21">
        <f t="shared" si="76"/>
        <v>0</v>
      </c>
      <c r="T166" s="21">
        <f t="shared" si="76"/>
        <v>0</v>
      </c>
      <c r="U166" s="21">
        <f t="shared" si="76"/>
        <v>0</v>
      </c>
      <c r="V166" s="21"/>
      <c r="W166" s="21"/>
      <c r="X166" s="21"/>
      <c r="Y166" s="12"/>
    </row>
    <row r="167" spans="1:25" hidden="1" x14ac:dyDescent="0.2">
      <c r="A167" s="28" t="s">
        <v>141</v>
      </c>
      <c r="B167" s="29">
        <v>51</v>
      </c>
      <c r="C167" s="50" t="s">
        <v>142</v>
      </c>
      <c r="D167" s="53">
        <v>3294</v>
      </c>
      <c r="E167" s="32" t="s">
        <v>143</v>
      </c>
      <c r="G167" s="1">
        <v>870000</v>
      </c>
      <c r="H167" s="55"/>
      <c r="I167" s="1">
        <v>870000</v>
      </c>
      <c r="J167" s="55"/>
      <c r="K167" s="1">
        <v>449674.01</v>
      </c>
      <c r="L167" s="33">
        <f t="shared" si="72"/>
        <v>51.686667816091955</v>
      </c>
      <c r="M167" s="1">
        <v>0</v>
      </c>
      <c r="N167" s="55"/>
      <c r="O167" s="1"/>
      <c r="P167" s="55"/>
      <c r="Q167" s="55"/>
      <c r="R167" s="1"/>
      <c r="S167" s="55"/>
      <c r="T167" s="1"/>
      <c r="U167" s="55"/>
    </row>
    <row r="168" spans="1:25" s="23" customFormat="1" ht="141.75" x14ac:dyDescent="0.2">
      <c r="A168" s="227" t="s">
        <v>144</v>
      </c>
      <c r="B168" s="227"/>
      <c r="C168" s="227"/>
      <c r="D168" s="227"/>
      <c r="E168" s="20" t="s">
        <v>145</v>
      </c>
      <c r="F168" s="38" t="s">
        <v>99</v>
      </c>
      <c r="G168" s="21">
        <f>SUM(G169)</f>
        <v>3240000</v>
      </c>
      <c r="H168" s="21">
        <f t="shared" ref="H168:U169" si="77">SUM(H169)</f>
        <v>3240000</v>
      </c>
      <c r="I168" s="21">
        <f t="shared" si="77"/>
        <v>3240000</v>
      </c>
      <c r="J168" s="21">
        <f t="shared" si="77"/>
        <v>3240000</v>
      </c>
      <c r="K168" s="21">
        <f t="shared" si="77"/>
        <v>3240000</v>
      </c>
      <c r="L168" s="22">
        <f t="shared" si="72"/>
        <v>100</v>
      </c>
      <c r="M168" s="21">
        <f t="shared" si="77"/>
        <v>1620000</v>
      </c>
      <c r="N168" s="21">
        <f t="shared" si="77"/>
        <v>1620000</v>
      </c>
      <c r="O168" s="21">
        <f t="shared" si="77"/>
        <v>1620000</v>
      </c>
      <c r="P168" s="21">
        <f t="shared" si="77"/>
        <v>1620000</v>
      </c>
      <c r="Q168" s="21">
        <f t="shared" si="77"/>
        <v>0</v>
      </c>
      <c r="R168" s="21">
        <f t="shared" si="77"/>
        <v>0</v>
      </c>
      <c r="S168" s="21">
        <f t="shared" si="77"/>
        <v>0</v>
      </c>
      <c r="T168" s="21">
        <f t="shared" si="77"/>
        <v>0</v>
      </c>
      <c r="U168" s="21">
        <f t="shared" si="77"/>
        <v>0</v>
      </c>
      <c r="V168" s="21"/>
      <c r="W168" s="21"/>
      <c r="X168" s="21"/>
      <c r="Y168" s="12"/>
    </row>
    <row r="169" spans="1:25" s="23" customFormat="1" ht="15.75" hidden="1" x14ac:dyDescent="0.2">
      <c r="A169" s="24" t="s">
        <v>146</v>
      </c>
      <c r="B169" s="25">
        <v>11</v>
      </c>
      <c r="C169" s="49" t="s">
        <v>101</v>
      </c>
      <c r="D169" s="27">
        <v>381</v>
      </c>
      <c r="E169" s="20"/>
      <c r="F169" s="20"/>
      <c r="G169" s="21">
        <f>SUM(G170)</f>
        <v>3240000</v>
      </c>
      <c r="H169" s="21">
        <f t="shared" si="77"/>
        <v>3240000</v>
      </c>
      <c r="I169" s="21">
        <f t="shared" si="77"/>
        <v>3240000</v>
      </c>
      <c r="J169" s="21">
        <f t="shared" si="77"/>
        <v>3240000</v>
      </c>
      <c r="K169" s="21">
        <f t="shared" si="77"/>
        <v>3240000</v>
      </c>
      <c r="L169" s="22">
        <f t="shared" si="72"/>
        <v>100</v>
      </c>
      <c r="M169" s="21">
        <f t="shared" si="77"/>
        <v>1620000</v>
      </c>
      <c r="N169" s="21">
        <f t="shared" si="77"/>
        <v>1620000</v>
      </c>
      <c r="O169" s="21">
        <f t="shared" si="77"/>
        <v>1620000</v>
      </c>
      <c r="P169" s="21">
        <f t="shared" si="77"/>
        <v>1620000</v>
      </c>
      <c r="Q169" s="21">
        <f t="shared" si="77"/>
        <v>0</v>
      </c>
      <c r="R169" s="21">
        <f t="shared" si="77"/>
        <v>0</v>
      </c>
      <c r="S169" s="21">
        <f t="shared" si="77"/>
        <v>0</v>
      </c>
      <c r="T169" s="21">
        <f t="shared" si="77"/>
        <v>0</v>
      </c>
      <c r="U169" s="21">
        <f t="shared" si="77"/>
        <v>0</v>
      </c>
      <c r="V169" s="21"/>
      <c r="W169" s="21"/>
      <c r="X169" s="21"/>
      <c r="Y169" s="12"/>
    </row>
    <row r="170" spans="1:25" hidden="1" x14ac:dyDescent="0.2">
      <c r="A170" s="28" t="s">
        <v>146</v>
      </c>
      <c r="B170" s="29">
        <v>11</v>
      </c>
      <c r="C170" s="50" t="s">
        <v>101</v>
      </c>
      <c r="D170" s="53">
        <v>3811</v>
      </c>
      <c r="E170" s="32" t="s">
        <v>73</v>
      </c>
      <c r="G170" s="1">
        <v>3240000</v>
      </c>
      <c r="H170" s="1">
        <v>3240000</v>
      </c>
      <c r="I170" s="1">
        <v>3240000</v>
      </c>
      <c r="J170" s="1">
        <v>3240000</v>
      </c>
      <c r="K170" s="1">
        <v>3240000</v>
      </c>
      <c r="L170" s="33">
        <f t="shared" si="72"/>
        <v>100</v>
      </c>
      <c r="M170" s="1">
        <v>1620000</v>
      </c>
      <c r="N170" s="1">
        <v>1620000</v>
      </c>
      <c r="O170" s="1">
        <v>1620000</v>
      </c>
      <c r="P170" s="1">
        <f>O170</f>
        <v>1620000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5" s="23" customFormat="1" ht="141.75" x14ac:dyDescent="0.2">
      <c r="A171" s="227" t="s">
        <v>147</v>
      </c>
      <c r="B171" s="227"/>
      <c r="C171" s="227"/>
      <c r="D171" s="227"/>
      <c r="E171" s="20" t="s">
        <v>148</v>
      </c>
      <c r="F171" s="38" t="s">
        <v>99</v>
      </c>
      <c r="G171" s="21">
        <f>SUM(G172)</f>
        <v>6000000</v>
      </c>
      <c r="H171" s="21">
        <f t="shared" ref="H171:U171" si="78">SUM(H172)</f>
        <v>6000000</v>
      </c>
      <c r="I171" s="21">
        <f t="shared" si="78"/>
        <v>6000000</v>
      </c>
      <c r="J171" s="21">
        <f t="shared" si="78"/>
        <v>6000000</v>
      </c>
      <c r="K171" s="21">
        <f t="shared" si="78"/>
        <v>108632.94</v>
      </c>
      <c r="L171" s="22">
        <f t="shared" si="72"/>
        <v>1.8105490000000002</v>
      </c>
      <c r="M171" s="21">
        <f t="shared" si="78"/>
        <v>6000000</v>
      </c>
      <c r="N171" s="21">
        <f t="shared" si="78"/>
        <v>6000000</v>
      </c>
      <c r="O171" s="21">
        <f t="shared" si="78"/>
        <v>0</v>
      </c>
      <c r="P171" s="21">
        <f t="shared" si="78"/>
        <v>0</v>
      </c>
      <c r="Q171" s="21">
        <f t="shared" si="78"/>
        <v>10000000</v>
      </c>
      <c r="R171" s="21">
        <f t="shared" si="78"/>
        <v>0</v>
      </c>
      <c r="S171" s="21">
        <f t="shared" si="78"/>
        <v>0</v>
      </c>
      <c r="T171" s="21">
        <f t="shared" si="78"/>
        <v>0</v>
      </c>
      <c r="U171" s="21">
        <f t="shared" si="78"/>
        <v>0</v>
      </c>
      <c r="V171" s="21"/>
      <c r="W171" s="21"/>
      <c r="X171" s="21"/>
      <c r="Y171" s="12"/>
    </row>
    <row r="172" spans="1:25" s="23" customFormat="1" ht="15.75" hidden="1" x14ac:dyDescent="0.2">
      <c r="A172" s="24" t="s">
        <v>149</v>
      </c>
      <c r="B172" s="25">
        <v>11</v>
      </c>
      <c r="C172" s="49" t="s">
        <v>101</v>
      </c>
      <c r="D172" s="27">
        <v>352</v>
      </c>
      <c r="E172" s="20"/>
      <c r="F172" s="20"/>
      <c r="G172" s="21">
        <f>SUM(G173:G174)</f>
        <v>6000000</v>
      </c>
      <c r="H172" s="21">
        <f t="shared" ref="H172:U172" si="79">SUM(H173:H174)</f>
        <v>6000000</v>
      </c>
      <c r="I172" s="21">
        <f t="shared" si="79"/>
        <v>6000000</v>
      </c>
      <c r="J172" s="21">
        <f t="shared" si="79"/>
        <v>6000000</v>
      </c>
      <c r="K172" s="21">
        <f t="shared" si="79"/>
        <v>108632.94</v>
      </c>
      <c r="L172" s="22">
        <f t="shared" si="72"/>
        <v>1.8105490000000002</v>
      </c>
      <c r="M172" s="21">
        <f t="shared" si="79"/>
        <v>6000000</v>
      </c>
      <c r="N172" s="21">
        <f t="shared" si="79"/>
        <v>6000000</v>
      </c>
      <c r="O172" s="21">
        <f t="shared" si="79"/>
        <v>0</v>
      </c>
      <c r="P172" s="21">
        <f t="shared" si="79"/>
        <v>0</v>
      </c>
      <c r="Q172" s="21">
        <f t="shared" si="79"/>
        <v>10000000</v>
      </c>
      <c r="R172" s="21">
        <f t="shared" si="79"/>
        <v>0</v>
      </c>
      <c r="S172" s="21">
        <f t="shared" si="79"/>
        <v>0</v>
      </c>
      <c r="T172" s="21">
        <f t="shared" si="79"/>
        <v>0</v>
      </c>
      <c r="U172" s="21">
        <f t="shared" si="79"/>
        <v>0</v>
      </c>
      <c r="V172" s="21"/>
      <c r="W172" s="21"/>
      <c r="X172" s="21"/>
      <c r="Y172" s="12"/>
    </row>
    <row r="173" spans="1:25" ht="30" hidden="1" x14ac:dyDescent="0.2">
      <c r="A173" s="28" t="s">
        <v>149</v>
      </c>
      <c r="B173" s="29">
        <v>11</v>
      </c>
      <c r="C173" s="50" t="s">
        <v>101</v>
      </c>
      <c r="D173" s="53">
        <v>3522</v>
      </c>
      <c r="E173" s="32" t="s">
        <v>150</v>
      </c>
      <c r="G173" s="1">
        <v>6000000</v>
      </c>
      <c r="H173" s="1">
        <v>6000000</v>
      </c>
      <c r="I173" s="1">
        <v>6000000</v>
      </c>
      <c r="J173" s="1">
        <v>6000000</v>
      </c>
      <c r="K173" s="1">
        <v>37682.94</v>
      </c>
      <c r="L173" s="33">
        <f t="shared" si="72"/>
        <v>0.62804900000000008</v>
      </c>
      <c r="M173" s="1">
        <v>6000000</v>
      </c>
      <c r="N173" s="1">
        <v>6000000</v>
      </c>
      <c r="O173" s="1"/>
      <c r="P173" s="1">
        <f>O173</f>
        <v>0</v>
      </c>
      <c r="Q173" s="1">
        <v>10000000</v>
      </c>
      <c r="R173" s="1"/>
      <c r="S173" s="1">
        <f>R173</f>
        <v>0</v>
      </c>
      <c r="T173" s="1"/>
      <c r="U173" s="1">
        <f>T173</f>
        <v>0</v>
      </c>
    </row>
    <row r="174" spans="1:25" hidden="1" x14ac:dyDescent="0.2">
      <c r="A174" s="28" t="s">
        <v>149</v>
      </c>
      <c r="B174" s="29">
        <v>11</v>
      </c>
      <c r="C174" s="50" t="s">
        <v>101</v>
      </c>
      <c r="D174" s="53">
        <v>3523</v>
      </c>
      <c r="E174" s="32" t="s">
        <v>151</v>
      </c>
      <c r="G174" s="1">
        <v>0</v>
      </c>
      <c r="H174" s="1">
        <v>0</v>
      </c>
      <c r="I174" s="1">
        <v>0</v>
      </c>
      <c r="J174" s="1">
        <v>0</v>
      </c>
      <c r="K174" s="1">
        <v>70950</v>
      </c>
      <c r="L174" s="33" t="str">
        <f t="shared" si="72"/>
        <v>-</v>
      </c>
      <c r="M174" s="1">
        <v>0</v>
      </c>
      <c r="N174" s="1">
        <v>0</v>
      </c>
      <c r="O174" s="1"/>
      <c r="P174" s="1">
        <f>O174</f>
        <v>0</v>
      </c>
      <c r="Q174" s="1">
        <v>0</v>
      </c>
      <c r="R174" s="1"/>
      <c r="S174" s="1">
        <f>R174</f>
        <v>0</v>
      </c>
      <c r="T174" s="1"/>
      <c r="U174" s="1">
        <v>0</v>
      </c>
    </row>
    <row r="175" spans="1:25" s="23" customFormat="1" ht="141.75" x14ac:dyDescent="0.2">
      <c r="A175" s="227" t="s">
        <v>152</v>
      </c>
      <c r="B175" s="227"/>
      <c r="C175" s="227"/>
      <c r="D175" s="227"/>
      <c r="E175" s="20" t="s">
        <v>153</v>
      </c>
      <c r="F175" s="38" t="s">
        <v>99</v>
      </c>
      <c r="G175" s="21">
        <f>G176+G178</f>
        <v>2000000</v>
      </c>
      <c r="H175" s="21">
        <f t="shared" ref="H175:U175" si="80">H176+H178</f>
        <v>2000000</v>
      </c>
      <c r="I175" s="21">
        <f t="shared" si="80"/>
        <v>2800000</v>
      </c>
      <c r="J175" s="21">
        <f t="shared" si="80"/>
        <v>2800000</v>
      </c>
      <c r="K175" s="21">
        <f t="shared" si="80"/>
        <v>1533017.21</v>
      </c>
      <c r="L175" s="22">
        <f t="shared" si="72"/>
        <v>54.750614642857144</v>
      </c>
      <c r="M175" s="21">
        <f t="shared" si="80"/>
        <v>2000000</v>
      </c>
      <c r="N175" s="21">
        <f t="shared" si="80"/>
        <v>2000000</v>
      </c>
      <c r="O175" s="21">
        <f t="shared" si="80"/>
        <v>2600000</v>
      </c>
      <c r="P175" s="21">
        <f t="shared" si="80"/>
        <v>2600000</v>
      </c>
      <c r="Q175" s="21">
        <f t="shared" si="80"/>
        <v>2000000</v>
      </c>
      <c r="R175" s="21">
        <f t="shared" si="80"/>
        <v>2600000</v>
      </c>
      <c r="S175" s="21">
        <f t="shared" si="80"/>
        <v>2600000</v>
      </c>
      <c r="T175" s="21">
        <f t="shared" si="80"/>
        <v>2600000</v>
      </c>
      <c r="U175" s="21">
        <f t="shared" si="80"/>
        <v>2600000</v>
      </c>
      <c r="V175" s="21"/>
      <c r="W175" s="21"/>
      <c r="X175" s="21"/>
      <c r="Y175" s="12"/>
    </row>
    <row r="176" spans="1:25" s="23" customFormat="1" ht="15.75" hidden="1" x14ac:dyDescent="0.2">
      <c r="A176" s="24" t="s">
        <v>154</v>
      </c>
      <c r="B176" s="25">
        <v>11</v>
      </c>
      <c r="C176" s="49" t="s">
        <v>101</v>
      </c>
      <c r="D176" s="27">
        <v>322</v>
      </c>
      <c r="E176" s="20"/>
      <c r="F176" s="20"/>
      <c r="G176" s="21">
        <f>SUM(G177)</f>
        <v>200000</v>
      </c>
      <c r="H176" s="21">
        <f t="shared" ref="H176:U176" si="81">SUM(H177)</f>
        <v>200000</v>
      </c>
      <c r="I176" s="21">
        <f t="shared" si="81"/>
        <v>200000</v>
      </c>
      <c r="J176" s="21">
        <f t="shared" si="81"/>
        <v>200000</v>
      </c>
      <c r="K176" s="21">
        <f t="shared" si="81"/>
        <v>239.06</v>
      </c>
      <c r="L176" s="22">
        <f t="shared" si="72"/>
        <v>0.11953000000000001</v>
      </c>
      <c r="M176" s="21">
        <f t="shared" si="81"/>
        <v>200000</v>
      </c>
      <c r="N176" s="21">
        <f t="shared" si="81"/>
        <v>200000</v>
      </c>
      <c r="O176" s="21">
        <f t="shared" si="81"/>
        <v>100000</v>
      </c>
      <c r="P176" s="21">
        <f t="shared" si="81"/>
        <v>100000</v>
      </c>
      <c r="Q176" s="21">
        <f t="shared" si="81"/>
        <v>200000</v>
      </c>
      <c r="R176" s="21">
        <f t="shared" si="81"/>
        <v>100000</v>
      </c>
      <c r="S176" s="21">
        <f t="shared" si="81"/>
        <v>100000</v>
      </c>
      <c r="T176" s="21">
        <f t="shared" si="81"/>
        <v>100000</v>
      </c>
      <c r="U176" s="21">
        <f t="shared" si="81"/>
        <v>100000</v>
      </c>
      <c r="V176" s="21"/>
      <c r="W176" s="21"/>
      <c r="X176" s="21"/>
      <c r="Y176" s="12"/>
    </row>
    <row r="177" spans="1:25" ht="30" hidden="1" x14ac:dyDescent="0.2">
      <c r="A177" s="28" t="s">
        <v>154</v>
      </c>
      <c r="B177" s="29">
        <v>11</v>
      </c>
      <c r="C177" s="50" t="s">
        <v>101</v>
      </c>
      <c r="D177" s="53">
        <v>3224</v>
      </c>
      <c r="E177" s="54" t="s">
        <v>155</v>
      </c>
      <c r="G177" s="1">
        <v>200000</v>
      </c>
      <c r="H177" s="1">
        <v>200000</v>
      </c>
      <c r="I177" s="1">
        <v>200000</v>
      </c>
      <c r="J177" s="1">
        <v>200000</v>
      </c>
      <c r="K177" s="1">
        <v>239.06</v>
      </c>
      <c r="L177" s="33">
        <f t="shared" si="72"/>
        <v>0.11953000000000001</v>
      </c>
      <c r="M177" s="1">
        <v>200000</v>
      </c>
      <c r="N177" s="1">
        <v>200000</v>
      </c>
      <c r="O177" s="1">
        <v>100000</v>
      </c>
      <c r="P177" s="1">
        <f>O177</f>
        <v>100000</v>
      </c>
      <c r="Q177" s="1">
        <v>200000</v>
      </c>
      <c r="R177" s="1">
        <v>100000</v>
      </c>
      <c r="S177" s="1">
        <f>R177</f>
        <v>100000</v>
      </c>
      <c r="T177" s="1">
        <v>100000</v>
      </c>
      <c r="U177" s="1">
        <f>T177</f>
        <v>100000</v>
      </c>
    </row>
    <row r="178" spans="1:25" s="23" customFormat="1" ht="15.75" hidden="1" x14ac:dyDescent="0.2">
      <c r="A178" s="24" t="s">
        <v>154</v>
      </c>
      <c r="B178" s="25">
        <v>11</v>
      </c>
      <c r="C178" s="49" t="s">
        <v>101</v>
      </c>
      <c r="D178" s="40">
        <v>323</v>
      </c>
      <c r="E178" s="56"/>
      <c r="F178" s="20"/>
      <c r="G178" s="21">
        <f>SUM(G179:G180)</f>
        <v>1800000</v>
      </c>
      <c r="H178" s="21">
        <f t="shared" ref="H178:U178" si="82">SUM(H179:H180)</f>
        <v>1800000</v>
      </c>
      <c r="I178" s="21">
        <f t="shared" si="82"/>
        <v>2600000</v>
      </c>
      <c r="J178" s="21">
        <f t="shared" si="82"/>
        <v>2600000</v>
      </c>
      <c r="K178" s="21">
        <f t="shared" si="82"/>
        <v>1532778.15</v>
      </c>
      <c r="L178" s="22">
        <f t="shared" si="72"/>
        <v>58.953005769230771</v>
      </c>
      <c r="M178" s="21">
        <f t="shared" si="82"/>
        <v>1800000</v>
      </c>
      <c r="N178" s="21">
        <f t="shared" si="82"/>
        <v>1800000</v>
      </c>
      <c r="O178" s="21">
        <f t="shared" si="82"/>
        <v>2500000</v>
      </c>
      <c r="P178" s="21">
        <f t="shared" si="82"/>
        <v>2500000</v>
      </c>
      <c r="Q178" s="21">
        <f t="shared" si="82"/>
        <v>1800000</v>
      </c>
      <c r="R178" s="21">
        <f t="shared" si="82"/>
        <v>2500000</v>
      </c>
      <c r="S178" s="21">
        <f t="shared" si="82"/>
        <v>2500000</v>
      </c>
      <c r="T178" s="21">
        <f t="shared" si="82"/>
        <v>2500000</v>
      </c>
      <c r="U178" s="21">
        <f t="shared" si="82"/>
        <v>2500000</v>
      </c>
      <c r="V178" s="21"/>
      <c r="W178" s="21"/>
      <c r="X178" s="21"/>
      <c r="Y178" s="12"/>
    </row>
    <row r="179" spans="1:25" hidden="1" x14ac:dyDescent="0.2">
      <c r="A179" s="28" t="s">
        <v>154</v>
      </c>
      <c r="B179" s="29">
        <v>11</v>
      </c>
      <c r="C179" s="50" t="s">
        <v>101</v>
      </c>
      <c r="D179" s="53">
        <v>3232</v>
      </c>
      <c r="E179" s="32" t="s">
        <v>53</v>
      </c>
      <c r="G179" s="1">
        <v>1700000</v>
      </c>
      <c r="H179" s="1">
        <v>1700000</v>
      </c>
      <c r="I179" s="1">
        <v>2500000</v>
      </c>
      <c r="J179" s="1">
        <v>2500000</v>
      </c>
      <c r="K179" s="1">
        <v>1532778.15</v>
      </c>
      <c r="L179" s="33">
        <f t="shared" si="72"/>
        <v>61.311125999999994</v>
      </c>
      <c r="M179" s="1">
        <v>1700000</v>
      </c>
      <c r="N179" s="1">
        <v>1700000</v>
      </c>
      <c r="O179" s="1">
        <v>2500000</v>
      </c>
      <c r="P179" s="1">
        <f>O179</f>
        <v>2500000</v>
      </c>
      <c r="Q179" s="1">
        <v>1700000</v>
      </c>
      <c r="R179" s="1">
        <v>2500000</v>
      </c>
      <c r="S179" s="1">
        <f>R179</f>
        <v>2500000</v>
      </c>
      <c r="T179" s="1">
        <v>2500000</v>
      </c>
      <c r="U179" s="1">
        <f>T179</f>
        <v>2500000</v>
      </c>
    </row>
    <row r="180" spans="1:25" hidden="1" x14ac:dyDescent="0.2">
      <c r="A180" s="28" t="s">
        <v>154</v>
      </c>
      <c r="B180" s="29">
        <v>11</v>
      </c>
      <c r="C180" s="50" t="s">
        <v>101</v>
      </c>
      <c r="D180" s="53">
        <v>3239</v>
      </c>
      <c r="E180" s="32" t="s">
        <v>60</v>
      </c>
      <c r="G180" s="1">
        <v>100000</v>
      </c>
      <c r="H180" s="1">
        <v>100000</v>
      </c>
      <c r="I180" s="1">
        <v>100000</v>
      </c>
      <c r="J180" s="1">
        <v>100000</v>
      </c>
      <c r="K180" s="1">
        <v>0</v>
      </c>
      <c r="L180" s="33">
        <f t="shared" si="72"/>
        <v>0</v>
      </c>
      <c r="M180" s="1">
        <v>100000</v>
      </c>
      <c r="N180" s="1">
        <v>100000</v>
      </c>
      <c r="O180" s="1"/>
      <c r="P180" s="1">
        <f>O180</f>
        <v>0</v>
      </c>
      <c r="Q180" s="1">
        <v>100000</v>
      </c>
      <c r="R180" s="1"/>
      <c r="S180" s="1">
        <f>R180</f>
        <v>0</v>
      </c>
      <c r="T180" s="1"/>
      <c r="U180" s="1">
        <f>T180</f>
        <v>0</v>
      </c>
    </row>
    <row r="181" spans="1:25" s="23" customFormat="1" ht="141.75" x14ac:dyDescent="0.2">
      <c r="A181" s="227" t="s">
        <v>156</v>
      </c>
      <c r="B181" s="230"/>
      <c r="C181" s="230"/>
      <c r="D181" s="230"/>
      <c r="E181" s="20" t="s">
        <v>157</v>
      </c>
      <c r="F181" s="38" t="s">
        <v>99</v>
      </c>
      <c r="G181" s="21">
        <f>G182+G184</f>
        <v>5000000</v>
      </c>
      <c r="H181" s="21">
        <f t="shared" ref="H181:U181" si="83">H182+H184</f>
        <v>5000000</v>
      </c>
      <c r="I181" s="21">
        <f t="shared" si="83"/>
        <v>5000000</v>
      </c>
      <c r="J181" s="21">
        <f t="shared" si="83"/>
        <v>5000000</v>
      </c>
      <c r="K181" s="21">
        <f t="shared" si="83"/>
        <v>5000000</v>
      </c>
      <c r="L181" s="22">
        <f t="shared" si="72"/>
        <v>100</v>
      </c>
      <c r="M181" s="21">
        <f t="shared" si="83"/>
        <v>1000000</v>
      </c>
      <c r="N181" s="21">
        <f t="shared" si="83"/>
        <v>1000000</v>
      </c>
      <c r="O181" s="21">
        <f t="shared" si="83"/>
        <v>12850000</v>
      </c>
      <c r="P181" s="21">
        <f t="shared" si="83"/>
        <v>12850000</v>
      </c>
      <c r="Q181" s="21">
        <f t="shared" si="83"/>
        <v>1000000</v>
      </c>
      <c r="R181" s="21">
        <f t="shared" si="83"/>
        <v>8200000</v>
      </c>
      <c r="S181" s="21">
        <f t="shared" si="83"/>
        <v>8200000</v>
      </c>
      <c r="T181" s="21">
        <f t="shared" si="83"/>
        <v>6800000</v>
      </c>
      <c r="U181" s="21">
        <f t="shared" si="83"/>
        <v>6800000</v>
      </c>
      <c r="V181" s="21"/>
      <c r="W181" s="21"/>
      <c r="X181" s="21"/>
      <c r="Y181" s="12"/>
    </row>
    <row r="182" spans="1:25" s="23" customFormat="1" ht="15.75" hidden="1" x14ac:dyDescent="0.2">
      <c r="A182" s="24" t="s">
        <v>158</v>
      </c>
      <c r="B182" s="25">
        <v>11</v>
      </c>
      <c r="C182" s="49" t="s">
        <v>101</v>
      </c>
      <c r="D182" s="40">
        <v>381</v>
      </c>
      <c r="E182" s="20"/>
      <c r="F182" s="20"/>
      <c r="G182" s="21">
        <f>SUM(G183)</f>
        <v>800000</v>
      </c>
      <c r="H182" s="21">
        <f t="shared" ref="H182:U182" si="84">SUM(H183)</f>
        <v>800000</v>
      </c>
      <c r="I182" s="21">
        <f t="shared" si="84"/>
        <v>800000</v>
      </c>
      <c r="J182" s="21">
        <f t="shared" si="84"/>
        <v>800000</v>
      </c>
      <c r="K182" s="21">
        <f t="shared" si="84"/>
        <v>800000</v>
      </c>
      <c r="L182" s="22">
        <f t="shared" si="72"/>
        <v>100</v>
      </c>
      <c r="M182" s="21">
        <f t="shared" si="84"/>
        <v>1000000</v>
      </c>
      <c r="N182" s="21">
        <f t="shared" si="84"/>
        <v>1000000</v>
      </c>
      <c r="O182" s="21">
        <f t="shared" si="84"/>
        <v>8200000</v>
      </c>
      <c r="P182" s="21">
        <f t="shared" si="84"/>
        <v>8200000</v>
      </c>
      <c r="Q182" s="21">
        <f t="shared" si="84"/>
        <v>1000000</v>
      </c>
      <c r="R182" s="21">
        <f t="shared" si="84"/>
        <v>8200000</v>
      </c>
      <c r="S182" s="21">
        <f t="shared" si="84"/>
        <v>8200000</v>
      </c>
      <c r="T182" s="21">
        <f t="shared" si="84"/>
        <v>6800000</v>
      </c>
      <c r="U182" s="21">
        <f t="shared" si="84"/>
        <v>6800000</v>
      </c>
      <c r="V182" s="21"/>
      <c r="W182" s="21"/>
      <c r="X182" s="21"/>
      <c r="Y182" s="12"/>
    </row>
    <row r="183" spans="1:25" hidden="1" x14ac:dyDescent="0.2">
      <c r="A183" s="28" t="s">
        <v>158</v>
      </c>
      <c r="B183" s="29">
        <v>11</v>
      </c>
      <c r="C183" s="50" t="s">
        <v>101</v>
      </c>
      <c r="D183" s="53">
        <v>3811</v>
      </c>
      <c r="E183" s="32" t="s">
        <v>73</v>
      </c>
      <c r="G183" s="1">
        <v>800000</v>
      </c>
      <c r="H183" s="1">
        <v>800000</v>
      </c>
      <c r="I183" s="1">
        <v>800000</v>
      </c>
      <c r="J183" s="1">
        <v>800000</v>
      </c>
      <c r="K183" s="1">
        <v>800000</v>
      </c>
      <c r="L183" s="33">
        <f t="shared" si="72"/>
        <v>100</v>
      </c>
      <c r="M183" s="1">
        <v>1000000</v>
      </c>
      <c r="N183" s="1">
        <v>1000000</v>
      </c>
      <c r="O183" s="1">
        <v>8200000</v>
      </c>
      <c r="P183" s="1">
        <f>O183</f>
        <v>8200000</v>
      </c>
      <c r="Q183" s="1">
        <v>1000000</v>
      </c>
      <c r="R183" s="1">
        <v>8200000</v>
      </c>
      <c r="S183" s="1">
        <f>R183</f>
        <v>8200000</v>
      </c>
      <c r="T183" s="1">
        <v>6800000</v>
      </c>
      <c r="U183" s="1">
        <f>T183</f>
        <v>6800000</v>
      </c>
    </row>
    <row r="184" spans="1:25" s="23" customFormat="1" ht="15.75" hidden="1" x14ac:dyDescent="0.2">
      <c r="A184" s="24" t="s">
        <v>158</v>
      </c>
      <c r="B184" s="25">
        <v>11</v>
      </c>
      <c r="C184" s="49" t="s">
        <v>101</v>
      </c>
      <c r="D184" s="40">
        <v>382</v>
      </c>
      <c r="E184" s="20"/>
      <c r="F184" s="20"/>
      <c r="G184" s="21">
        <f>SUM(G185)</f>
        <v>4200000</v>
      </c>
      <c r="H184" s="21">
        <f t="shared" ref="H184:U184" si="85">SUM(H185)</f>
        <v>4200000</v>
      </c>
      <c r="I184" s="21">
        <f t="shared" si="85"/>
        <v>4200000</v>
      </c>
      <c r="J184" s="21">
        <f t="shared" si="85"/>
        <v>4200000</v>
      </c>
      <c r="K184" s="21">
        <f t="shared" si="85"/>
        <v>4200000</v>
      </c>
      <c r="L184" s="22">
        <f t="shared" si="72"/>
        <v>100</v>
      </c>
      <c r="M184" s="21">
        <f t="shared" si="85"/>
        <v>0</v>
      </c>
      <c r="N184" s="21">
        <f t="shared" si="85"/>
        <v>0</v>
      </c>
      <c r="O184" s="21">
        <f t="shared" si="85"/>
        <v>4650000</v>
      </c>
      <c r="P184" s="21">
        <f t="shared" si="85"/>
        <v>4650000</v>
      </c>
      <c r="Q184" s="21">
        <f t="shared" si="85"/>
        <v>0</v>
      </c>
      <c r="R184" s="21">
        <f t="shared" si="85"/>
        <v>0</v>
      </c>
      <c r="S184" s="21">
        <f t="shared" si="85"/>
        <v>0</v>
      </c>
      <c r="T184" s="21">
        <f t="shared" si="85"/>
        <v>0</v>
      </c>
      <c r="U184" s="21">
        <f t="shared" si="85"/>
        <v>0</v>
      </c>
      <c r="V184" s="21"/>
      <c r="W184" s="21"/>
      <c r="X184" s="21"/>
      <c r="Y184" s="12"/>
    </row>
    <row r="185" spans="1:25" hidden="1" x14ac:dyDescent="0.2">
      <c r="A185" s="28" t="s">
        <v>158</v>
      </c>
      <c r="B185" s="29">
        <v>11</v>
      </c>
      <c r="C185" s="50" t="s">
        <v>101</v>
      </c>
      <c r="D185" s="53">
        <v>3821</v>
      </c>
      <c r="E185" s="32" t="s">
        <v>102</v>
      </c>
      <c r="G185" s="1">
        <v>4200000</v>
      </c>
      <c r="H185" s="1">
        <v>4200000</v>
      </c>
      <c r="I185" s="1">
        <v>4200000</v>
      </c>
      <c r="J185" s="1">
        <v>4200000</v>
      </c>
      <c r="K185" s="1">
        <v>4200000</v>
      </c>
      <c r="L185" s="33">
        <f t="shared" si="72"/>
        <v>100</v>
      </c>
      <c r="M185" s="1">
        <v>0</v>
      </c>
      <c r="N185" s="1">
        <v>0</v>
      </c>
      <c r="O185" s="1">
        <v>4650000</v>
      </c>
      <c r="P185" s="1">
        <f>O185</f>
        <v>4650000</v>
      </c>
      <c r="Q185" s="1">
        <v>0</v>
      </c>
      <c r="R185" s="1">
        <v>0</v>
      </c>
      <c r="S185" s="1">
        <f>R185</f>
        <v>0</v>
      </c>
      <c r="T185" s="1">
        <v>0</v>
      </c>
      <c r="U185" s="1">
        <f>T185</f>
        <v>0</v>
      </c>
    </row>
    <row r="186" spans="1:25" s="23" customFormat="1" ht="141.75" x14ac:dyDescent="0.2">
      <c r="A186" s="227" t="s">
        <v>159</v>
      </c>
      <c r="B186" s="230"/>
      <c r="C186" s="230"/>
      <c r="D186" s="230"/>
      <c r="E186" s="20" t="s">
        <v>160</v>
      </c>
      <c r="F186" s="38" t="s">
        <v>99</v>
      </c>
      <c r="G186" s="21">
        <f>SUM(G187)</f>
        <v>400000</v>
      </c>
      <c r="H186" s="21">
        <f t="shared" ref="H186:U187" si="86">SUM(H187)</f>
        <v>400000</v>
      </c>
      <c r="I186" s="21">
        <f t="shared" si="86"/>
        <v>400000</v>
      </c>
      <c r="J186" s="21">
        <f t="shared" si="86"/>
        <v>400000</v>
      </c>
      <c r="K186" s="21">
        <f t="shared" si="86"/>
        <v>400000</v>
      </c>
      <c r="L186" s="22">
        <f t="shared" si="72"/>
        <v>100</v>
      </c>
      <c r="M186" s="21">
        <f t="shared" si="86"/>
        <v>535000</v>
      </c>
      <c r="N186" s="21">
        <f t="shared" si="86"/>
        <v>535000</v>
      </c>
      <c r="O186" s="21">
        <f t="shared" si="86"/>
        <v>200000</v>
      </c>
      <c r="P186" s="21">
        <f t="shared" si="86"/>
        <v>200000</v>
      </c>
      <c r="Q186" s="21">
        <f t="shared" si="86"/>
        <v>535000</v>
      </c>
      <c r="R186" s="21">
        <f t="shared" si="86"/>
        <v>200000</v>
      </c>
      <c r="S186" s="21">
        <f t="shared" si="86"/>
        <v>200000</v>
      </c>
      <c r="T186" s="21">
        <f t="shared" si="86"/>
        <v>200000</v>
      </c>
      <c r="U186" s="21">
        <f t="shared" si="86"/>
        <v>200000</v>
      </c>
      <c r="V186" s="21"/>
      <c r="W186" s="21"/>
      <c r="X186" s="21"/>
      <c r="Y186" s="12"/>
    </row>
    <row r="187" spans="1:25" s="23" customFormat="1" ht="15.75" hidden="1" x14ac:dyDescent="0.2">
      <c r="A187" s="24" t="s">
        <v>161</v>
      </c>
      <c r="B187" s="25">
        <v>11</v>
      </c>
      <c r="C187" s="49" t="s">
        <v>162</v>
      </c>
      <c r="D187" s="40">
        <v>426</v>
      </c>
      <c r="E187" s="20"/>
      <c r="F187" s="20"/>
      <c r="G187" s="21">
        <f>SUM(G188)</f>
        <v>400000</v>
      </c>
      <c r="H187" s="21">
        <f t="shared" si="86"/>
        <v>400000</v>
      </c>
      <c r="I187" s="21">
        <f t="shared" si="86"/>
        <v>400000</v>
      </c>
      <c r="J187" s="21">
        <f t="shared" si="86"/>
        <v>400000</v>
      </c>
      <c r="K187" s="21">
        <f t="shared" si="86"/>
        <v>400000</v>
      </c>
      <c r="L187" s="22">
        <f t="shared" si="72"/>
        <v>100</v>
      </c>
      <c r="M187" s="21">
        <f t="shared" si="86"/>
        <v>535000</v>
      </c>
      <c r="N187" s="21">
        <f t="shared" si="86"/>
        <v>535000</v>
      </c>
      <c r="O187" s="21">
        <f t="shared" si="86"/>
        <v>200000</v>
      </c>
      <c r="P187" s="21">
        <f t="shared" si="86"/>
        <v>200000</v>
      </c>
      <c r="Q187" s="21">
        <f t="shared" si="86"/>
        <v>535000</v>
      </c>
      <c r="R187" s="21">
        <f t="shared" si="86"/>
        <v>200000</v>
      </c>
      <c r="S187" s="21">
        <f t="shared" si="86"/>
        <v>200000</v>
      </c>
      <c r="T187" s="21">
        <f t="shared" si="86"/>
        <v>200000</v>
      </c>
      <c r="U187" s="21">
        <f t="shared" si="86"/>
        <v>200000</v>
      </c>
      <c r="V187" s="21"/>
      <c r="W187" s="21"/>
      <c r="X187" s="21"/>
      <c r="Y187" s="12"/>
    </row>
    <row r="188" spans="1:25" hidden="1" x14ac:dyDescent="0.2">
      <c r="A188" s="28" t="s">
        <v>161</v>
      </c>
      <c r="B188" s="29">
        <v>11</v>
      </c>
      <c r="C188" s="50" t="s">
        <v>162</v>
      </c>
      <c r="D188" s="53">
        <v>4263</v>
      </c>
      <c r="E188" s="32" t="s">
        <v>163</v>
      </c>
      <c r="G188" s="1">
        <v>400000</v>
      </c>
      <c r="H188" s="1">
        <v>400000</v>
      </c>
      <c r="I188" s="1">
        <v>400000</v>
      </c>
      <c r="J188" s="1">
        <v>400000</v>
      </c>
      <c r="K188" s="1">
        <v>400000</v>
      </c>
      <c r="L188" s="33">
        <f t="shared" si="72"/>
        <v>100</v>
      </c>
      <c r="M188" s="1">
        <v>535000</v>
      </c>
      <c r="N188" s="1">
        <v>535000</v>
      </c>
      <c r="O188" s="1">
        <v>200000</v>
      </c>
      <c r="P188" s="1">
        <f>O188</f>
        <v>200000</v>
      </c>
      <c r="Q188" s="1">
        <v>535000</v>
      </c>
      <c r="R188" s="1">
        <v>200000</v>
      </c>
      <c r="S188" s="1">
        <f>R188</f>
        <v>200000</v>
      </c>
      <c r="T188" s="1">
        <v>200000</v>
      </c>
      <c r="U188" s="1">
        <f>T188</f>
        <v>200000</v>
      </c>
    </row>
    <row r="189" spans="1:25" s="23" customFormat="1" ht="141.75" x14ac:dyDescent="0.2">
      <c r="A189" s="227" t="s">
        <v>164</v>
      </c>
      <c r="B189" s="227"/>
      <c r="C189" s="227"/>
      <c r="D189" s="227"/>
      <c r="E189" s="20" t="s">
        <v>165</v>
      </c>
      <c r="F189" s="38" t="s">
        <v>99</v>
      </c>
      <c r="G189" s="21">
        <f>G190+G192</f>
        <v>525000</v>
      </c>
      <c r="H189" s="21">
        <f t="shared" ref="H189:U189" si="87">H190+H192</f>
        <v>55000</v>
      </c>
      <c r="I189" s="21">
        <f t="shared" si="87"/>
        <v>525000</v>
      </c>
      <c r="J189" s="21">
        <f t="shared" si="87"/>
        <v>55000</v>
      </c>
      <c r="K189" s="21">
        <f t="shared" si="87"/>
        <v>0</v>
      </c>
      <c r="L189" s="22">
        <f t="shared" si="72"/>
        <v>0</v>
      </c>
      <c r="M189" s="21">
        <f t="shared" si="87"/>
        <v>0</v>
      </c>
      <c r="N189" s="21">
        <f t="shared" si="87"/>
        <v>0</v>
      </c>
      <c r="O189" s="21">
        <f t="shared" si="87"/>
        <v>0</v>
      </c>
      <c r="P189" s="21">
        <f t="shared" si="87"/>
        <v>0</v>
      </c>
      <c r="Q189" s="21">
        <f t="shared" si="87"/>
        <v>0</v>
      </c>
      <c r="R189" s="21">
        <f t="shared" si="87"/>
        <v>0</v>
      </c>
      <c r="S189" s="21">
        <f t="shared" si="87"/>
        <v>0</v>
      </c>
      <c r="T189" s="21">
        <f t="shared" si="87"/>
        <v>0</v>
      </c>
      <c r="U189" s="21">
        <f t="shared" si="87"/>
        <v>0</v>
      </c>
      <c r="V189" s="21"/>
      <c r="W189" s="21"/>
      <c r="X189" s="21"/>
      <c r="Y189" s="12"/>
    </row>
    <row r="190" spans="1:25" s="23" customFormat="1" ht="15.75" hidden="1" x14ac:dyDescent="0.2">
      <c r="A190" s="25" t="s">
        <v>166</v>
      </c>
      <c r="B190" s="25">
        <v>12</v>
      </c>
      <c r="C190" s="49" t="s">
        <v>142</v>
      </c>
      <c r="D190" s="27">
        <v>412</v>
      </c>
      <c r="E190" s="20"/>
      <c r="F190" s="20"/>
      <c r="G190" s="21">
        <f>SUM(G191)</f>
        <v>55000</v>
      </c>
      <c r="H190" s="21">
        <f t="shared" ref="H190:U190" si="88">SUM(H191)</f>
        <v>55000</v>
      </c>
      <c r="I190" s="21">
        <f t="shared" si="88"/>
        <v>55000</v>
      </c>
      <c r="J190" s="21">
        <f t="shared" si="88"/>
        <v>55000</v>
      </c>
      <c r="K190" s="21">
        <f t="shared" si="88"/>
        <v>0</v>
      </c>
      <c r="L190" s="22">
        <f t="shared" si="72"/>
        <v>0</v>
      </c>
      <c r="M190" s="21">
        <f t="shared" si="88"/>
        <v>0</v>
      </c>
      <c r="N190" s="21">
        <f t="shared" si="88"/>
        <v>0</v>
      </c>
      <c r="O190" s="21">
        <f t="shared" si="88"/>
        <v>0</v>
      </c>
      <c r="P190" s="21">
        <f t="shared" si="88"/>
        <v>0</v>
      </c>
      <c r="Q190" s="21">
        <f t="shared" si="88"/>
        <v>0</v>
      </c>
      <c r="R190" s="21">
        <f t="shared" si="88"/>
        <v>0</v>
      </c>
      <c r="S190" s="21">
        <f t="shared" si="88"/>
        <v>0</v>
      </c>
      <c r="T190" s="21">
        <f t="shared" si="88"/>
        <v>0</v>
      </c>
      <c r="U190" s="21">
        <f t="shared" si="88"/>
        <v>0</v>
      </c>
      <c r="V190" s="21"/>
      <c r="W190" s="21"/>
      <c r="X190" s="21"/>
      <c r="Y190" s="12"/>
    </row>
    <row r="191" spans="1:25" hidden="1" x14ac:dyDescent="0.2">
      <c r="A191" s="29" t="s">
        <v>166</v>
      </c>
      <c r="B191" s="29">
        <v>12</v>
      </c>
      <c r="C191" s="50" t="s">
        <v>142</v>
      </c>
      <c r="D191" s="53">
        <v>4126</v>
      </c>
      <c r="E191" s="57" t="s">
        <v>84</v>
      </c>
      <c r="G191" s="1">
        <v>55000</v>
      </c>
      <c r="H191" s="1">
        <v>55000</v>
      </c>
      <c r="I191" s="1">
        <v>55000</v>
      </c>
      <c r="J191" s="1">
        <v>55000</v>
      </c>
      <c r="K191" s="1">
        <v>0</v>
      </c>
      <c r="L191" s="33">
        <f t="shared" si="72"/>
        <v>0</v>
      </c>
      <c r="M191" s="1">
        <v>0</v>
      </c>
      <c r="N191" s="1">
        <v>0</v>
      </c>
      <c r="O191" s="1"/>
      <c r="P191" s="1">
        <f>O191</f>
        <v>0</v>
      </c>
      <c r="Q191" s="1">
        <v>0</v>
      </c>
      <c r="R191" s="1"/>
      <c r="S191" s="1">
        <f>R191</f>
        <v>0</v>
      </c>
      <c r="T191" s="1"/>
      <c r="U191" s="1">
        <f>T191</f>
        <v>0</v>
      </c>
    </row>
    <row r="192" spans="1:25" s="23" customFormat="1" ht="15.75" hidden="1" x14ac:dyDescent="0.2">
      <c r="A192" s="25" t="s">
        <v>166</v>
      </c>
      <c r="B192" s="25">
        <v>51</v>
      </c>
      <c r="C192" s="49" t="s">
        <v>142</v>
      </c>
      <c r="D192" s="40">
        <v>412</v>
      </c>
      <c r="E192" s="58"/>
      <c r="F192" s="20"/>
      <c r="G192" s="21">
        <f>SUM(G193)</f>
        <v>470000</v>
      </c>
      <c r="H192" s="21">
        <f t="shared" ref="H192:U192" si="89">SUM(H193)</f>
        <v>0</v>
      </c>
      <c r="I192" s="21">
        <f t="shared" si="89"/>
        <v>470000</v>
      </c>
      <c r="J192" s="21">
        <f t="shared" si="89"/>
        <v>0</v>
      </c>
      <c r="K192" s="21">
        <f t="shared" si="89"/>
        <v>0</v>
      </c>
      <c r="L192" s="22">
        <f t="shared" si="72"/>
        <v>0</v>
      </c>
      <c r="M192" s="21">
        <f t="shared" si="89"/>
        <v>0</v>
      </c>
      <c r="N192" s="21">
        <f t="shared" si="89"/>
        <v>0</v>
      </c>
      <c r="O192" s="21">
        <f t="shared" si="89"/>
        <v>0</v>
      </c>
      <c r="P192" s="21">
        <f t="shared" si="89"/>
        <v>0</v>
      </c>
      <c r="Q192" s="21">
        <f t="shared" si="89"/>
        <v>0</v>
      </c>
      <c r="R192" s="21">
        <f t="shared" si="89"/>
        <v>0</v>
      </c>
      <c r="S192" s="21">
        <f t="shared" si="89"/>
        <v>0</v>
      </c>
      <c r="T192" s="21">
        <f t="shared" si="89"/>
        <v>0</v>
      </c>
      <c r="U192" s="21">
        <f t="shared" si="89"/>
        <v>0</v>
      </c>
      <c r="V192" s="21"/>
      <c r="W192" s="21"/>
      <c r="X192" s="21"/>
      <c r="Y192" s="12"/>
    </row>
    <row r="193" spans="1:25" hidden="1" x14ac:dyDescent="0.2">
      <c r="A193" s="29" t="s">
        <v>166</v>
      </c>
      <c r="B193" s="29">
        <v>51</v>
      </c>
      <c r="C193" s="50" t="s">
        <v>142</v>
      </c>
      <c r="D193" s="53">
        <v>4126</v>
      </c>
      <c r="E193" s="57" t="s">
        <v>84</v>
      </c>
      <c r="G193" s="1">
        <v>470000</v>
      </c>
      <c r="H193" s="55"/>
      <c r="I193" s="1">
        <v>470000</v>
      </c>
      <c r="J193" s="55"/>
      <c r="K193" s="1">
        <v>0</v>
      </c>
      <c r="L193" s="33">
        <f t="shared" si="72"/>
        <v>0</v>
      </c>
      <c r="M193" s="1">
        <v>0</v>
      </c>
      <c r="N193" s="55"/>
      <c r="O193" s="1"/>
      <c r="P193" s="55"/>
      <c r="Q193" s="1">
        <v>0</v>
      </c>
      <c r="R193" s="1"/>
      <c r="S193" s="55"/>
      <c r="T193" s="1"/>
      <c r="U193" s="55"/>
    </row>
    <row r="194" spans="1:25" s="23" customFormat="1" ht="141.75" x14ac:dyDescent="0.2">
      <c r="A194" s="227" t="s">
        <v>167</v>
      </c>
      <c r="B194" s="227"/>
      <c r="C194" s="227"/>
      <c r="D194" s="227"/>
      <c r="E194" s="20" t="s">
        <v>168</v>
      </c>
      <c r="F194" s="38" t="s">
        <v>99</v>
      </c>
      <c r="G194" s="21">
        <f>G195+G197+G200</f>
        <v>562000</v>
      </c>
      <c r="H194" s="21">
        <f t="shared" ref="H194:U194" si="90">H195+H197+H200</f>
        <v>0</v>
      </c>
      <c r="I194" s="21">
        <f t="shared" si="90"/>
        <v>562000</v>
      </c>
      <c r="J194" s="21">
        <f t="shared" si="90"/>
        <v>0</v>
      </c>
      <c r="K194" s="21">
        <f t="shared" si="90"/>
        <v>0</v>
      </c>
      <c r="L194" s="22">
        <f t="shared" si="72"/>
        <v>0</v>
      </c>
      <c r="M194" s="21">
        <f t="shared" si="90"/>
        <v>0</v>
      </c>
      <c r="N194" s="21">
        <f t="shared" si="90"/>
        <v>0</v>
      </c>
      <c r="O194" s="21">
        <f t="shared" si="90"/>
        <v>127500</v>
      </c>
      <c r="P194" s="21">
        <f t="shared" si="90"/>
        <v>0</v>
      </c>
      <c r="Q194" s="21">
        <f t="shared" si="90"/>
        <v>0</v>
      </c>
      <c r="R194" s="21">
        <f t="shared" si="90"/>
        <v>0</v>
      </c>
      <c r="S194" s="21">
        <f t="shared" si="90"/>
        <v>0</v>
      </c>
      <c r="T194" s="21">
        <f t="shared" si="90"/>
        <v>0</v>
      </c>
      <c r="U194" s="21">
        <f t="shared" si="90"/>
        <v>0</v>
      </c>
      <c r="V194" s="21"/>
      <c r="W194" s="21"/>
      <c r="X194" s="21"/>
      <c r="Y194" s="12"/>
    </row>
    <row r="195" spans="1:25" s="23" customFormat="1" ht="15.75" hidden="1" x14ac:dyDescent="0.2">
      <c r="A195" s="25" t="s">
        <v>169</v>
      </c>
      <c r="B195" s="25">
        <v>51</v>
      </c>
      <c r="C195" s="49" t="s">
        <v>101</v>
      </c>
      <c r="D195" s="27">
        <v>311</v>
      </c>
      <c r="E195" s="20"/>
      <c r="F195" s="20"/>
      <c r="G195" s="21">
        <f>SUM(G196)</f>
        <v>350000</v>
      </c>
      <c r="H195" s="21">
        <f t="shared" ref="H195:U195" si="91">SUM(H196)</f>
        <v>0</v>
      </c>
      <c r="I195" s="21">
        <f t="shared" si="91"/>
        <v>350000</v>
      </c>
      <c r="J195" s="21">
        <f t="shared" si="91"/>
        <v>0</v>
      </c>
      <c r="K195" s="21">
        <f t="shared" si="91"/>
        <v>0</v>
      </c>
      <c r="L195" s="22">
        <f t="shared" si="72"/>
        <v>0</v>
      </c>
      <c r="M195" s="21">
        <f t="shared" si="91"/>
        <v>0</v>
      </c>
      <c r="N195" s="21">
        <f t="shared" si="91"/>
        <v>0</v>
      </c>
      <c r="O195" s="21">
        <f t="shared" si="91"/>
        <v>100000</v>
      </c>
      <c r="P195" s="21">
        <f t="shared" si="91"/>
        <v>0</v>
      </c>
      <c r="Q195" s="21">
        <f t="shared" si="91"/>
        <v>0</v>
      </c>
      <c r="R195" s="21">
        <f t="shared" si="91"/>
        <v>0</v>
      </c>
      <c r="S195" s="21">
        <f t="shared" si="91"/>
        <v>0</v>
      </c>
      <c r="T195" s="21">
        <f t="shared" si="91"/>
        <v>0</v>
      </c>
      <c r="U195" s="21">
        <f t="shared" si="91"/>
        <v>0</v>
      </c>
      <c r="V195" s="21"/>
      <c r="W195" s="21"/>
      <c r="X195" s="21"/>
      <c r="Y195" s="12"/>
    </row>
    <row r="196" spans="1:25" hidden="1" x14ac:dyDescent="0.2">
      <c r="A196" s="29" t="s">
        <v>169</v>
      </c>
      <c r="B196" s="29">
        <v>51</v>
      </c>
      <c r="C196" s="50" t="s">
        <v>101</v>
      </c>
      <c r="D196" s="53">
        <v>3111</v>
      </c>
      <c r="E196" s="32" t="s">
        <v>33</v>
      </c>
      <c r="G196" s="1">
        <v>350000</v>
      </c>
      <c r="H196" s="55"/>
      <c r="I196" s="1">
        <v>350000</v>
      </c>
      <c r="J196" s="55"/>
      <c r="K196" s="1">
        <v>0</v>
      </c>
      <c r="L196" s="33">
        <f t="shared" si="72"/>
        <v>0</v>
      </c>
      <c r="M196" s="1">
        <v>0</v>
      </c>
      <c r="N196" s="55"/>
      <c r="O196" s="1">
        <v>100000</v>
      </c>
      <c r="P196" s="55"/>
      <c r="Q196" s="1">
        <v>0</v>
      </c>
      <c r="R196" s="1"/>
      <c r="S196" s="55"/>
      <c r="T196" s="1"/>
      <c r="U196" s="55"/>
    </row>
    <row r="197" spans="1:25" s="23" customFormat="1" ht="15.75" hidden="1" x14ac:dyDescent="0.2">
      <c r="A197" s="25" t="s">
        <v>169</v>
      </c>
      <c r="B197" s="25">
        <v>51</v>
      </c>
      <c r="C197" s="49" t="s">
        <v>101</v>
      </c>
      <c r="D197" s="40">
        <v>313</v>
      </c>
      <c r="E197" s="20"/>
      <c r="F197" s="20"/>
      <c r="G197" s="21">
        <f>SUM(G198:G199)</f>
        <v>62000</v>
      </c>
      <c r="H197" s="21">
        <f t="shared" ref="H197:U197" si="92">SUM(H198:H199)</f>
        <v>0</v>
      </c>
      <c r="I197" s="21">
        <f t="shared" si="92"/>
        <v>62000</v>
      </c>
      <c r="J197" s="21">
        <f t="shared" si="92"/>
        <v>0</v>
      </c>
      <c r="K197" s="21">
        <f t="shared" si="92"/>
        <v>0</v>
      </c>
      <c r="L197" s="22">
        <f t="shared" si="72"/>
        <v>0</v>
      </c>
      <c r="M197" s="21">
        <f t="shared" si="92"/>
        <v>0</v>
      </c>
      <c r="N197" s="21">
        <f t="shared" si="92"/>
        <v>0</v>
      </c>
      <c r="O197" s="21">
        <f t="shared" si="92"/>
        <v>27500</v>
      </c>
      <c r="P197" s="21">
        <f t="shared" si="92"/>
        <v>0</v>
      </c>
      <c r="Q197" s="21">
        <f t="shared" si="92"/>
        <v>0</v>
      </c>
      <c r="R197" s="21">
        <f t="shared" si="92"/>
        <v>0</v>
      </c>
      <c r="S197" s="21">
        <f t="shared" si="92"/>
        <v>0</v>
      </c>
      <c r="T197" s="21">
        <f t="shared" si="92"/>
        <v>0</v>
      </c>
      <c r="U197" s="21">
        <f t="shared" si="92"/>
        <v>0</v>
      </c>
      <c r="V197" s="21"/>
      <c r="W197" s="21"/>
      <c r="X197" s="21"/>
      <c r="Y197" s="12"/>
    </row>
    <row r="198" spans="1:25" hidden="1" x14ac:dyDescent="0.2">
      <c r="A198" s="29" t="s">
        <v>169</v>
      </c>
      <c r="B198" s="29">
        <v>51</v>
      </c>
      <c r="C198" s="50" t="s">
        <v>101</v>
      </c>
      <c r="D198" s="53">
        <v>3132</v>
      </c>
      <c r="E198" s="54" t="s">
        <v>40</v>
      </c>
      <c r="G198" s="1">
        <v>55000</v>
      </c>
      <c r="H198" s="55"/>
      <c r="I198" s="1">
        <v>55000</v>
      </c>
      <c r="J198" s="55"/>
      <c r="K198" s="1">
        <v>0</v>
      </c>
      <c r="L198" s="33">
        <f t="shared" si="72"/>
        <v>0</v>
      </c>
      <c r="M198" s="1">
        <v>0</v>
      </c>
      <c r="N198" s="55"/>
      <c r="O198" s="1">
        <v>27500</v>
      </c>
      <c r="P198" s="55"/>
      <c r="Q198" s="1">
        <v>0</v>
      </c>
      <c r="R198" s="1"/>
      <c r="S198" s="55"/>
      <c r="T198" s="1"/>
      <c r="U198" s="55"/>
    </row>
    <row r="199" spans="1:25" ht="30" hidden="1" x14ac:dyDescent="0.2">
      <c r="A199" s="29" t="s">
        <v>169</v>
      </c>
      <c r="B199" s="29">
        <v>51</v>
      </c>
      <c r="C199" s="50" t="s">
        <v>101</v>
      </c>
      <c r="D199" s="53">
        <v>3133</v>
      </c>
      <c r="E199" s="54" t="s">
        <v>41</v>
      </c>
      <c r="G199" s="1">
        <v>7000</v>
      </c>
      <c r="H199" s="55"/>
      <c r="I199" s="1">
        <v>7000</v>
      </c>
      <c r="J199" s="55"/>
      <c r="K199" s="1">
        <v>0</v>
      </c>
      <c r="L199" s="33">
        <f t="shared" si="72"/>
        <v>0</v>
      </c>
      <c r="M199" s="1">
        <v>0</v>
      </c>
      <c r="N199" s="55"/>
      <c r="O199" s="1"/>
      <c r="P199" s="55"/>
      <c r="Q199" s="1">
        <v>0</v>
      </c>
      <c r="R199" s="1"/>
      <c r="S199" s="55"/>
      <c r="T199" s="1"/>
      <c r="U199" s="55"/>
    </row>
    <row r="200" spans="1:25" s="23" customFormat="1" ht="15.75" hidden="1" x14ac:dyDescent="0.2">
      <c r="A200" s="25" t="s">
        <v>169</v>
      </c>
      <c r="B200" s="25">
        <v>51</v>
      </c>
      <c r="C200" s="49" t="s">
        <v>101</v>
      </c>
      <c r="D200" s="40">
        <v>323</v>
      </c>
      <c r="E200" s="56"/>
      <c r="F200" s="20"/>
      <c r="G200" s="21">
        <f>SUM(G201)</f>
        <v>150000</v>
      </c>
      <c r="H200" s="21">
        <f t="shared" ref="H200:U200" si="93">SUM(H201)</f>
        <v>0</v>
      </c>
      <c r="I200" s="21">
        <f t="shared" si="93"/>
        <v>150000</v>
      </c>
      <c r="J200" s="21">
        <f t="shared" si="93"/>
        <v>0</v>
      </c>
      <c r="K200" s="21">
        <f t="shared" si="93"/>
        <v>0</v>
      </c>
      <c r="L200" s="22">
        <f t="shared" si="72"/>
        <v>0</v>
      </c>
      <c r="M200" s="21">
        <f t="shared" si="93"/>
        <v>0</v>
      </c>
      <c r="N200" s="21">
        <f t="shared" si="93"/>
        <v>0</v>
      </c>
      <c r="O200" s="21">
        <f t="shared" si="93"/>
        <v>0</v>
      </c>
      <c r="P200" s="21">
        <f t="shared" si="93"/>
        <v>0</v>
      </c>
      <c r="Q200" s="21">
        <f t="shared" si="93"/>
        <v>0</v>
      </c>
      <c r="R200" s="21">
        <f t="shared" si="93"/>
        <v>0</v>
      </c>
      <c r="S200" s="21">
        <f t="shared" si="93"/>
        <v>0</v>
      </c>
      <c r="T200" s="21">
        <f t="shared" si="93"/>
        <v>0</v>
      </c>
      <c r="U200" s="21">
        <f t="shared" si="93"/>
        <v>0</v>
      </c>
      <c r="V200" s="21"/>
      <c r="W200" s="21"/>
      <c r="X200" s="21"/>
      <c r="Y200" s="12"/>
    </row>
    <row r="201" spans="1:25" hidden="1" x14ac:dyDescent="0.2">
      <c r="A201" s="29" t="s">
        <v>169</v>
      </c>
      <c r="B201" s="29">
        <v>51</v>
      </c>
      <c r="C201" s="50" t="s">
        <v>101</v>
      </c>
      <c r="D201" s="53">
        <v>3237</v>
      </c>
      <c r="E201" s="54" t="s">
        <v>58</v>
      </c>
      <c r="G201" s="1">
        <v>150000</v>
      </c>
      <c r="H201" s="55"/>
      <c r="I201" s="1">
        <v>150000</v>
      </c>
      <c r="J201" s="55"/>
      <c r="K201" s="1">
        <v>0</v>
      </c>
      <c r="L201" s="33">
        <f t="shared" si="72"/>
        <v>0</v>
      </c>
      <c r="M201" s="1">
        <v>0</v>
      </c>
      <c r="N201" s="55"/>
      <c r="O201" s="1"/>
      <c r="P201" s="55"/>
      <c r="Q201" s="1">
        <v>0</v>
      </c>
      <c r="R201" s="1"/>
      <c r="S201" s="55"/>
      <c r="T201" s="1"/>
      <c r="U201" s="55"/>
    </row>
    <row r="202" spans="1:25" s="23" customFormat="1" ht="141.75" x14ac:dyDescent="0.2">
      <c r="A202" s="227" t="s">
        <v>170</v>
      </c>
      <c r="B202" s="230"/>
      <c r="C202" s="230"/>
      <c r="D202" s="230"/>
      <c r="E202" s="56" t="s">
        <v>171</v>
      </c>
      <c r="F202" s="38" t="s">
        <v>99</v>
      </c>
      <c r="G202" s="21">
        <f>G203+G205</f>
        <v>1600000</v>
      </c>
      <c r="H202" s="21">
        <f t="shared" ref="H202:U202" si="94">H203+H205</f>
        <v>1600000</v>
      </c>
      <c r="I202" s="21">
        <f t="shared" si="94"/>
        <v>1600000</v>
      </c>
      <c r="J202" s="21">
        <f t="shared" si="94"/>
        <v>1600000</v>
      </c>
      <c r="K202" s="21">
        <f t="shared" si="94"/>
        <v>80342.39</v>
      </c>
      <c r="L202" s="22">
        <f t="shared" si="72"/>
        <v>5.0213993749999997</v>
      </c>
      <c r="M202" s="21">
        <f t="shared" si="94"/>
        <v>2359559</v>
      </c>
      <c r="N202" s="21">
        <f t="shared" si="94"/>
        <v>2359559</v>
      </c>
      <c r="O202" s="21">
        <f t="shared" si="94"/>
        <v>300000</v>
      </c>
      <c r="P202" s="21">
        <f t="shared" si="94"/>
        <v>300000</v>
      </c>
      <c r="Q202" s="21">
        <f t="shared" si="94"/>
        <v>2838220</v>
      </c>
      <c r="R202" s="21">
        <f t="shared" si="94"/>
        <v>300000</v>
      </c>
      <c r="S202" s="21">
        <f t="shared" si="94"/>
        <v>300000</v>
      </c>
      <c r="T202" s="21">
        <f t="shared" si="94"/>
        <v>300000</v>
      </c>
      <c r="U202" s="21">
        <f t="shared" si="94"/>
        <v>300000</v>
      </c>
      <c r="V202" s="21"/>
      <c r="W202" s="21"/>
      <c r="X202" s="21"/>
      <c r="Y202" s="12"/>
    </row>
    <row r="203" spans="1:25" s="23" customFormat="1" ht="15.75" hidden="1" x14ac:dyDescent="0.2">
      <c r="A203" s="25" t="s">
        <v>172</v>
      </c>
      <c r="B203" s="25">
        <v>11</v>
      </c>
      <c r="C203" s="49" t="s">
        <v>101</v>
      </c>
      <c r="D203" s="40">
        <v>323</v>
      </c>
      <c r="E203" s="56"/>
      <c r="F203" s="20"/>
      <c r="G203" s="21">
        <f>SUM(G204)</f>
        <v>800000</v>
      </c>
      <c r="H203" s="21">
        <f t="shared" ref="H203:U203" si="95">SUM(H204)</f>
        <v>800000</v>
      </c>
      <c r="I203" s="21">
        <f t="shared" si="95"/>
        <v>800000</v>
      </c>
      <c r="J203" s="21">
        <f t="shared" si="95"/>
        <v>800000</v>
      </c>
      <c r="K203" s="21">
        <f t="shared" si="95"/>
        <v>80342.39</v>
      </c>
      <c r="L203" s="22">
        <f t="shared" si="72"/>
        <v>10.042798749999999</v>
      </c>
      <c r="M203" s="21">
        <f t="shared" si="95"/>
        <v>859559</v>
      </c>
      <c r="N203" s="21">
        <f t="shared" si="95"/>
        <v>859559</v>
      </c>
      <c r="O203" s="21">
        <f t="shared" si="95"/>
        <v>300000</v>
      </c>
      <c r="P203" s="21">
        <f t="shared" si="95"/>
        <v>300000</v>
      </c>
      <c r="Q203" s="21">
        <f t="shared" si="95"/>
        <v>838220</v>
      </c>
      <c r="R203" s="21">
        <f t="shared" si="95"/>
        <v>300000</v>
      </c>
      <c r="S203" s="21">
        <f t="shared" si="95"/>
        <v>300000</v>
      </c>
      <c r="T203" s="21">
        <f t="shared" si="95"/>
        <v>300000</v>
      </c>
      <c r="U203" s="21">
        <f t="shared" si="95"/>
        <v>300000</v>
      </c>
      <c r="V203" s="21"/>
      <c r="W203" s="21"/>
      <c r="X203" s="21"/>
      <c r="Y203" s="12"/>
    </row>
    <row r="204" spans="1:25" hidden="1" x14ac:dyDescent="0.2">
      <c r="A204" s="29" t="s">
        <v>172</v>
      </c>
      <c r="B204" s="29">
        <v>11</v>
      </c>
      <c r="C204" s="50" t="s">
        <v>101</v>
      </c>
      <c r="D204" s="53">
        <v>3237</v>
      </c>
      <c r="E204" s="54" t="s">
        <v>58</v>
      </c>
      <c r="G204" s="1">
        <v>800000</v>
      </c>
      <c r="H204" s="1">
        <v>800000</v>
      </c>
      <c r="I204" s="1">
        <v>800000</v>
      </c>
      <c r="J204" s="1">
        <v>800000</v>
      </c>
      <c r="K204" s="1">
        <v>80342.39</v>
      </c>
      <c r="L204" s="33">
        <f t="shared" si="72"/>
        <v>10.042798749999999</v>
      </c>
      <c r="M204" s="1">
        <v>859559</v>
      </c>
      <c r="N204" s="1">
        <v>859559</v>
      </c>
      <c r="O204" s="1">
        <v>300000</v>
      </c>
      <c r="P204" s="1">
        <f>O204</f>
        <v>300000</v>
      </c>
      <c r="Q204" s="1">
        <v>838220</v>
      </c>
      <c r="R204" s="1">
        <v>300000</v>
      </c>
      <c r="S204" s="1">
        <f>R204</f>
        <v>300000</v>
      </c>
      <c r="T204" s="1">
        <v>300000</v>
      </c>
      <c r="U204" s="1">
        <f>T204</f>
        <v>300000</v>
      </c>
    </row>
    <row r="205" spans="1:25" s="23" customFormat="1" ht="15.75" hidden="1" x14ac:dyDescent="0.2">
      <c r="A205" s="25" t="s">
        <v>172</v>
      </c>
      <c r="B205" s="25">
        <v>11</v>
      </c>
      <c r="C205" s="49" t="s">
        <v>101</v>
      </c>
      <c r="D205" s="40">
        <v>382</v>
      </c>
      <c r="E205" s="56"/>
      <c r="F205" s="20"/>
      <c r="G205" s="21">
        <f>SUM(G206)</f>
        <v>800000</v>
      </c>
      <c r="H205" s="21">
        <f t="shared" ref="H205:U205" si="96">SUM(H206)</f>
        <v>800000</v>
      </c>
      <c r="I205" s="21">
        <f t="shared" si="96"/>
        <v>800000</v>
      </c>
      <c r="J205" s="21">
        <f t="shared" si="96"/>
        <v>800000</v>
      </c>
      <c r="K205" s="21">
        <f t="shared" si="96"/>
        <v>0</v>
      </c>
      <c r="L205" s="22">
        <f t="shared" si="72"/>
        <v>0</v>
      </c>
      <c r="M205" s="21">
        <f t="shared" si="96"/>
        <v>1500000</v>
      </c>
      <c r="N205" s="21">
        <f t="shared" si="96"/>
        <v>1500000</v>
      </c>
      <c r="O205" s="21">
        <f t="shared" si="96"/>
        <v>0</v>
      </c>
      <c r="P205" s="21">
        <f t="shared" si="96"/>
        <v>0</v>
      </c>
      <c r="Q205" s="21">
        <f t="shared" si="96"/>
        <v>2000000</v>
      </c>
      <c r="R205" s="21">
        <f t="shared" si="96"/>
        <v>0</v>
      </c>
      <c r="S205" s="21">
        <f t="shared" si="96"/>
        <v>0</v>
      </c>
      <c r="T205" s="21">
        <f t="shared" si="96"/>
        <v>0</v>
      </c>
      <c r="U205" s="21">
        <f t="shared" si="96"/>
        <v>0</v>
      </c>
      <c r="V205" s="21"/>
      <c r="W205" s="21"/>
      <c r="X205" s="21"/>
      <c r="Y205" s="12"/>
    </row>
    <row r="206" spans="1:25" hidden="1" x14ac:dyDescent="0.2">
      <c r="A206" s="29" t="s">
        <v>172</v>
      </c>
      <c r="B206" s="29">
        <v>11</v>
      </c>
      <c r="C206" s="50" t="s">
        <v>101</v>
      </c>
      <c r="D206" s="53">
        <v>3821</v>
      </c>
      <c r="E206" s="54" t="s">
        <v>102</v>
      </c>
      <c r="G206" s="1">
        <v>800000</v>
      </c>
      <c r="H206" s="1">
        <v>800000</v>
      </c>
      <c r="I206" s="1">
        <v>800000</v>
      </c>
      <c r="J206" s="1">
        <v>800000</v>
      </c>
      <c r="K206" s="1">
        <v>0</v>
      </c>
      <c r="L206" s="33">
        <f t="shared" si="72"/>
        <v>0</v>
      </c>
      <c r="M206" s="1">
        <v>1500000</v>
      </c>
      <c r="N206" s="1">
        <v>1500000</v>
      </c>
      <c r="O206" s="1"/>
      <c r="P206" s="1">
        <f>O206</f>
        <v>0</v>
      </c>
      <c r="Q206" s="1">
        <v>2000000</v>
      </c>
      <c r="R206" s="1"/>
      <c r="S206" s="1">
        <f>R206</f>
        <v>0</v>
      </c>
      <c r="T206" s="1"/>
      <c r="U206" s="1">
        <f>T206</f>
        <v>0</v>
      </c>
    </row>
    <row r="207" spans="1:25" s="23" customFormat="1" ht="141.75" x14ac:dyDescent="0.2">
      <c r="A207" s="227" t="s">
        <v>173</v>
      </c>
      <c r="B207" s="227"/>
      <c r="C207" s="227"/>
      <c r="D207" s="227"/>
      <c r="E207" s="56" t="s">
        <v>174</v>
      </c>
      <c r="F207" s="38" t="s">
        <v>99</v>
      </c>
      <c r="G207" s="21">
        <f>SUM(G208)</f>
        <v>630000</v>
      </c>
      <c r="H207" s="21">
        <f t="shared" ref="H207:U208" si="97">SUM(H208)</f>
        <v>630000</v>
      </c>
      <c r="I207" s="21">
        <f t="shared" si="97"/>
        <v>1260000</v>
      </c>
      <c r="J207" s="21">
        <f t="shared" si="97"/>
        <v>1260000</v>
      </c>
      <c r="K207" s="21">
        <f t="shared" si="97"/>
        <v>896621.6</v>
      </c>
      <c r="L207" s="22">
        <f t="shared" si="72"/>
        <v>71.160444444444437</v>
      </c>
      <c r="M207" s="21">
        <f t="shared" si="97"/>
        <v>630000</v>
      </c>
      <c r="N207" s="21">
        <f t="shared" si="97"/>
        <v>630000</v>
      </c>
      <c r="O207" s="21">
        <f t="shared" si="97"/>
        <v>0</v>
      </c>
      <c r="P207" s="21">
        <f t="shared" si="97"/>
        <v>0</v>
      </c>
      <c r="Q207" s="21">
        <f t="shared" si="97"/>
        <v>630000</v>
      </c>
      <c r="R207" s="21">
        <f t="shared" si="97"/>
        <v>0</v>
      </c>
      <c r="S207" s="21">
        <f t="shared" si="97"/>
        <v>0</v>
      </c>
      <c r="T207" s="21">
        <f t="shared" si="97"/>
        <v>0</v>
      </c>
      <c r="U207" s="21">
        <f t="shared" si="97"/>
        <v>0</v>
      </c>
      <c r="V207" s="21"/>
      <c r="W207" s="21"/>
      <c r="X207" s="21"/>
      <c r="Y207" s="12"/>
    </row>
    <row r="208" spans="1:25" s="23" customFormat="1" ht="15.75" hidden="1" x14ac:dyDescent="0.2">
      <c r="A208" s="25" t="s">
        <v>175</v>
      </c>
      <c r="B208" s="25">
        <v>11</v>
      </c>
      <c r="C208" s="49" t="s">
        <v>101</v>
      </c>
      <c r="D208" s="27">
        <v>329</v>
      </c>
      <c r="E208" s="56"/>
      <c r="F208" s="20"/>
      <c r="G208" s="21">
        <f>SUM(G209)</f>
        <v>630000</v>
      </c>
      <c r="H208" s="21">
        <f t="shared" si="97"/>
        <v>630000</v>
      </c>
      <c r="I208" s="21">
        <f t="shared" si="97"/>
        <v>1260000</v>
      </c>
      <c r="J208" s="21">
        <f t="shared" si="97"/>
        <v>1260000</v>
      </c>
      <c r="K208" s="21">
        <f t="shared" si="97"/>
        <v>896621.6</v>
      </c>
      <c r="L208" s="22">
        <f t="shared" si="72"/>
        <v>71.160444444444437</v>
      </c>
      <c r="M208" s="21">
        <f t="shared" si="97"/>
        <v>630000</v>
      </c>
      <c r="N208" s="21">
        <f t="shared" si="97"/>
        <v>630000</v>
      </c>
      <c r="O208" s="21">
        <f t="shared" si="97"/>
        <v>0</v>
      </c>
      <c r="P208" s="21">
        <f t="shared" si="97"/>
        <v>0</v>
      </c>
      <c r="Q208" s="21">
        <f t="shared" si="97"/>
        <v>630000</v>
      </c>
      <c r="R208" s="21">
        <f t="shared" si="97"/>
        <v>0</v>
      </c>
      <c r="S208" s="21">
        <f t="shared" si="97"/>
        <v>0</v>
      </c>
      <c r="T208" s="21">
        <f t="shared" si="97"/>
        <v>0</v>
      </c>
      <c r="U208" s="21">
        <f t="shared" si="97"/>
        <v>0</v>
      </c>
      <c r="V208" s="21"/>
      <c r="W208" s="21"/>
      <c r="X208" s="21"/>
      <c r="Y208" s="12"/>
    </row>
    <row r="209" spans="1:25" hidden="1" x14ac:dyDescent="0.2">
      <c r="A209" s="29" t="s">
        <v>175</v>
      </c>
      <c r="B209" s="29">
        <v>11</v>
      </c>
      <c r="C209" s="50" t="s">
        <v>101</v>
      </c>
      <c r="D209" s="31">
        <v>3294</v>
      </c>
      <c r="E209" s="32" t="s">
        <v>65</v>
      </c>
      <c r="G209" s="1">
        <v>630000</v>
      </c>
      <c r="H209" s="1">
        <v>630000</v>
      </c>
      <c r="I209" s="1">
        <v>1260000</v>
      </c>
      <c r="J209" s="1">
        <v>1260000</v>
      </c>
      <c r="K209" s="1">
        <v>896621.6</v>
      </c>
      <c r="L209" s="33">
        <f t="shared" si="72"/>
        <v>71.160444444444437</v>
      </c>
      <c r="M209" s="1">
        <v>630000</v>
      </c>
      <c r="N209" s="1">
        <v>630000</v>
      </c>
      <c r="O209" s="1"/>
      <c r="P209" s="1">
        <f>O209</f>
        <v>0</v>
      </c>
      <c r="Q209" s="1">
        <v>630000</v>
      </c>
      <c r="R209" s="1"/>
      <c r="S209" s="1">
        <v>0</v>
      </c>
      <c r="T209" s="1"/>
      <c r="U209" s="1">
        <f>T209</f>
        <v>0</v>
      </c>
    </row>
    <row r="210" spans="1:25" s="23" customFormat="1" ht="141.75" x14ac:dyDescent="0.2">
      <c r="A210" s="231" t="s">
        <v>176</v>
      </c>
      <c r="B210" s="231"/>
      <c r="C210" s="231"/>
      <c r="D210" s="231"/>
      <c r="E210" s="38" t="s">
        <v>177</v>
      </c>
      <c r="F210" s="38" t="s">
        <v>99</v>
      </c>
      <c r="G210" s="21">
        <f>G211+G213+G216+G220+G226+G230</f>
        <v>0</v>
      </c>
      <c r="H210" s="21">
        <f t="shared" ref="H210:U210" si="98">H211+H213+H216+H220+H226+H230</f>
        <v>0</v>
      </c>
      <c r="I210" s="21">
        <f t="shared" si="98"/>
        <v>0</v>
      </c>
      <c r="J210" s="21">
        <f t="shared" si="98"/>
        <v>0</v>
      </c>
      <c r="K210" s="21">
        <f t="shared" si="98"/>
        <v>0</v>
      </c>
      <c r="L210" s="22" t="str">
        <f t="shared" si="72"/>
        <v>-</v>
      </c>
      <c r="M210" s="21">
        <f t="shared" si="98"/>
        <v>0</v>
      </c>
      <c r="N210" s="21">
        <f t="shared" si="98"/>
        <v>0</v>
      </c>
      <c r="O210" s="21">
        <f t="shared" si="98"/>
        <v>2121624</v>
      </c>
      <c r="P210" s="21">
        <f t="shared" si="98"/>
        <v>2121624</v>
      </c>
      <c r="Q210" s="21">
        <f t="shared" si="98"/>
        <v>0</v>
      </c>
      <c r="R210" s="21">
        <f t="shared" si="98"/>
        <v>2077303</v>
      </c>
      <c r="S210" s="21">
        <f t="shared" si="98"/>
        <v>2077303</v>
      </c>
      <c r="T210" s="21">
        <f t="shared" si="98"/>
        <v>2109876</v>
      </c>
      <c r="U210" s="21">
        <f t="shared" si="98"/>
        <v>2109876</v>
      </c>
      <c r="V210" s="21"/>
      <c r="W210" s="21"/>
      <c r="X210" s="21"/>
      <c r="Y210" s="12"/>
    </row>
    <row r="211" spans="1:25" s="23" customFormat="1" ht="15.75" hidden="1" x14ac:dyDescent="0.2">
      <c r="A211" s="25"/>
      <c r="B211" s="25">
        <v>11</v>
      </c>
      <c r="C211" s="49" t="s">
        <v>101</v>
      </c>
      <c r="D211" s="27">
        <v>311</v>
      </c>
      <c r="E211" s="20"/>
      <c r="F211" s="20"/>
      <c r="G211" s="21">
        <f>SUM(G212)</f>
        <v>0</v>
      </c>
      <c r="H211" s="21">
        <f t="shared" ref="H211:U211" si="99">SUM(H212)</f>
        <v>0</v>
      </c>
      <c r="I211" s="21">
        <f t="shared" si="99"/>
        <v>0</v>
      </c>
      <c r="J211" s="21">
        <f t="shared" si="99"/>
        <v>0</v>
      </c>
      <c r="K211" s="21">
        <f t="shared" si="99"/>
        <v>0</v>
      </c>
      <c r="L211" s="22" t="str">
        <f t="shared" si="72"/>
        <v>-</v>
      </c>
      <c r="M211" s="21">
        <f t="shared" si="99"/>
        <v>0</v>
      </c>
      <c r="N211" s="21">
        <f t="shared" si="99"/>
        <v>0</v>
      </c>
      <c r="O211" s="21">
        <f t="shared" si="99"/>
        <v>588976</v>
      </c>
      <c r="P211" s="21">
        <f t="shared" si="99"/>
        <v>588976</v>
      </c>
      <c r="Q211" s="21">
        <f t="shared" si="99"/>
        <v>0</v>
      </c>
      <c r="R211" s="21">
        <f t="shared" si="99"/>
        <v>618425</v>
      </c>
      <c r="S211" s="21">
        <f t="shared" si="99"/>
        <v>618425</v>
      </c>
      <c r="T211" s="21">
        <f t="shared" si="99"/>
        <v>649347</v>
      </c>
      <c r="U211" s="21">
        <f t="shared" si="99"/>
        <v>649347</v>
      </c>
      <c r="V211" s="21"/>
      <c r="W211" s="21"/>
      <c r="X211" s="21"/>
      <c r="Y211" s="12"/>
    </row>
    <row r="212" spans="1:25" s="60" customFormat="1" hidden="1" x14ac:dyDescent="0.2">
      <c r="A212" s="29"/>
      <c r="B212" s="29">
        <v>11</v>
      </c>
      <c r="C212" s="50" t="s">
        <v>101</v>
      </c>
      <c r="D212" s="31">
        <v>3111</v>
      </c>
      <c r="E212" s="32" t="s">
        <v>33</v>
      </c>
      <c r="F212" s="32"/>
      <c r="G212" s="1"/>
      <c r="H212" s="1"/>
      <c r="I212" s="1"/>
      <c r="J212" s="1"/>
      <c r="K212" s="1"/>
      <c r="L212" s="33" t="str">
        <f t="shared" si="72"/>
        <v>-</v>
      </c>
      <c r="M212" s="1"/>
      <c r="N212" s="1"/>
      <c r="O212" s="1">
        <v>588976</v>
      </c>
      <c r="P212" s="1">
        <f t="shared" ref="P212:P232" si="100">O212</f>
        <v>588976</v>
      </c>
      <c r="Q212" s="1"/>
      <c r="R212" s="1">
        <v>618425</v>
      </c>
      <c r="S212" s="1">
        <f t="shared" ref="S212:S232" si="101">R212</f>
        <v>618425</v>
      </c>
      <c r="T212" s="1">
        <v>649347</v>
      </c>
      <c r="U212" s="1">
        <f t="shared" ref="U212:U232" si="102">T212</f>
        <v>649347</v>
      </c>
      <c r="V212" s="1"/>
      <c r="W212" s="1"/>
      <c r="X212" s="1"/>
      <c r="Y212" s="65"/>
    </row>
    <row r="213" spans="1:25" s="23" customFormat="1" ht="15.75" hidden="1" x14ac:dyDescent="0.2">
      <c r="A213" s="25"/>
      <c r="B213" s="25">
        <v>11</v>
      </c>
      <c r="C213" s="49" t="s">
        <v>101</v>
      </c>
      <c r="D213" s="27">
        <v>313</v>
      </c>
      <c r="E213" s="20"/>
      <c r="F213" s="20"/>
      <c r="G213" s="21">
        <f>SUM(G214)</f>
        <v>0</v>
      </c>
      <c r="H213" s="21">
        <f t="shared" ref="H213:N213" si="103">SUM(H214)</f>
        <v>0</v>
      </c>
      <c r="I213" s="21">
        <f t="shared" si="103"/>
        <v>0</v>
      </c>
      <c r="J213" s="21">
        <f t="shared" si="103"/>
        <v>0</v>
      </c>
      <c r="K213" s="21">
        <f t="shared" si="103"/>
        <v>0</v>
      </c>
      <c r="L213" s="22" t="str">
        <f t="shared" si="72"/>
        <v>-</v>
      </c>
      <c r="M213" s="21">
        <f t="shared" si="103"/>
        <v>0</v>
      </c>
      <c r="N213" s="21">
        <f t="shared" si="103"/>
        <v>0</v>
      </c>
      <c r="O213" s="21">
        <f>SUM(O214:O215)</f>
        <v>31444</v>
      </c>
      <c r="P213" s="21">
        <f t="shared" ref="P213:U213" si="104">SUM(P214:P215)</f>
        <v>31444</v>
      </c>
      <c r="Q213" s="21">
        <f t="shared" si="104"/>
        <v>0</v>
      </c>
      <c r="R213" s="21">
        <f t="shared" si="104"/>
        <v>33016</v>
      </c>
      <c r="S213" s="21">
        <f t="shared" si="104"/>
        <v>33016</v>
      </c>
      <c r="T213" s="21">
        <f t="shared" si="104"/>
        <v>34667</v>
      </c>
      <c r="U213" s="21">
        <f t="shared" si="104"/>
        <v>34667</v>
      </c>
      <c r="V213" s="21"/>
      <c r="W213" s="21"/>
      <c r="X213" s="21"/>
      <c r="Y213" s="12"/>
    </row>
    <row r="214" spans="1:25" s="60" customFormat="1" hidden="1" x14ac:dyDescent="0.2">
      <c r="A214" s="29"/>
      <c r="B214" s="29">
        <v>11</v>
      </c>
      <c r="C214" s="50" t="s">
        <v>101</v>
      </c>
      <c r="D214" s="31">
        <v>3132</v>
      </c>
      <c r="E214" s="32" t="s">
        <v>40</v>
      </c>
      <c r="F214" s="32"/>
      <c r="G214" s="1"/>
      <c r="H214" s="1"/>
      <c r="I214" s="1"/>
      <c r="J214" s="1"/>
      <c r="K214" s="1"/>
      <c r="L214" s="33" t="str">
        <f t="shared" si="72"/>
        <v>-</v>
      </c>
      <c r="M214" s="1"/>
      <c r="N214" s="1"/>
      <c r="O214" s="1">
        <v>27745</v>
      </c>
      <c r="P214" s="1">
        <f t="shared" si="100"/>
        <v>27745</v>
      </c>
      <c r="Q214" s="1"/>
      <c r="R214" s="1">
        <v>29132</v>
      </c>
      <c r="S214" s="1">
        <f t="shared" si="101"/>
        <v>29132</v>
      </c>
      <c r="T214" s="1">
        <v>30589</v>
      </c>
      <c r="U214" s="1">
        <f t="shared" si="102"/>
        <v>30589</v>
      </c>
      <c r="V214" s="1"/>
      <c r="W214" s="1"/>
      <c r="X214" s="1"/>
      <c r="Y214" s="65"/>
    </row>
    <row r="215" spans="1:25" s="60" customFormat="1" ht="30" hidden="1" x14ac:dyDescent="0.2">
      <c r="A215" s="29"/>
      <c r="B215" s="29">
        <v>11</v>
      </c>
      <c r="C215" s="50" t="s">
        <v>101</v>
      </c>
      <c r="D215" s="31">
        <v>3133</v>
      </c>
      <c r="E215" s="32" t="s">
        <v>41</v>
      </c>
      <c r="F215" s="32"/>
      <c r="G215" s="1"/>
      <c r="H215" s="1"/>
      <c r="I215" s="1"/>
      <c r="J215" s="1"/>
      <c r="K215" s="1"/>
      <c r="L215" s="33"/>
      <c r="M215" s="1"/>
      <c r="N215" s="1"/>
      <c r="O215" s="1">
        <v>3699</v>
      </c>
      <c r="P215" s="1">
        <f>O215</f>
        <v>3699</v>
      </c>
      <c r="Q215" s="1"/>
      <c r="R215" s="1">
        <v>3884</v>
      </c>
      <c r="S215" s="1">
        <f>R215</f>
        <v>3884</v>
      </c>
      <c r="T215" s="1">
        <v>4078</v>
      </c>
      <c r="U215" s="1">
        <f>T215</f>
        <v>4078</v>
      </c>
      <c r="V215" s="1"/>
      <c r="W215" s="1"/>
      <c r="X215" s="1"/>
      <c r="Y215" s="65"/>
    </row>
    <row r="216" spans="1:25" s="23" customFormat="1" ht="15.75" hidden="1" x14ac:dyDescent="0.2">
      <c r="A216" s="25"/>
      <c r="B216" s="25">
        <v>11</v>
      </c>
      <c r="C216" s="49" t="s">
        <v>101</v>
      </c>
      <c r="D216" s="27">
        <v>321</v>
      </c>
      <c r="E216" s="20"/>
      <c r="F216" s="20"/>
      <c r="G216" s="21">
        <f>SUM(G217)</f>
        <v>0</v>
      </c>
      <c r="H216" s="21">
        <f t="shared" ref="H216:N216" si="105">SUM(H217)</f>
        <v>0</v>
      </c>
      <c r="I216" s="21">
        <f t="shared" si="105"/>
        <v>0</v>
      </c>
      <c r="J216" s="21">
        <f t="shared" si="105"/>
        <v>0</v>
      </c>
      <c r="K216" s="21">
        <f t="shared" si="105"/>
        <v>0</v>
      </c>
      <c r="L216" s="22" t="str">
        <f t="shared" si="72"/>
        <v>-</v>
      </c>
      <c r="M216" s="21">
        <f t="shared" si="105"/>
        <v>0</v>
      </c>
      <c r="N216" s="21">
        <f t="shared" si="105"/>
        <v>0</v>
      </c>
      <c r="O216" s="21">
        <f>SUM(O217:O219)</f>
        <v>113970</v>
      </c>
      <c r="P216" s="21">
        <f t="shared" ref="P216:U216" si="106">SUM(P217:P219)</f>
        <v>113970</v>
      </c>
      <c r="Q216" s="21">
        <f t="shared" si="106"/>
        <v>0</v>
      </c>
      <c r="R216" s="21">
        <f t="shared" si="106"/>
        <v>38628</v>
      </c>
      <c r="S216" s="21">
        <f t="shared" si="106"/>
        <v>38628</v>
      </c>
      <c r="T216" s="21">
        <f t="shared" si="106"/>
        <v>38628</v>
      </c>
      <c r="U216" s="21">
        <f t="shared" si="106"/>
        <v>38628</v>
      </c>
      <c r="V216" s="21"/>
      <c r="W216" s="21"/>
      <c r="X216" s="21"/>
      <c r="Y216" s="12"/>
    </row>
    <row r="217" spans="1:25" s="60" customFormat="1" hidden="1" x14ac:dyDescent="0.2">
      <c r="A217" s="29"/>
      <c r="B217" s="29">
        <v>11</v>
      </c>
      <c r="C217" s="50" t="s">
        <v>101</v>
      </c>
      <c r="D217" s="31">
        <v>3211</v>
      </c>
      <c r="E217" s="32" t="s">
        <v>42</v>
      </c>
      <c r="F217" s="32"/>
      <c r="G217" s="1"/>
      <c r="H217" s="1"/>
      <c r="I217" s="1"/>
      <c r="J217" s="1"/>
      <c r="K217" s="1"/>
      <c r="L217" s="33" t="str">
        <f t="shared" si="72"/>
        <v>-</v>
      </c>
      <c r="M217" s="1"/>
      <c r="N217" s="1"/>
      <c r="O217" s="1">
        <v>26100</v>
      </c>
      <c r="P217" s="1">
        <f t="shared" si="100"/>
        <v>26100</v>
      </c>
      <c r="Q217" s="1"/>
      <c r="R217" s="1">
        <v>26100</v>
      </c>
      <c r="S217" s="1">
        <f t="shared" si="101"/>
        <v>26100</v>
      </c>
      <c r="T217" s="1">
        <v>26100</v>
      </c>
      <c r="U217" s="1">
        <f t="shared" si="102"/>
        <v>26100</v>
      </c>
      <c r="V217" s="1"/>
      <c r="W217" s="1"/>
      <c r="X217" s="1"/>
      <c r="Y217" s="65"/>
    </row>
    <row r="218" spans="1:25" s="60" customFormat="1" ht="30" hidden="1" x14ac:dyDescent="0.2">
      <c r="A218" s="29"/>
      <c r="B218" s="29">
        <v>11</v>
      </c>
      <c r="C218" s="50" t="s">
        <v>101</v>
      </c>
      <c r="D218" s="31">
        <v>3212</v>
      </c>
      <c r="E218" s="32" t="s">
        <v>43</v>
      </c>
      <c r="F218" s="32"/>
      <c r="G218" s="1"/>
      <c r="H218" s="1"/>
      <c r="I218" s="1"/>
      <c r="J218" s="1"/>
      <c r="K218" s="1"/>
      <c r="L218" s="33"/>
      <c r="M218" s="1"/>
      <c r="N218" s="1"/>
      <c r="O218" s="1">
        <v>12528</v>
      </c>
      <c r="P218" s="1">
        <f t="shared" si="100"/>
        <v>12528</v>
      </c>
      <c r="Q218" s="1"/>
      <c r="R218" s="1">
        <v>12528</v>
      </c>
      <c r="S218" s="1">
        <f t="shared" si="101"/>
        <v>12528</v>
      </c>
      <c r="T218" s="1">
        <v>12528</v>
      </c>
      <c r="U218" s="1">
        <f t="shared" si="102"/>
        <v>12528</v>
      </c>
      <c r="V218" s="1"/>
      <c r="W218" s="1"/>
      <c r="X218" s="1"/>
      <c r="Y218" s="65"/>
    </row>
    <row r="219" spans="1:25" s="60" customFormat="1" hidden="1" x14ac:dyDescent="0.2">
      <c r="A219" s="29"/>
      <c r="B219" s="29">
        <v>11</v>
      </c>
      <c r="C219" s="50" t="s">
        <v>101</v>
      </c>
      <c r="D219" s="31">
        <v>3214</v>
      </c>
      <c r="E219" s="32" t="s">
        <v>45</v>
      </c>
      <c r="F219" s="32"/>
      <c r="G219" s="1"/>
      <c r="H219" s="1"/>
      <c r="I219" s="1"/>
      <c r="J219" s="1"/>
      <c r="K219" s="1"/>
      <c r="L219" s="33"/>
      <c r="M219" s="1"/>
      <c r="N219" s="1"/>
      <c r="O219" s="1">
        <v>75342</v>
      </c>
      <c r="P219" s="1">
        <f t="shared" si="100"/>
        <v>75342</v>
      </c>
      <c r="Q219" s="1"/>
      <c r="R219" s="1">
        <v>0</v>
      </c>
      <c r="S219" s="1">
        <f t="shared" si="101"/>
        <v>0</v>
      </c>
      <c r="T219" s="1">
        <v>0</v>
      </c>
      <c r="U219" s="1">
        <f t="shared" si="102"/>
        <v>0</v>
      </c>
      <c r="V219" s="1"/>
      <c r="W219" s="1"/>
      <c r="X219" s="1"/>
      <c r="Y219" s="65"/>
    </row>
    <row r="220" spans="1:25" s="23" customFormat="1" ht="15.75" hidden="1" x14ac:dyDescent="0.2">
      <c r="A220" s="25"/>
      <c r="B220" s="25">
        <v>11</v>
      </c>
      <c r="C220" s="49" t="s">
        <v>101</v>
      </c>
      <c r="D220" s="27">
        <v>323</v>
      </c>
      <c r="E220" s="20"/>
      <c r="F220" s="20"/>
      <c r="G220" s="21">
        <f>SUM(G221)</f>
        <v>0</v>
      </c>
      <c r="H220" s="21">
        <f t="shared" ref="H220:N220" si="107">SUM(H221)</f>
        <v>0</v>
      </c>
      <c r="I220" s="21">
        <f t="shared" si="107"/>
        <v>0</v>
      </c>
      <c r="J220" s="21">
        <f t="shared" si="107"/>
        <v>0</v>
      </c>
      <c r="K220" s="21">
        <f t="shared" si="107"/>
        <v>0</v>
      </c>
      <c r="L220" s="22" t="str">
        <f t="shared" si="72"/>
        <v>-</v>
      </c>
      <c r="M220" s="21">
        <f t="shared" si="107"/>
        <v>0</v>
      </c>
      <c r="N220" s="21">
        <f t="shared" si="107"/>
        <v>0</v>
      </c>
      <c r="O220" s="21">
        <f>SUM(O221:O225)</f>
        <v>516084</v>
      </c>
      <c r="P220" s="21">
        <f t="shared" ref="P220:U220" si="108">SUM(P221:P225)</f>
        <v>516084</v>
      </c>
      <c r="Q220" s="21">
        <f t="shared" si="108"/>
        <v>0</v>
      </c>
      <c r="R220" s="21">
        <f t="shared" si="108"/>
        <v>516084</v>
      </c>
      <c r="S220" s="21">
        <f t="shared" si="108"/>
        <v>516084</v>
      </c>
      <c r="T220" s="21">
        <f t="shared" si="108"/>
        <v>516084</v>
      </c>
      <c r="U220" s="21">
        <f t="shared" si="108"/>
        <v>516084</v>
      </c>
      <c r="V220" s="21"/>
      <c r="W220" s="21"/>
      <c r="X220" s="21"/>
      <c r="Y220" s="12"/>
    </row>
    <row r="221" spans="1:25" s="60" customFormat="1" hidden="1" x14ac:dyDescent="0.2">
      <c r="A221" s="29"/>
      <c r="B221" s="29">
        <v>11</v>
      </c>
      <c r="C221" s="50" t="s">
        <v>101</v>
      </c>
      <c r="D221" s="31">
        <v>3231</v>
      </c>
      <c r="E221" s="32" t="s">
        <v>52</v>
      </c>
      <c r="F221" s="32"/>
      <c r="G221" s="1"/>
      <c r="H221" s="1"/>
      <c r="I221" s="1"/>
      <c r="J221" s="1"/>
      <c r="K221" s="1"/>
      <c r="L221" s="33" t="str">
        <f t="shared" si="72"/>
        <v>-</v>
      </c>
      <c r="M221" s="1"/>
      <c r="N221" s="1"/>
      <c r="O221" s="1">
        <v>17400</v>
      </c>
      <c r="P221" s="1">
        <f t="shared" si="100"/>
        <v>17400</v>
      </c>
      <c r="Q221" s="1"/>
      <c r="R221" s="1">
        <v>17400</v>
      </c>
      <c r="S221" s="1">
        <f t="shared" si="101"/>
        <v>17400</v>
      </c>
      <c r="T221" s="1">
        <v>17400</v>
      </c>
      <c r="U221" s="1">
        <f t="shared" si="102"/>
        <v>17400</v>
      </c>
      <c r="V221" s="1"/>
      <c r="W221" s="1"/>
      <c r="X221" s="1"/>
      <c r="Y221" s="65"/>
    </row>
    <row r="222" spans="1:25" s="60" customFormat="1" hidden="1" x14ac:dyDescent="0.2">
      <c r="A222" s="29"/>
      <c r="B222" s="29">
        <v>11</v>
      </c>
      <c r="C222" s="50" t="s">
        <v>101</v>
      </c>
      <c r="D222" s="31">
        <v>3234</v>
      </c>
      <c r="E222" s="32" t="s">
        <v>55</v>
      </c>
      <c r="F222" s="32"/>
      <c r="G222" s="1"/>
      <c r="H222" s="1"/>
      <c r="I222" s="1"/>
      <c r="J222" s="1"/>
      <c r="K222" s="1"/>
      <c r="L222" s="33"/>
      <c r="M222" s="1"/>
      <c r="N222" s="1"/>
      <c r="O222" s="1">
        <v>13050</v>
      </c>
      <c r="P222" s="1">
        <f t="shared" si="100"/>
        <v>13050</v>
      </c>
      <c r="Q222" s="1"/>
      <c r="R222" s="1">
        <v>13050</v>
      </c>
      <c r="S222" s="1">
        <f t="shared" si="101"/>
        <v>13050</v>
      </c>
      <c r="T222" s="1">
        <v>13050</v>
      </c>
      <c r="U222" s="1">
        <f t="shared" si="102"/>
        <v>13050</v>
      </c>
      <c r="V222" s="1"/>
      <c r="W222" s="1"/>
      <c r="X222" s="1"/>
      <c r="Y222" s="65"/>
    </row>
    <row r="223" spans="1:25" s="60" customFormat="1" hidden="1" x14ac:dyDescent="0.2">
      <c r="A223" s="29"/>
      <c r="B223" s="29">
        <v>11</v>
      </c>
      <c r="C223" s="50" t="s">
        <v>101</v>
      </c>
      <c r="D223" s="31">
        <v>3235</v>
      </c>
      <c r="E223" s="32" t="s">
        <v>56</v>
      </c>
      <c r="F223" s="32"/>
      <c r="G223" s="1"/>
      <c r="H223" s="1"/>
      <c r="I223" s="1"/>
      <c r="J223" s="1"/>
      <c r="K223" s="1"/>
      <c r="L223" s="33"/>
      <c r="M223" s="1"/>
      <c r="N223" s="1"/>
      <c r="O223" s="1">
        <v>459360</v>
      </c>
      <c r="P223" s="1">
        <f t="shared" si="100"/>
        <v>459360</v>
      </c>
      <c r="Q223" s="1"/>
      <c r="R223" s="1">
        <v>459360</v>
      </c>
      <c r="S223" s="1">
        <f t="shared" si="101"/>
        <v>459360</v>
      </c>
      <c r="T223" s="1">
        <v>459360</v>
      </c>
      <c r="U223" s="1">
        <f t="shared" si="102"/>
        <v>459360</v>
      </c>
      <c r="V223" s="1"/>
      <c r="W223" s="1"/>
      <c r="X223" s="1"/>
      <c r="Y223" s="65"/>
    </row>
    <row r="224" spans="1:25" s="60" customFormat="1" hidden="1" x14ac:dyDescent="0.2">
      <c r="A224" s="29"/>
      <c r="B224" s="29">
        <v>11</v>
      </c>
      <c r="C224" s="50" t="s">
        <v>101</v>
      </c>
      <c r="D224" s="31">
        <v>3236</v>
      </c>
      <c r="E224" s="32" t="s">
        <v>57</v>
      </c>
      <c r="F224" s="32"/>
      <c r="G224" s="1"/>
      <c r="H224" s="1"/>
      <c r="I224" s="1"/>
      <c r="J224" s="1"/>
      <c r="K224" s="1"/>
      <c r="L224" s="33"/>
      <c r="M224" s="1"/>
      <c r="N224" s="1"/>
      <c r="O224" s="1">
        <v>24534</v>
      </c>
      <c r="P224" s="1">
        <f t="shared" si="100"/>
        <v>24534</v>
      </c>
      <c r="Q224" s="1"/>
      <c r="R224" s="1">
        <v>24534</v>
      </c>
      <c r="S224" s="1">
        <f t="shared" si="101"/>
        <v>24534</v>
      </c>
      <c r="T224" s="1">
        <v>24534</v>
      </c>
      <c r="U224" s="1">
        <f t="shared" si="102"/>
        <v>24534</v>
      </c>
      <c r="V224" s="1"/>
      <c r="W224" s="1"/>
      <c r="X224" s="1"/>
      <c r="Y224" s="65"/>
    </row>
    <row r="225" spans="1:25" s="60" customFormat="1" hidden="1" x14ac:dyDescent="0.2">
      <c r="A225" s="29"/>
      <c r="B225" s="29">
        <v>11</v>
      </c>
      <c r="C225" s="50" t="s">
        <v>101</v>
      </c>
      <c r="D225" s="31">
        <v>3239</v>
      </c>
      <c r="E225" s="32" t="s">
        <v>60</v>
      </c>
      <c r="F225" s="32"/>
      <c r="G225" s="1"/>
      <c r="H225" s="1"/>
      <c r="I225" s="1"/>
      <c r="J225" s="1"/>
      <c r="K225" s="1"/>
      <c r="L225" s="33"/>
      <c r="M225" s="1"/>
      <c r="N225" s="1"/>
      <c r="O225" s="1">
        <v>1740</v>
      </c>
      <c r="P225" s="1">
        <f t="shared" si="100"/>
        <v>1740</v>
      </c>
      <c r="Q225" s="1"/>
      <c r="R225" s="1">
        <v>1740</v>
      </c>
      <c r="S225" s="1">
        <f t="shared" si="101"/>
        <v>1740</v>
      </c>
      <c r="T225" s="1">
        <v>1740</v>
      </c>
      <c r="U225" s="1">
        <f t="shared" si="102"/>
        <v>1740</v>
      </c>
      <c r="V225" s="1"/>
      <c r="W225" s="1"/>
      <c r="X225" s="1"/>
      <c r="Y225" s="65"/>
    </row>
    <row r="226" spans="1:25" s="23" customFormat="1" ht="15.75" hidden="1" x14ac:dyDescent="0.2">
      <c r="A226" s="25"/>
      <c r="B226" s="25">
        <v>11</v>
      </c>
      <c r="C226" s="49" t="s">
        <v>101</v>
      </c>
      <c r="D226" s="27">
        <v>329</v>
      </c>
      <c r="E226" s="20"/>
      <c r="F226" s="20"/>
      <c r="G226" s="21">
        <f>SUM(G227:G228)</f>
        <v>0</v>
      </c>
      <c r="H226" s="21">
        <f t="shared" ref="H226:N226" si="109">SUM(H227:H228)</f>
        <v>0</v>
      </c>
      <c r="I226" s="21">
        <f t="shared" si="109"/>
        <v>0</v>
      </c>
      <c r="J226" s="21">
        <f t="shared" si="109"/>
        <v>0</v>
      </c>
      <c r="K226" s="21">
        <f t="shared" si="109"/>
        <v>0</v>
      </c>
      <c r="L226" s="22" t="str">
        <f t="shared" si="72"/>
        <v>-</v>
      </c>
      <c r="M226" s="21">
        <f t="shared" si="109"/>
        <v>0</v>
      </c>
      <c r="N226" s="21">
        <f t="shared" si="109"/>
        <v>0</v>
      </c>
      <c r="O226" s="21">
        <f>SUM(O227:O229)</f>
        <v>829700</v>
      </c>
      <c r="P226" s="21">
        <f t="shared" ref="P226:U226" si="110">SUM(P227:P229)</f>
        <v>829700</v>
      </c>
      <c r="Q226" s="21">
        <f t="shared" si="110"/>
        <v>0</v>
      </c>
      <c r="R226" s="21">
        <f t="shared" si="110"/>
        <v>829700</v>
      </c>
      <c r="S226" s="21">
        <f t="shared" si="110"/>
        <v>829700</v>
      </c>
      <c r="T226" s="21">
        <f t="shared" si="110"/>
        <v>829700</v>
      </c>
      <c r="U226" s="21">
        <f t="shared" si="110"/>
        <v>829700</v>
      </c>
      <c r="V226" s="21"/>
      <c r="W226" s="21"/>
      <c r="X226" s="21"/>
      <c r="Y226" s="12"/>
    </row>
    <row r="227" spans="1:25" s="60" customFormat="1" hidden="1" x14ac:dyDescent="0.2">
      <c r="A227" s="29"/>
      <c r="B227" s="29">
        <v>11</v>
      </c>
      <c r="C227" s="50" t="s">
        <v>101</v>
      </c>
      <c r="D227" s="31">
        <v>3293</v>
      </c>
      <c r="E227" s="32" t="s">
        <v>64</v>
      </c>
      <c r="F227" s="32"/>
      <c r="G227" s="1"/>
      <c r="H227" s="1"/>
      <c r="I227" s="1"/>
      <c r="J227" s="1"/>
      <c r="K227" s="1"/>
      <c r="L227" s="33" t="str">
        <f t="shared" si="72"/>
        <v>-</v>
      </c>
      <c r="M227" s="1"/>
      <c r="N227" s="1"/>
      <c r="O227" s="1">
        <v>52200</v>
      </c>
      <c r="P227" s="1">
        <f t="shared" si="100"/>
        <v>52200</v>
      </c>
      <c r="Q227" s="1"/>
      <c r="R227" s="1">
        <v>52200</v>
      </c>
      <c r="S227" s="1">
        <f t="shared" si="101"/>
        <v>52200</v>
      </c>
      <c r="T227" s="1">
        <v>52200</v>
      </c>
      <c r="U227" s="1">
        <f t="shared" si="102"/>
        <v>52200</v>
      </c>
      <c r="V227" s="1"/>
      <c r="W227" s="1"/>
      <c r="X227" s="1"/>
      <c r="Y227" s="65"/>
    </row>
    <row r="228" spans="1:25" s="60" customFormat="1" hidden="1" x14ac:dyDescent="0.2">
      <c r="A228" s="29"/>
      <c r="B228" s="29">
        <v>11</v>
      </c>
      <c r="C228" s="50" t="s">
        <v>101</v>
      </c>
      <c r="D228" s="31">
        <v>3294</v>
      </c>
      <c r="E228" s="32" t="s">
        <v>65</v>
      </c>
      <c r="F228" s="32"/>
      <c r="G228" s="1"/>
      <c r="H228" s="1"/>
      <c r="I228" s="1"/>
      <c r="J228" s="1"/>
      <c r="K228" s="1"/>
      <c r="L228" s="33" t="str">
        <f t="shared" ref="L228:L296" si="111">IF(I228=0, "-", K228/I228*100)</f>
        <v>-</v>
      </c>
      <c r="M228" s="1"/>
      <c r="N228" s="1"/>
      <c r="O228" s="1">
        <v>770000</v>
      </c>
      <c r="P228" s="1">
        <f t="shared" si="100"/>
        <v>770000</v>
      </c>
      <c r="Q228" s="1"/>
      <c r="R228" s="1">
        <v>770000</v>
      </c>
      <c r="S228" s="1">
        <f t="shared" si="101"/>
        <v>770000</v>
      </c>
      <c r="T228" s="1">
        <v>770000</v>
      </c>
      <c r="U228" s="1">
        <f t="shared" si="102"/>
        <v>770000</v>
      </c>
      <c r="V228" s="1"/>
      <c r="W228" s="1"/>
      <c r="X228" s="1"/>
      <c r="Y228" s="65"/>
    </row>
    <row r="229" spans="1:25" s="60" customFormat="1" hidden="1" x14ac:dyDescent="0.2">
      <c r="A229" s="29"/>
      <c r="B229" s="29">
        <v>11</v>
      </c>
      <c r="C229" s="50" t="s">
        <v>101</v>
      </c>
      <c r="D229" s="31">
        <v>3299</v>
      </c>
      <c r="E229" s="32" t="s">
        <v>67</v>
      </c>
      <c r="F229" s="32"/>
      <c r="G229" s="1"/>
      <c r="H229" s="1"/>
      <c r="I229" s="1"/>
      <c r="J229" s="1"/>
      <c r="K229" s="1"/>
      <c r="L229" s="33"/>
      <c r="M229" s="1"/>
      <c r="N229" s="1"/>
      <c r="O229" s="1">
        <v>7500</v>
      </c>
      <c r="P229" s="1">
        <f t="shared" si="100"/>
        <v>7500</v>
      </c>
      <c r="Q229" s="1"/>
      <c r="R229" s="1">
        <v>7500</v>
      </c>
      <c r="S229" s="1">
        <f t="shared" si="101"/>
        <v>7500</v>
      </c>
      <c r="T229" s="1">
        <v>7500</v>
      </c>
      <c r="U229" s="1">
        <f t="shared" si="102"/>
        <v>7500</v>
      </c>
      <c r="V229" s="1"/>
      <c r="W229" s="1"/>
      <c r="X229" s="1"/>
      <c r="Y229" s="65"/>
    </row>
    <row r="230" spans="1:25" s="23" customFormat="1" ht="15.75" hidden="1" x14ac:dyDescent="0.2">
      <c r="A230" s="25"/>
      <c r="B230" s="25">
        <v>11</v>
      </c>
      <c r="C230" s="49" t="s">
        <v>101</v>
      </c>
      <c r="D230" s="27">
        <v>343</v>
      </c>
      <c r="E230" s="20"/>
      <c r="F230" s="20"/>
      <c r="G230" s="21">
        <f>SUM(G231)</f>
        <v>0</v>
      </c>
      <c r="H230" s="21">
        <f>SUM(H231)</f>
        <v>0</v>
      </c>
      <c r="I230" s="21">
        <f>SUM(I231)</f>
        <v>0</v>
      </c>
      <c r="J230" s="21">
        <f>SUM(J231)</f>
        <v>0</v>
      </c>
      <c r="K230" s="21">
        <f>SUM(K231)</f>
        <v>0</v>
      </c>
      <c r="L230" s="22" t="str">
        <f t="shared" si="111"/>
        <v>-</v>
      </c>
      <c r="M230" s="21">
        <f>SUM(M231)</f>
        <v>0</v>
      </c>
      <c r="N230" s="21">
        <f>SUM(N231)</f>
        <v>0</v>
      </c>
      <c r="O230" s="21">
        <f>SUM(O231:O232)</f>
        <v>41450</v>
      </c>
      <c r="P230" s="21">
        <f t="shared" ref="P230:U230" si="112">SUM(P231:P232)</f>
        <v>41450</v>
      </c>
      <c r="Q230" s="21">
        <f t="shared" si="112"/>
        <v>0</v>
      </c>
      <c r="R230" s="21">
        <f t="shared" si="112"/>
        <v>41450</v>
      </c>
      <c r="S230" s="21">
        <f t="shared" si="112"/>
        <v>41450</v>
      </c>
      <c r="T230" s="21">
        <f t="shared" si="112"/>
        <v>41450</v>
      </c>
      <c r="U230" s="21">
        <f t="shared" si="112"/>
        <v>41450</v>
      </c>
      <c r="V230" s="21"/>
      <c r="W230" s="21"/>
      <c r="X230" s="21"/>
      <c r="Y230" s="12"/>
    </row>
    <row r="231" spans="1:25" hidden="1" x14ac:dyDescent="0.2">
      <c r="A231" s="29"/>
      <c r="B231" s="29">
        <v>11</v>
      </c>
      <c r="C231" s="50" t="s">
        <v>101</v>
      </c>
      <c r="D231" s="31">
        <v>3431</v>
      </c>
      <c r="E231" s="32" t="s">
        <v>68</v>
      </c>
      <c r="F231" s="36"/>
      <c r="G231" s="2"/>
      <c r="H231" s="2"/>
      <c r="I231" s="2"/>
      <c r="J231" s="2"/>
      <c r="K231" s="2"/>
      <c r="L231" s="61" t="str">
        <f t="shared" si="111"/>
        <v>-</v>
      </c>
      <c r="M231" s="2"/>
      <c r="N231" s="2"/>
      <c r="O231" s="1">
        <v>2300</v>
      </c>
      <c r="P231" s="1">
        <f t="shared" si="100"/>
        <v>2300</v>
      </c>
      <c r="Q231" s="1"/>
      <c r="R231" s="1">
        <v>2300</v>
      </c>
      <c r="S231" s="1">
        <f t="shared" si="101"/>
        <v>2300</v>
      </c>
      <c r="T231" s="1">
        <v>2300</v>
      </c>
      <c r="U231" s="1">
        <f t="shared" si="102"/>
        <v>2300</v>
      </c>
    </row>
    <row r="232" spans="1:25" hidden="1" x14ac:dyDescent="0.2">
      <c r="A232" s="29"/>
      <c r="B232" s="29">
        <v>11</v>
      </c>
      <c r="C232" s="50" t="s">
        <v>101</v>
      </c>
      <c r="D232" s="31">
        <v>3434</v>
      </c>
      <c r="E232" s="32" t="s">
        <v>70</v>
      </c>
      <c r="F232" s="36"/>
      <c r="G232" s="2"/>
      <c r="H232" s="2"/>
      <c r="I232" s="2"/>
      <c r="J232" s="2"/>
      <c r="K232" s="2"/>
      <c r="L232" s="61"/>
      <c r="M232" s="2"/>
      <c r="N232" s="2"/>
      <c r="O232" s="1">
        <v>39150</v>
      </c>
      <c r="P232" s="1">
        <f t="shared" si="100"/>
        <v>39150</v>
      </c>
      <c r="Q232" s="1"/>
      <c r="R232" s="1">
        <v>39150</v>
      </c>
      <c r="S232" s="1">
        <f t="shared" si="101"/>
        <v>39150</v>
      </c>
      <c r="T232" s="1">
        <v>39150</v>
      </c>
      <c r="U232" s="1">
        <f t="shared" si="102"/>
        <v>39150</v>
      </c>
    </row>
    <row r="233" spans="1:25" s="23" customFormat="1" ht="141.75" x14ac:dyDescent="0.2">
      <c r="A233" s="231" t="s">
        <v>176</v>
      </c>
      <c r="B233" s="231"/>
      <c r="C233" s="231"/>
      <c r="D233" s="231"/>
      <c r="E233" s="20" t="s">
        <v>178</v>
      </c>
      <c r="F233" s="38" t="s">
        <v>99</v>
      </c>
      <c r="G233" s="21">
        <f>SUM(G234)</f>
        <v>0</v>
      </c>
      <c r="H233" s="21">
        <f t="shared" ref="H233:U234" si="113">SUM(H234)</f>
        <v>0</v>
      </c>
      <c r="I233" s="21">
        <f t="shared" si="113"/>
        <v>0</v>
      </c>
      <c r="J233" s="21">
        <f t="shared" si="113"/>
        <v>0</v>
      </c>
      <c r="K233" s="21">
        <f t="shared" si="113"/>
        <v>0</v>
      </c>
      <c r="L233" s="22" t="str">
        <f t="shared" si="111"/>
        <v>-</v>
      </c>
      <c r="M233" s="21">
        <f t="shared" si="113"/>
        <v>0</v>
      </c>
      <c r="N233" s="21">
        <f t="shared" si="113"/>
        <v>0</v>
      </c>
      <c r="O233" s="21">
        <f t="shared" si="113"/>
        <v>12500000</v>
      </c>
      <c r="P233" s="21">
        <f t="shared" si="113"/>
        <v>12500000</v>
      </c>
      <c r="Q233" s="21">
        <f t="shared" si="113"/>
        <v>0</v>
      </c>
      <c r="R233" s="21">
        <f t="shared" si="113"/>
        <v>6035000</v>
      </c>
      <c r="S233" s="21">
        <f t="shared" si="113"/>
        <v>6035000</v>
      </c>
      <c r="T233" s="21">
        <f t="shared" si="113"/>
        <v>0</v>
      </c>
      <c r="U233" s="21">
        <f t="shared" si="113"/>
        <v>0</v>
      </c>
      <c r="V233" s="21"/>
      <c r="W233" s="21"/>
      <c r="X233" s="21"/>
      <c r="Y233" s="12"/>
    </row>
    <row r="234" spans="1:25" s="23" customFormat="1" ht="15.75" hidden="1" x14ac:dyDescent="0.2">
      <c r="A234" s="25"/>
      <c r="B234" s="25">
        <v>11</v>
      </c>
      <c r="C234" s="49" t="s">
        <v>101</v>
      </c>
      <c r="D234" s="27">
        <v>381</v>
      </c>
      <c r="E234" s="20"/>
      <c r="F234" s="20"/>
      <c r="G234" s="21">
        <f>SUM(G235)</f>
        <v>0</v>
      </c>
      <c r="H234" s="21">
        <f t="shared" si="113"/>
        <v>0</v>
      </c>
      <c r="I234" s="21">
        <f t="shared" si="113"/>
        <v>0</v>
      </c>
      <c r="J234" s="21">
        <f t="shared" si="113"/>
        <v>0</v>
      </c>
      <c r="K234" s="21">
        <f t="shared" si="113"/>
        <v>0</v>
      </c>
      <c r="L234" s="22" t="str">
        <f t="shared" si="111"/>
        <v>-</v>
      </c>
      <c r="M234" s="21">
        <f t="shared" si="113"/>
        <v>0</v>
      </c>
      <c r="N234" s="21">
        <f t="shared" si="113"/>
        <v>0</v>
      </c>
      <c r="O234" s="21">
        <f t="shared" si="113"/>
        <v>12500000</v>
      </c>
      <c r="P234" s="21">
        <f t="shared" si="113"/>
        <v>12500000</v>
      </c>
      <c r="Q234" s="21">
        <f t="shared" si="113"/>
        <v>0</v>
      </c>
      <c r="R234" s="21">
        <f t="shared" si="113"/>
        <v>6035000</v>
      </c>
      <c r="S234" s="21">
        <f t="shared" si="113"/>
        <v>6035000</v>
      </c>
      <c r="T234" s="21">
        <f t="shared" si="113"/>
        <v>0</v>
      </c>
      <c r="U234" s="21">
        <f t="shared" si="113"/>
        <v>0</v>
      </c>
      <c r="V234" s="21"/>
      <c r="W234" s="21"/>
      <c r="X234" s="21"/>
      <c r="Y234" s="12"/>
    </row>
    <row r="235" spans="1:25" hidden="1" x14ac:dyDescent="0.2">
      <c r="A235" s="29"/>
      <c r="B235" s="29">
        <v>11</v>
      </c>
      <c r="C235" s="50" t="s">
        <v>101</v>
      </c>
      <c r="D235" s="31">
        <v>3811</v>
      </c>
      <c r="E235" s="32" t="s">
        <v>73</v>
      </c>
      <c r="F235" s="36"/>
      <c r="G235" s="2"/>
      <c r="H235" s="2"/>
      <c r="I235" s="2"/>
      <c r="J235" s="2"/>
      <c r="K235" s="2"/>
      <c r="L235" s="61" t="str">
        <f t="shared" si="111"/>
        <v>-</v>
      </c>
      <c r="M235" s="2"/>
      <c r="N235" s="2"/>
      <c r="O235" s="1">
        <v>12500000</v>
      </c>
      <c r="P235" s="1">
        <f>O235</f>
        <v>12500000</v>
      </c>
      <c r="Q235" s="1"/>
      <c r="R235" s="1">
        <v>6035000</v>
      </c>
      <c r="S235" s="1">
        <f>R235</f>
        <v>6035000</v>
      </c>
      <c r="T235" s="1">
        <v>0</v>
      </c>
      <c r="U235" s="1">
        <f>T235</f>
        <v>0</v>
      </c>
    </row>
    <row r="236" spans="1:25" ht="94.5" x14ac:dyDescent="0.2">
      <c r="A236" s="227" t="s">
        <v>179</v>
      </c>
      <c r="B236" s="227"/>
      <c r="C236" s="227"/>
      <c r="D236" s="227"/>
      <c r="E236" s="20" t="s">
        <v>180</v>
      </c>
      <c r="F236" s="38" t="s">
        <v>181</v>
      </c>
      <c r="G236" s="21">
        <f>SUM(G237)</f>
        <v>1100000</v>
      </c>
      <c r="H236" s="21">
        <f t="shared" ref="H236:U236" si="114">SUM(H237)</f>
        <v>1100000</v>
      </c>
      <c r="I236" s="21">
        <f t="shared" si="114"/>
        <v>1100000</v>
      </c>
      <c r="J236" s="21">
        <f t="shared" si="114"/>
        <v>1100000</v>
      </c>
      <c r="K236" s="21">
        <f t="shared" si="114"/>
        <v>1099816.81</v>
      </c>
      <c r="L236" s="22">
        <f t="shared" si="111"/>
        <v>99.983346363636372</v>
      </c>
      <c r="M236" s="21">
        <f t="shared" si="114"/>
        <v>2000000</v>
      </c>
      <c r="N236" s="21">
        <f t="shared" si="114"/>
        <v>2000000</v>
      </c>
      <c r="O236" s="21">
        <f t="shared" si="114"/>
        <v>1100000</v>
      </c>
      <c r="P236" s="21">
        <f t="shared" si="114"/>
        <v>1100000</v>
      </c>
      <c r="Q236" s="21">
        <f t="shared" si="114"/>
        <v>2000000</v>
      </c>
      <c r="R236" s="21">
        <f t="shared" si="114"/>
        <v>1150000</v>
      </c>
      <c r="S236" s="21">
        <f t="shared" si="114"/>
        <v>1150000</v>
      </c>
      <c r="T236" s="21">
        <f t="shared" si="114"/>
        <v>1200000</v>
      </c>
      <c r="U236" s="21">
        <f t="shared" si="114"/>
        <v>1200000</v>
      </c>
    </row>
    <row r="237" spans="1:25" s="23" customFormat="1" ht="15.75" hidden="1" x14ac:dyDescent="0.2">
      <c r="A237" s="24" t="s">
        <v>182</v>
      </c>
      <c r="B237" s="25">
        <v>11</v>
      </c>
      <c r="C237" s="26" t="s">
        <v>101</v>
      </c>
      <c r="D237" s="27">
        <v>363</v>
      </c>
      <c r="E237" s="20"/>
      <c r="F237" s="20"/>
      <c r="G237" s="21">
        <f>SUM(G238:G239)</f>
        <v>1100000</v>
      </c>
      <c r="H237" s="21">
        <f t="shared" ref="H237:U237" si="115">SUM(H238:H239)</f>
        <v>1100000</v>
      </c>
      <c r="I237" s="21">
        <f t="shared" si="115"/>
        <v>1100000</v>
      </c>
      <c r="J237" s="21">
        <f t="shared" si="115"/>
        <v>1100000</v>
      </c>
      <c r="K237" s="21">
        <f t="shared" si="115"/>
        <v>1099816.81</v>
      </c>
      <c r="L237" s="22">
        <f t="shared" si="111"/>
        <v>99.983346363636372</v>
      </c>
      <c r="M237" s="21">
        <f t="shared" si="115"/>
        <v>2000000</v>
      </c>
      <c r="N237" s="21">
        <f t="shared" si="115"/>
        <v>2000000</v>
      </c>
      <c r="O237" s="21">
        <f t="shared" si="115"/>
        <v>1100000</v>
      </c>
      <c r="P237" s="21">
        <f t="shared" si="115"/>
        <v>1100000</v>
      </c>
      <c r="Q237" s="21">
        <f t="shared" si="115"/>
        <v>2000000</v>
      </c>
      <c r="R237" s="21">
        <f t="shared" si="115"/>
        <v>1150000</v>
      </c>
      <c r="S237" s="21">
        <f t="shared" si="115"/>
        <v>1150000</v>
      </c>
      <c r="T237" s="21">
        <f t="shared" si="115"/>
        <v>1200000</v>
      </c>
      <c r="U237" s="21">
        <f t="shared" si="115"/>
        <v>1200000</v>
      </c>
      <c r="V237" s="21"/>
      <c r="W237" s="21"/>
      <c r="X237" s="21"/>
      <c r="Y237" s="12"/>
    </row>
    <row r="238" spans="1:25" ht="15.75" hidden="1" x14ac:dyDescent="0.2">
      <c r="A238" s="28" t="s">
        <v>182</v>
      </c>
      <c r="B238" s="29">
        <v>11</v>
      </c>
      <c r="C238" s="30" t="s">
        <v>101</v>
      </c>
      <c r="D238" s="31">
        <v>3631</v>
      </c>
      <c r="E238" s="32" t="s">
        <v>71</v>
      </c>
      <c r="F238" s="20"/>
      <c r="G238" s="1">
        <v>500000</v>
      </c>
      <c r="H238" s="1">
        <v>500000</v>
      </c>
      <c r="I238" s="1">
        <v>500000</v>
      </c>
      <c r="J238" s="1">
        <v>500000</v>
      </c>
      <c r="K238" s="1">
        <v>500000</v>
      </c>
      <c r="L238" s="33">
        <f t="shared" si="111"/>
        <v>100</v>
      </c>
      <c r="M238" s="1">
        <v>500000</v>
      </c>
      <c r="N238" s="1">
        <v>500000</v>
      </c>
      <c r="O238" s="1">
        <v>500000</v>
      </c>
      <c r="P238" s="1">
        <f>O238</f>
        <v>500000</v>
      </c>
      <c r="Q238" s="1">
        <v>500000</v>
      </c>
      <c r="R238" s="1">
        <v>550000</v>
      </c>
      <c r="S238" s="1">
        <f>R238</f>
        <v>550000</v>
      </c>
      <c r="T238" s="1">
        <v>600000</v>
      </c>
      <c r="U238" s="1">
        <f>T238</f>
        <v>600000</v>
      </c>
    </row>
    <row r="239" spans="1:25" hidden="1" x14ac:dyDescent="0.2">
      <c r="A239" s="28" t="s">
        <v>182</v>
      </c>
      <c r="B239" s="29">
        <v>11</v>
      </c>
      <c r="C239" s="30" t="s">
        <v>101</v>
      </c>
      <c r="D239" s="31">
        <v>3632</v>
      </c>
      <c r="E239" s="32" t="s">
        <v>183</v>
      </c>
      <c r="G239" s="1">
        <v>600000</v>
      </c>
      <c r="H239" s="1">
        <v>600000</v>
      </c>
      <c r="I239" s="1">
        <v>600000</v>
      </c>
      <c r="J239" s="1">
        <v>600000</v>
      </c>
      <c r="K239" s="1">
        <v>599816.81000000006</v>
      </c>
      <c r="L239" s="33">
        <f t="shared" si="111"/>
        <v>99.969468333333339</v>
      </c>
      <c r="M239" s="1">
        <v>1500000</v>
      </c>
      <c r="N239" s="1">
        <v>1500000</v>
      </c>
      <c r="O239" s="1">
        <v>600000</v>
      </c>
      <c r="P239" s="1">
        <f>O239</f>
        <v>600000</v>
      </c>
      <c r="Q239" s="1">
        <v>1500000</v>
      </c>
      <c r="R239" s="1">
        <v>600000</v>
      </c>
      <c r="S239" s="1">
        <f>R239</f>
        <v>600000</v>
      </c>
      <c r="T239" s="1">
        <v>600000</v>
      </c>
      <c r="U239" s="1">
        <f>T239</f>
        <v>600000</v>
      </c>
    </row>
    <row r="240" spans="1:25" ht="94.5" x14ac:dyDescent="0.2">
      <c r="A240" s="227" t="s">
        <v>184</v>
      </c>
      <c r="B240" s="227"/>
      <c r="C240" s="227"/>
      <c r="D240" s="227"/>
      <c r="E240" s="38" t="s">
        <v>185</v>
      </c>
      <c r="F240" s="38" t="s">
        <v>181</v>
      </c>
      <c r="G240" s="21">
        <f>G241+G243</f>
        <v>14000000</v>
      </c>
      <c r="H240" s="21">
        <f t="shared" ref="H240:U240" si="116">H241+H243</f>
        <v>14000000</v>
      </c>
      <c r="I240" s="21">
        <f t="shared" si="116"/>
        <v>14000000</v>
      </c>
      <c r="J240" s="21">
        <f t="shared" si="116"/>
        <v>14000000</v>
      </c>
      <c r="K240" s="21">
        <f t="shared" si="116"/>
        <v>14000000</v>
      </c>
      <c r="L240" s="22">
        <f t="shared" si="111"/>
        <v>100</v>
      </c>
      <c r="M240" s="21">
        <f t="shared" si="116"/>
        <v>14500000</v>
      </c>
      <c r="N240" s="21">
        <f t="shared" si="116"/>
        <v>14500000</v>
      </c>
      <c r="O240" s="21">
        <f t="shared" si="116"/>
        <v>6000000</v>
      </c>
      <c r="P240" s="21">
        <f t="shared" si="116"/>
        <v>6000000</v>
      </c>
      <c r="Q240" s="21">
        <f t="shared" si="116"/>
        <v>14500000</v>
      </c>
      <c r="R240" s="21">
        <f t="shared" si="116"/>
        <v>6300000</v>
      </c>
      <c r="S240" s="21">
        <f t="shared" si="116"/>
        <v>6300000</v>
      </c>
      <c r="T240" s="21">
        <f t="shared" si="116"/>
        <v>6600000</v>
      </c>
      <c r="U240" s="21">
        <f t="shared" si="116"/>
        <v>6600000</v>
      </c>
    </row>
    <row r="241" spans="1:25" s="23" customFormat="1" ht="15.75" hidden="1" x14ac:dyDescent="0.2">
      <c r="A241" s="24" t="s">
        <v>186</v>
      </c>
      <c r="B241" s="25">
        <v>11</v>
      </c>
      <c r="C241" s="26" t="s">
        <v>101</v>
      </c>
      <c r="D241" s="27">
        <v>381</v>
      </c>
      <c r="E241" s="20"/>
      <c r="F241" s="20"/>
      <c r="G241" s="21">
        <f>SUM(G242)</f>
        <v>7350000</v>
      </c>
      <c r="H241" s="21">
        <f t="shared" ref="H241:U241" si="117">SUM(H242)</f>
        <v>7350000</v>
      </c>
      <c r="I241" s="21">
        <f t="shared" si="117"/>
        <v>7350000</v>
      </c>
      <c r="J241" s="21">
        <f t="shared" si="117"/>
        <v>7350000</v>
      </c>
      <c r="K241" s="21">
        <f t="shared" si="117"/>
        <v>7350000</v>
      </c>
      <c r="L241" s="22">
        <f t="shared" si="111"/>
        <v>100</v>
      </c>
      <c r="M241" s="21">
        <f t="shared" si="117"/>
        <v>7850000</v>
      </c>
      <c r="N241" s="21">
        <f t="shared" si="117"/>
        <v>7850000</v>
      </c>
      <c r="O241" s="21">
        <f t="shared" si="117"/>
        <v>0</v>
      </c>
      <c r="P241" s="21">
        <f t="shared" si="117"/>
        <v>0</v>
      </c>
      <c r="Q241" s="21">
        <f t="shared" si="117"/>
        <v>7850000</v>
      </c>
      <c r="R241" s="21">
        <f t="shared" si="117"/>
        <v>0</v>
      </c>
      <c r="S241" s="21">
        <f t="shared" si="117"/>
        <v>0</v>
      </c>
      <c r="T241" s="21">
        <f t="shared" si="117"/>
        <v>0</v>
      </c>
      <c r="U241" s="21">
        <f t="shared" si="117"/>
        <v>0</v>
      </c>
      <c r="V241" s="21"/>
      <c r="W241" s="21"/>
      <c r="X241" s="21"/>
      <c r="Y241" s="12"/>
    </row>
    <row r="242" spans="1:25" hidden="1" x14ac:dyDescent="0.2">
      <c r="A242" s="28" t="s">
        <v>186</v>
      </c>
      <c r="B242" s="29">
        <v>11</v>
      </c>
      <c r="C242" s="30" t="s">
        <v>101</v>
      </c>
      <c r="D242" s="31">
        <v>3811</v>
      </c>
      <c r="E242" s="32" t="s">
        <v>73</v>
      </c>
      <c r="G242" s="1">
        <v>7350000</v>
      </c>
      <c r="H242" s="1">
        <v>7350000</v>
      </c>
      <c r="I242" s="1">
        <v>7350000</v>
      </c>
      <c r="J242" s="1">
        <v>7350000</v>
      </c>
      <c r="K242" s="1">
        <v>7350000</v>
      </c>
      <c r="L242" s="33">
        <f t="shared" si="111"/>
        <v>100</v>
      </c>
      <c r="M242" s="1">
        <v>7850000</v>
      </c>
      <c r="N242" s="1">
        <v>7850000</v>
      </c>
      <c r="O242" s="1"/>
      <c r="P242" s="1">
        <f>O242</f>
        <v>0</v>
      </c>
      <c r="Q242" s="1">
        <v>7850000</v>
      </c>
      <c r="R242" s="1"/>
      <c r="S242" s="1">
        <f>R242</f>
        <v>0</v>
      </c>
      <c r="T242" s="1"/>
      <c r="U242" s="1">
        <f>T242</f>
        <v>0</v>
      </c>
    </row>
    <row r="243" spans="1:25" s="23" customFormat="1" ht="15.75" hidden="1" x14ac:dyDescent="0.2">
      <c r="A243" s="24" t="s">
        <v>186</v>
      </c>
      <c r="B243" s="25">
        <v>11</v>
      </c>
      <c r="C243" s="26" t="s">
        <v>101</v>
      </c>
      <c r="D243" s="27">
        <v>382</v>
      </c>
      <c r="E243" s="20"/>
      <c r="F243" s="20"/>
      <c r="G243" s="21">
        <f>SUM(G244)</f>
        <v>6650000</v>
      </c>
      <c r="H243" s="21">
        <f t="shared" ref="H243:U243" si="118">SUM(H244)</f>
        <v>6650000</v>
      </c>
      <c r="I243" s="21">
        <f t="shared" si="118"/>
        <v>6650000</v>
      </c>
      <c r="J243" s="21">
        <f t="shared" si="118"/>
        <v>6650000</v>
      </c>
      <c r="K243" s="21">
        <f t="shared" si="118"/>
        <v>6650000</v>
      </c>
      <c r="L243" s="22">
        <f t="shared" si="111"/>
        <v>100</v>
      </c>
      <c r="M243" s="21">
        <f t="shared" si="118"/>
        <v>6650000</v>
      </c>
      <c r="N243" s="21">
        <f t="shared" si="118"/>
        <v>6650000</v>
      </c>
      <c r="O243" s="21">
        <f t="shared" si="118"/>
        <v>6000000</v>
      </c>
      <c r="P243" s="21">
        <f t="shared" si="118"/>
        <v>6000000</v>
      </c>
      <c r="Q243" s="21">
        <f t="shared" si="118"/>
        <v>6650000</v>
      </c>
      <c r="R243" s="21">
        <f t="shared" si="118"/>
        <v>6300000</v>
      </c>
      <c r="S243" s="21">
        <f t="shared" si="118"/>
        <v>6300000</v>
      </c>
      <c r="T243" s="21">
        <f t="shared" si="118"/>
        <v>6600000</v>
      </c>
      <c r="U243" s="21">
        <f t="shared" si="118"/>
        <v>6600000</v>
      </c>
      <c r="V243" s="21"/>
      <c r="W243" s="21"/>
      <c r="X243" s="21"/>
      <c r="Y243" s="12"/>
    </row>
    <row r="244" spans="1:25" ht="37.5" hidden="1" customHeight="1" x14ac:dyDescent="0.2">
      <c r="A244" s="28" t="s">
        <v>186</v>
      </c>
      <c r="B244" s="29">
        <v>11</v>
      </c>
      <c r="C244" s="30" t="s">
        <v>101</v>
      </c>
      <c r="D244" s="31">
        <v>3821</v>
      </c>
      <c r="E244" s="32" t="s">
        <v>102</v>
      </c>
      <c r="G244" s="1">
        <v>6650000</v>
      </c>
      <c r="H244" s="1">
        <v>6650000</v>
      </c>
      <c r="I244" s="1">
        <v>6650000</v>
      </c>
      <c r="J244" s="1">
        <v>6650000</v>
      </c>
      <c r="K244" s="1">
        <v>6650000</v>
      </c>
      <c r="L244" s="33">
        <f t="shared" si="111"/>
        <v>100</v>
      </c>
      <c r="M244" s="1">
        <v>6650000</v>
      </c>
      <c r="N244" s="1">
        <v>6650000</v>
      </c>
      <c r="O244" s="1">
        <v>6000000</v>
      </c>
      <c r="P244" s="1">
        <f>O244</f>
        <v>6000000</v>
      </c>
      <c r="Q244" s="1">
        <v>6650000</v>
      </c>
      <c r="R244" s="1">
        <v>6300000</v>
      </c>
      <c r="S244" s="1">
        <f>R244</f>
        <v>6300000</v>
      </c>
      <c r="T244" s="1">
        <v>6600000</v>
      </c>
      <c r="U244" s="1">
        <f>T244</f>
        <v>6600000</v>
      </c>
    </row>
    <row r="245" spans="1:25" s="23" customFormat="1" ht="94.5" x14ac:dyDescent="0.2">
      <c r="A245" s="228" t="s">
        <v>176</v>
      </c>
      <c r="B245" s="228"/>
      <c r="C245" s="228"/>
      <c r="D245" s="228"/>
      <c r="E245" s="38" t="s">
        <v>187</v>
      </c>
      <c r="F245" s="38" t="s">
        <v>181</v>
      </c>
      <c r="G245" s="21"/>
      <c r="H245" s="21"/>
      <c r="I245" s="21">
        <f t="shared" ref="I245:N246" si="119">I246</f>
        <v>0</v>
      </c>
      <c r="J245" s="21">
        <f t="shared" si="119"/>
        <v>0</v>
      </c>
      <c r="K245" s="21">
        <f t="shared" si="119"/>
        <v>0</v>
      </c>
      <c r="L245" s="22" t="str">
        <f t="shared" si="111"/>
        <v>-</v>
      </c>
      <c r="M245" s="21">
        <f t="shared" si="119"/>
        <v>0</v>
      </c>
      <c r="N245" s="21">
        <f t="shared" si="119"/>
        <v>0</v>
      </c>
      <c r="O245" s="21">
        <f>O246</f>
        <v>8000000</v>
      </c>
      <c r="P245" s="21">
        <f t="shared" ref="P245:U246" si="120">P246</f>
        <v>8000000</v>
      </c>
      <c r="Q245" s="21">
        <f t="shared" si="120"/>
        <v>0</v>
      </c>
      <c r="R245" s="21">
        <f t="shared" si="120"/>
        <v>8400000</v>
      </c>
      <c r="S245" s="21">
        <f t="shared" si="120"/>
        <v>8400000</v>
      </c>
      <c r="T245" s="21">
        <f t="shared" si="120"/>
        <v>8800000</v>
      </c>
      <c r="U245" s="21">
        <f t="shared" si="120"/>
        <v>8800000</v>
      </c>
      <c r="V245" s="21"/>
      <c r="W245" s="21"/>
      <c r="X245" s="21"/>
      <c r="Y245" s="12"/>
    </row>
    <row r="246" spans="1:25" s="23" customFormat="1" ht="15.75" hidden="1" x14ac:dyDescent="0.2">
      <c r="A246" s="24"/>
      <c r="B246" s="25">
        <v>11</v>
      </c>
      <c r="C246" s="26" t="s">
        <v>101</v>
      </c>
      <c r="D246" s="27">
        <v>381</v>
      </c>
      <c r="E246" s="20"/>
      <c r="F246" s="20"/>
      <c r="G246" s="21"/>
      <c r="H246" s="21"/>
      <c r="I246" s="21">
        <f t="shared" si="119"/>
        <v>0</v>
      </c>
      <c r="J246" s="21">
        <f t="shared" si="119"/>
        <v>0</v>
      </c>
      <c r="K246" s="21">
        <f t="shared" si="119"/>
        <v>0</v>
      </c>
      <c r="L246" s="22" t="str">
        <f t="shared" si="111"/>
        <v>-</v>
      </c>
      <c r="M246" s="21">
        <f t="shared" si="119"/>
        <v>0</v>
      </c>
      <c r="N246" s="21">
        <f t="shared" si="119"/>
        <v>0</v>
      </c>
      <c r="O246" s="21">
        <f>O247</f>
        <v>8000000</v>
      </c>
      <c r="P246" s="21">
        <f t="shared" si="120"/>
        <v>8000000</v>
      </c>
      <c r="Q246" s="21">
        <f t="shared" si="120"/>
        <v>0</v>
      </c>
      <c r="R246" s="21">
        <f t="shared" si="120"/>
        <v>8400000</v>
      </c>
      <c r="S246" s="21">
        <f t="shared" si="120"/>
        <v>8400000</v>
      </c>
      <c r="T246" s="21">
        <f t="shared" si="120"/>
        <v>8800000</v>
      </c>
      <c r="U246" s="21">
        <f t="shared" si="120"/>
        <v>8800000</v>
      </c>
      <c r="V246" s="21"/>
      <c r="W246" s="21"/>
      <c r="X246" s="21"/>
      <c r="Y246" s="12"/>
    </row>
    <row r="247" spans="1:25" hidden="1" x14ac:dyDescent="0.2">
      <c r="B247" s="29">
        <v>11</v>
      </c>
      <c r="C247" s="30" t="s">
        <v>101</v>
      </c>
      <c r="D247" s="31">
        <v>3811</v>
      </c>
      <c r="E247" s="32" t="s">
        <v>73</v>
      </c>
      <c r="L247" s="33" t="str">
        <f t="shared" si="111"/>
        <v>-</v>
      </c>
      <c r="M247" s="1"/>
      <c r="N247" s="1"/>
      <c r="O247" s="1">
        <v>8000000</v>
      </c>
      <c r="P247" s="1">
        <f>O247</f>
        <v>8000000</v>
      </c>
      <c r="Q247" s="1"/>
      <c r="R247" s="1">
        <v>8400000</v>
      </c>
      <c r="S247" s="1">
        <f>R247</f>
        <v>8400000</v>
      </c>
      <c r="T247" s="1">
        <v>8800000</v>
      </c>
      <c r="U247" s="1">
        <f>T247</f>
        <v>8800000</v>
      </c>
    </row>
    <row r="248" spans="1:25" ht="94.5" x14ac:dyDescent="0.2">
      <c r="A248" s="227" t="s">
        <v>188</v>
      </c>
      <c r="B248" s="227"/>
      <c r="C248" s="227"/>
      <c r="D248" s="227"/>
      <c r="E248" s="20" t="s">
        <v>189</v>
      </c>
      <c r="F248" s="38" t="s">
        <v>181</v>
      </c>
      <c r="G248" s="21">
        <f>SUM(G249)</f>
        <v>500000</v>
      </c>
      <c r="H248" s="21">
        <f t="shared" ref="H248:U249" si="121">SUM(H249)</f>
        <v>500000</v>
      </c>
      <c r="I248" s="21">
        <f t="shared" si="121"/>
        <v>380000</v>
      </c>
      <c r="J248" s="21">
        <f t="shared" si="121"/>
        <v>380000</v>
      </c>
      <c r="K248" s="21">
        <f t="shared" si="121"/>
        <v>0</v>
      </c>
      <c r="L248" s="22">
        <f t="shared" si="111"/>
        <v>0</v>
      </c>
      <c r="M248" s="21">
        <f t="shared" si="121"/>
        <v>500000</v>
      </c>
      <c r="N248" s="21">
        <f t="shared" si="121"/>
        <v>500000</v>
      </c>
      <c r="O248" s="21">
        <f t="shared" si="121"/>
        <v>200000</v>
      </c>
      <c r="P248" s="21">
        <f t="shared" si="121"/>
        <v>200000</v>
      </c>
      <c r="Q248" s="21">
        <f t="shared" si="121"/>
        <v>500000</v>
      </c>
      <c r="R248" s="21">
        <f t="shared" si="121"/>
        <v>210000</v>
      </c>
      <c r="S248" s="21">
        <f t="shared" si="121"/>
        <v>210000</v>
      </c>
      <c r="T248" s="21">
        <f t="shared" si="121"/>
        <v>220500</v>
      </c>
      <c r="U248" s="21">
        <f t="shared" si="121"/>
        <v>220500</v>
      </c>
    </row>
    <row r="249" spans="1:25" s="23" customFormat="1" ht="15.75" hidden="1" x14ac:dyDescent="0.2">
      <c r="A249" s="25" t="s">
        <v>190</v>
      </c>
      <c r="B249" s="25">
        <v>11</v>
      </c>
      <c r="C249" s="26" t="s">
        <v>101</v>
      </c>
      <c r="D249" s="27">
        <v>352</v>
      </c>
      <c r="E249" s="20"/>
      <c r="F249" s="20"/>
      <c r="G249" s="21">
        <f>SUM(G250)</f>
        <v>500000</v>
      </c>
      <c r="H249" s="21">
        <f t="shared" si="121"/>
        <v>500000</v>
      </c>
      <c r="I249" s="21">
        <f t="shared" si="121"/>
        <v>380000</v>
      </c>
      <c r="J249" s="21">
        <f t="shared" si="121"/>
        <v>380000</v>
      </c>
      <c r="K249" s="21">
        <f t="shared" si="121"/>
        <v>0</v>
      </c>
      <c r="L249" s="22">
        <f t="shared" si="111"/>
        <v>0</v>
      </c>
      <c r="M249" s="21">
        <f t="shared" si="121"/>
        <v>500000</v>
      </c>
      <c r="N249" s="21">
        <f t="shared" si="121"/>
        <v>500000</v>
      </c>
      <c r="O249" s="21">
        <f t="shared" si="121"/>
        <v>200000</v>
      </c>
      <c r="P249" s="21">
        <f t="shared" si="121"/>
        <v>200000</v>
      </c>
      <c r="Q249" s="21">
        <f t="shared" si="121"/>
        <v>500000</v>
      </c>
      <c r="R249" s="21">
        <f t="shared" si="121"/>
        <v>210000</v>
      </c>
      <c r="S249" s="21">
        <f t="shared" si="121"/>
        <v>210000</v>
      </c>
      <c r="T249" s="21">
        <f t="shared" si="121"/>
        <v>220500</v>
      </c>
      <c r="U249" s="21">
        <f t="shared" si="121"/>
        <v>220500</v>
      </c>
      <c r="V249" s="21"/>
      <c r="W249" s="21"/>
      <c r="X249" s="21"/>
      <c r="Y249" s="12"/>
    </row>
    <row r="250" spans="1:25" ht="30" hidden="1" x14ac:dyDescent="0.2">
      <c r="A250" s="29" t="s">
        <v>190</v>
      </c>
      <c r="B250" s="29">
        <v>11</v>
      </c>
      <c r="C250" s="30" t="s">
        <v>101</v>
      </c>
      <c r="D250" s="31">
        <v>3522</v>
      </c>
      <c r="E250" s="32" t="s">
        <v>150</v>
      </c>
      <c r="G250" s="1">
        <v>500000</v>
      </c>
      <c r="H250" s="1">
        <v>500000</v>
      </c>
      <c r="I250" s="1">
        <v>380000</v>
      </c>
      <c r="J250" s="1">
        <v>380000</v>
      </c>
      <c r="K250" s="1">
        <v>0</v>
      </c>
      <c r="L250" s="33">
        <f t="shared" si="111"/>
        <v>0</v>
      </c>
      <c r="M250" s="1">
        <v>500000</v>
      </c>
      <c r="N250" s="1">
        <v>500000</v>
      </c>
      <c r="O250" s="1">
        <v>200000</v>
      </c>
      <c r="P250" s="1">
        <f>O250</f>
        <v>200000</v>
      </c>
      <c r="Q250" s="1">
        <v>500000</v>
      </c>
      <c r="R250" s="1">
        <v>210000</v>
      </c>
      <c r="S250" s="1">
        <f>R250</f>
        <v>210000</v>
      </c>
      <c r="T250" s="1">
        <v>220500</v>
      </c>
      <c r="U250" s="1">
        <f>T250</f>
        <v>220500</v>
      </c>
    </row>
    <row r="251" spans="1:25" ht="94.5" x14ac:dyDescent="0.2">
      <c r="A251" s="227" t="s">
        <v>191</v>
      </c>
      <c r="B251" s="227"/>
      <c r="C251" s="227"/>
      <c r="D251" s="227"/>
      <c r="E251" s="20" t="s">
        <v>192</v>
      </c>
      <c r="F251" s="38" t="s">
        <v>181</v>
      </c>
      <c r="G251" s="21">
        <f>G252+G254+G258+G263</f>
        <v>1060000</v>
      </c>
      <c r="H251" s="21">
        <f t="shared" ref="H251:U251" si="122">H252+H254+H258+H263</f>
        <v>1060000</v>
      </c>
      <c r="I251" s="21">
        <f t="shared" si="122"/>
        <v>1180000</v>
      </c>
      <c r="J251" s="21">
        <f t="shared" si="122"/>
        <v>1180000</v>
      </c>
      <c r="K251" s="21">
        <f t="shared" si="122"/>
        <v>384927.96</v>
      </c>
      <c r="L251" s="22">
        <f t="shared" si="111"/>
        <v>32.621013559322037</v>
      </c>
      <c r="M251" s="21">
        <f t="shared" si="122"/>
        <v>1060000</v>
      </c>
      <c r="N251" s="21">
        <f t="shared" si="122"/>
        <v>1060000</v>
      </c>
      <c r="O251" s="21">
        <f t="shared" si="122"/>
        <v>1080000</v>
      </c>
      <c r="P251" s="21">
        <f t="shared" si="122"/>
        <v>1080000</v>
      </c>
      <c r="Q251" s="21">
        <f t="shared" si="122"/>
        <v>1060000</v>
      </c>
      <c r="R251" s="21">
        <f t="shared" si="122"/>
        <v>1130000</v>
      </c>
      <c r="S251" s="21">
        <f t="shared" si="122"/>
        <v>1130000</v>
      </c>
      <c r="T251" s="21">
        <f t="shared" si="122"/>
        <v>1180750</v>
      </c>
      <c r="U251" s="21">
        <f t="shared" si="122"/>
        <v>1180750</v>
      </c>
    </row>
    <row r="252" spans="1:25" s="23" customFormat="1" ht="15.75" hidden="1" x14ac:dyDescent="0.2">
      <c r="A252" s="25" t="s">
        <v>193</v>
      </c>
      <c r="B252" s="25">
        <v>11</v>
      </c>
      <c r="C252" s="49" t="s">
        <v>101</v>
      </c>
      <c r="D252" s="27">
        <v>321</v>
      </c>
      <c r="E252" s="20"/>
      <c r="F252" s="20"/>
      <c r="G252" s="21">
        <f>SUM(G253)</f>
        <v>10000</v>
      </c>
      <c r="H252" s="21">
        <f t="shared" ref="H252:U252" si="123">SUM(H253)</f>
        <v>10000</v>
      </c>
      <c r="I252" s="21">
        <f t="shared" si="123"/>
        <v>10000</v>
      </c>
      <c r="J252" s="21">
        <f t="shared" si="123"/>
        <v>10000</v>
      </c>
      <c r="K252" s="21">
        <f t="shared" si="123"/>
        <v>4942.6000000000004</v>
      </c>
      <c r="L252" s="22">
        <f t="shared" si="111"/>
        <v>49.426000000000002</v>
      </c>
      <c r="M252" s="21">
        <f t="shared" si="123"/>
        <v>10000</v>
      </c>
      <c r="N252" s="21">
        <f t="shared" si="123"/>
        <v>10000</v>
      </c>
      <c r="O252" s="21">
        <f t="shared" si="123"/>
        <v>10000</v>
      </c>
      <c r="P252" s="21">
        <f t="shared" si="123"/>
        <v>10000</v>
      </c>
      <c r="Q252" s="21">
        <f t="shared" si="123"/>
        <v>10000</v>
      </c>
      <c r="R252" s="21">
        <f t="shared" si="123"/>
        <v>15000</v>
      </c>
      <c r="S252" s="21">
        <f t="shared" si="123"/>
        <v>15000</v>
      </c>
      <c r="T252" s="21">
        <f t="shared" si="123"/>
        <v>20000</v>
      </c>
      <c r="U252" s="21">
        <f t="shared" si="123"/>
        <v>20000</v>
      </c>
      <c r="V252" s="21"/>
      <c r="W252" s="21"/>
      <c r="X252" s="21"/>
      <c r="Y252" s="12"/>
    </row>
    <row r="253" spans="1:25" hidden="1" x14ac:dyDescent="0.2">
      <c r="A253" s="29" t="s">
        <v>193</v>
      </c>
      <c r="B253" s="29">
        <v>11</v>
      </c>
      <c r="C253" s="50" t="s">
        <v>101</v>
      </c>
      <c r="D253" s="31">
        <v>3213</v>
      </c>
      <c r="E253" s="32" t="s">
        <v>194</v>
      </c>
      <c r="G253" s="1">
        <v>10000</v>
      </c>
      <c r="H253" s="1">
        <v>10000</v>
      </c>
      <c r="I253" s="1">
        <v>10000</v>
      </c>
      <c r="J253" s="1">
        <v>10000</v>
      </c>
      <c r="K253" s="1">
        <v>4942.6000000000004</v>
      </c>
      <c r="L253" s="33">
        <f t="shared" si="111"/>
        <v>49.426000000000002</v>
      </c>
      <c r="M253" s="1">
        <v>10000</v>
      </c>
      <c r="N253" s="1">
        <v>10000</v>
      </c>
      <c r="O253" s="1">
        <v>10000</v>
      </c>
      <c r="P253" s="1">
        <f>O253</f>
        <v>10000</v>
      </c>
      <c r="Q253" s="1">
        <v>10000</v>
      </c>
      <c r="R253" s="1">
        <v>15000</v>
      </c>
      <c r="S253" s="1">
        <f>R253</f>
        <v>15000</v>
      </c>
      <c r="T253" s="1">
        <v>20000</v>
      </c>
      <c r="U253" s="1">
        <f>T253</f>
        <v>20000</v>
      </c>
    </row>
    <row r="254" spans="1:25" s="23" customFormat="1" ht="15.75" hidden="1" x14ac:dyDescent="0.2">
      <c r="A254" s="25" t="s">
        <v>193</v>
      </c>
      <c r="B254" s="25">
        <v>11</v>
      </c>
      <c r="C254" s="49" t="s">
        <v>101</v>
      </c>
      <c r="D254" s="27">
        <v>322</v>
      </c>
      <c r="E254" s="20"/>
      <c r="F254" s="20"/>
      <c r="G254" s="21">
        <f>SUM(G255:G257)</f>
        <v>485000</v>
      </c>
      <c r="H254" s="21">
        <f t="shared" ref="H254:U254" si="124">SUM(H255:H257)</f>
        <v>485000</v>
      </c>
      <c r="I254" s="21">
        <f t="shared" si="124"/>
        <v>485000</v>
      </c>
      <c r="J254" s="21">
        <f t="shared" si="124"/>
        <v>485000</v>
      </c>
      <c r="K254" s="21">
        <f t="shared" si="124"/>
        <v>259198.78</v>
      </c>
      <c r="L254" s="22">
        <f t="shared" si="111"/>
        <v>53.443047422680415</v>
      </c>
      <c r="M254" s="21">
        <f t="shared" si="124"/>
        <v>485000</v>
      </c>
      <c r="N254" s="21">
        <f t="shared" si="124"/>
        <v>485000</v>
      </c>
      <c r="O254" s="21">
        <f t="shared" si="124"/>
        <v>485000</v>
      </c>
      <c r="P254" s="21">
        <f t="shared" si="124"/>
        <v>485000</v>
      </c>
      <c r="Q254" s="21">
        <f t="shared" si="124"/>
        <v>485000</v>
      </c>
      <c r="R254" s="21">
        <f t="shared" si="124"/>
        <v>505000</v>
      </c>
      <c r="S254" s="21">
        <f t="shared" si="124"/>
        <v>505000</v>
      </c>
      <c r="T254" s="21">
        <f t="shared" si="124"/>
        <v>525000</v>
      </c>
      <c r="U254" s="21">
        <f t="shared" si="124"/>
        <v>525000</v>
      </c>
      <c r="V254" s="21"/>
      <c r="W254" s="21"/>
      <c r="X254" s="21"/>
      <c r="Y254" s="12"/>
    </row>
    <row r="255" spans="1:25" hidden="1" x14ac:dyDescent="0.2">
      <c r="A255" s="29" t="s">
        <v>193</v>
      </c>
      <c r="B255" s="29">
        <v>11</v>
      </c>
      <c r="C255" s="50" t="s">
        <v>101</v>
      </c>
      <c r="D255" s="31">
        <v>3221</v>
      </c>
      <c r="E255" s="32" t="s">
        <v>46</v>
      </c>
      <c r="G255" s="1">
        <v>75000</v>
      </c>
      <c r="H255" s="1">
        <v>75000</v>
      </c>
      <c r="I255" s="1">
        <v>75000</v>
      </c>
      <c r="J255" s="1">
        <v>75000</v>
      </c>
      <c r="K255" s="1">
        <v>3000</v>
      </c>
      <c r="L255" s="33">
        <f t="shared" si="111"/>
        <v>4</v>
      </c>
      <c r="M255" s="1">
        <v>75000</v>
      </c>
      <c r="N255" s="1">
        <v>75000</v>
      </c>
      <c r="O255" s="1">
        <v>75000</v>
      </c>
      <c r="P255" s="1">
        <f t="shared" ref="P255:P265" si="125">O255</f>
        <v>75000</v>
      </c>
      <c r="Q255" s="1">
        <v>75000</v>
      </c>
      <c r="R255" s="1">
        <v>75000</v>
      </c>
      <c r="S255" s="1">
        <f t="shared" ref="S255:S265" si="126">R255</f>
        <v>75000</v>
      </c>
      <c r="T255" s="1">
        <v>75000</v>
      </c>
      <c r="U255" s="1">
        <f t="shared" ref="U255:U265" si="127">T255</f>
        <v>75000</v>
      </c>
    </row>
    <row r="256" spans="1:25" hidden="1" x14ac:dyDescent="0.2">
      <c r="A256" s="29" t="s">
        <v>193</v>
      </c>
      <c r="B256" s="29">
        <v>11</v>
      </c>
      <c r="C256" s="50" t="s">
        <v>101</v>
      </c>
      <c r="D256" s="31">
        <v>3223</v>
      </c>
      <c r="E256" s="32" t="s">
        <v>48</v>
      </c>
      <c r="G256" s="1">
        <v>240000</v>
      </c>
      <c r="H256" s="1">
        <v>240000</v>
      </c>
      <c r="I256" s="1">
        <v>240000</v>
      </c>
      <c r="J256" s="1">
        <v>240000</v>
      </c>
      <c r="K256" s="1">
        <v>86247.53</v>
      </c>
      <c r="L256" s="33">
        <f t="shared" si="111"/>
        <v>35.936470833333331</v>
      </c>
      <c r="M256" s="1">
        <v>240000</v>
      </c>
      <c r="N256" s="1">
        <v>240000</v>
      </c>
      <c r="O256" s="1">
        <v>240000</v>
      </c>
      <c r="P256" s="1">
        <f t="shared" si="125"/>
        <v>240000</v>
      </c>
      <c r="Q256" s="1">
        <v>240000</v>
      </c>
      <c r="R256" s="1">
        <v>250000</v>
      </c>
      <c r="S256" s="1">
        <f t="shared" si="126"/>
        <v>250000</v>
      </c>
      <c r="T256" s="1">
        <v>260000</v>
      </c>
      <c r="U256" s="1">
        <f t="shared" si="127"/>
        <v>260000</v>
      </c>
    </row>
    <row r="257" spans="1:25" s="23" customFormat="1" ht="15.75" hidden="1" x14ac:dyDescent="0.2">
      <c r="A257" s="29" t="s">
        <v>193</v>
      </c>
      <c r="B257" s="29">
        <v>11</v>
      </c>
      <c r="C257" s="50" t="s">
        <v>101</v>
      </c>
      <c r="D257" s="31">
        <v>3227</v>
      </c>
      <c r="E257" s="32" t="s">
        <v>51</v>
      </c>
      <c r="F257" s="32"/>
      <c r="G257" s="1">
        <v>170000</v>
      </c>
      <c r="H257" s="1">
        <v>170000</v>
      </c>
      <c r="I257" s="1">
        <v>170000</v>
      </c>
      <c r="J257" s="1">
        <v>170000</v>
      </c>
      <c r="K257" s="1">
        <v>169951.25</v>
      </c>
      <c r="L257" s="33">
        <f t="shared" si="111"/>
        <v>99.971323529411762</v>
      </c>
      <c r="M257" s="1">
        <v>170000</v>
      </c>
      <c r="N257" s="1">
        <v>170000</v>
      </c>
      <c r="O257" s="1">
        <v>170000</v>
      </c>
      <c r="P257" s="1">
        <f t="shared" si="125"/>
        <v>170000</v>
      </c>
      <c r="Q257" s="1">
        <v>170000</v>
      </c>
      <c r="R257" s="1">
        <v>180000</v>
      </c>
      <c r="S257" s="1">
        <f t="shared" si="126"/>
        <v>180000</v>
      </c>
      <c r="T257" s="1">
        <v>190000</v>
      </c>
      <c r="U257" s="1">
        <f t="shared" si="127"/>
        <v>190000</v>
      </c>
      <c r="V257" s="21"/>
      <c r="W257" s="21"/>
      <c r="X257" s="21"/>
      <c r="Y257" s="12"/>
    </row>
    <row r="258" spans="1:25" s="23" customFormat="1" ht="15.75" hidden="1" x14ac:dyDescent="0.2">
      <c r="A258" s="25" t="s">
        <v>193</v>
      </c>
      <c r="B258" s="25">
        <v>11</v>
      </c>
      <c r="C258" s="49" t="s">
        <v>101</v>
      </c>
      <c r="D258" s="27">
        <v>323</v>
      </c>
      <c r="E258" s="20"/>
      <c r="F258" s="20"/>
      <c r="G258" s="21">
        <f>SUM(G259:G262)</f>
        <v>65000</v>
      </c>
      <c r="H258" s="21">
        <f t="shared" ref="H258:U258" si="128">SUM(H259:H262)</f>
        <v>65000</v>
      </c>
      <c r="I258" s="21">
        <f t="shared" si="128"/>
        <v>185000</v>
      </c>
      <c r="J258" s="21">
        <f t="shared" si="128"/>
        <v>185000</v>
      </c>
      <c r="K258" s="21">
        <f t="shared" si="128"/>
        <v>21119.82</v>
      </c>
      <c r="L258" s="22">
        <f t="shared" si="111"/>
        <v>11.416118918918919</v>
      </c>
      <c r="M258" s="21">
        <f t="shared" si="128"/>
        <v>65000</v>
      </c>
      <c r="N258" s="21">
        <f t="shared" si="128"/>
        <v>65000</v>
      </c>
      <c r="O258" s="21">
        <f t="shared" si="128"/>
        <v>185000</v>
      </c>
      <c r="P258" s="21">
        <f t="shared" si="128"/>
        <v>185000</v>
      </c>
      <c r="Q258" s="21">
        <f t="shared" si="128"/>
        <v>65000</v>
      </c>
      <c r="R258" s="21">
        <f t="shared" si="128"/>
        <v>195000</v>
      </c>
      <c r="S258" s="21">
        <f t="shared" si="128"/>
        <v>195000</v>
      </c>
      <c r="T258" s="21">
        <f t="shared" si="128"/>
        <v>205000</v>
      </c>
      <c r="U258" s="21">
        <f t="shared" si="128"/>
        <v>205000</v>
      </c>
      <c r="V258" s="21"/>
      <c r="W258" s="21"/>
      <c r="X258" s="21"/>
      <c r="Y258" s="12"/>
    </row>
    <row r="259" spans="1:25" hidden="1" x14ac:dyDescent="0.2">
      <c r="A259" s="29" t="s">
        <v>193</v>
      </c>
      <c r="B259" s="29">
        <v>11</v>
      </c>
      <c r="C259" s="50" t="s">
        <v>101</v>
      </c>
      <c r="D259" s="31">
        <v>3232</v>
      </c>
      <c r="E259" s="32" t="s">
        <v>53</v>
      </c>
      <c r="G259" s="1">
        <v>15000</v>
      </c>
      <c r="H259" s="1">
        <v>15000</v>
      </c>
      <c r="I259" s="1">
        <v>15000</v>
      </c>
      <c r="J259" s="1">
        <v>15000</v>
      </c>
      <c r="K259" s="1">
        <v>0</v>
      </c>
      <c r="L259" s="33">
        <f t="shared" si="111"/>
        <v>0</v>
      </c>
      <c r="M259" s="1">
        <v>15000</v>
      </c>
      <c r="N259" s="1">
        <v>15000</v>
      </c>
      <c r="O259" s="1">
        <v>15000</v>
      </c>
      <c r="P259" s="1">
        <f t="shared" si="125"/>
        <v>15000</v>
      </c>
      <c r="Q259" s="1">
        <v>15000</v>
      </c>
      <c r="R259" s="1">
        <v>15000</v>
      </c>
      <c r="S259" s="1">
        <f t="shared" si="126"/>
        <v>15000</v>
      </c>
      <c r="T259" s="1">
        <v>15000</v>
      </c>
      <c r="U259" s="1">
        <f t="shared" si="127"/>
        <v>15000</v>
      </c>
    </row>
    <row r="260" spans="1:25" hidden="1" x14ac:dyDescent="0.2">
      <c r="A260" s="29" t="s">
        <v>193</v>
      </c>
      <c r="B260" s="29">
        <v>11</v>
      </c>
      <c r="C260" s="50" t="s">
        <v>101</v>
      </c>
      <c r="D260" s="31">
        <v>3235</v>
      </c>
      <c r="E260" s="32" t="s">
        <v>56</v>
      </c>
      <c r="G260" s="1">
        <v>20000</v>
      </c>
      <c r="H260" s="1">
        <v>20000</v>
      </c>
      <c r="I260" s="1">
        <v>20000</v>
      </c>
      <c r="J260" s="1">
        <v>20000</v>
      </c>
      <c r="K260" s="1">
        <v>0</v>
      </c>
      <c r="L260" s="33">
        <f t="shared" si="111"/>
        <v>0</v>
      </c>
      <c r="M260" s="1">
        <v>20000</v>
      </c>
      <c r="N260" s="1">
        <v>20000</v>
      </c>
      <c r="O260" s="1">
        <v>20000</v>
      </c>
      <c r="P260" s="1">
        <f t="shared" si="125"/>
        <v>20000</v>
      </c>
      <c r="Q260" s="1">
        <v>20000</v>
      </c>
      <c r="R260" s="1">
        <v>20000</v>
      </c>
      <c r="S260" s="1">
        <f t="shared" si="126"/>
        <v>20000</v>
      </c>
      <c r="T260" s="1">
        <v>20000</v>
      </c>
      <c r="U260" s="1">
        <f t="shared" si="127"/>
        <v>20000</v>
      </c>
    </row>
    <row r="261" spans="1:25" hidden="1" x14ac:dyDescent="0.2">
      <c r="A261" s="29" t="s">
        <v>193</v>
      </c>
      <c r="B261" s="29">
        <v>11</v>
      </c>
      <c r="C261" s="50" t="s">
        <v>101</v>
      </c>
      <c r="D261" s="31">
        <v>3237</v>
      </c>
      <c r="E261" s="32" t="s">
        <v>58</v>
      </c>
      <c r="G261" s="1">
        <v>10000</v>
      </c>
      <c r="H261" s="1">
        <v>10000</v>
      </c>
      <c r="I261" s="1">
        <v>10000</v>
      </c>
      <c r="J261" s="1">
        <v>10000</v>
      </c>
      <c r="K261" s="1">
        <v>5844.82</v>
      </c>
      <c r="L261" s="33">
        <f t="shared" si="111"/>
        <v>58.448199999999993</v>
      </c>
      <c r="M261" s="1">
        <v>10000</v>
      </c>
      <c r="N261" s="1">
        <v>10000</v>
      </c>
      <c r="O261" s="1">
        <v>10000</v>
      </c>
      <c r="P261" s="1">
        <f t="shared" si="125"/>
        <v>10000</v>
      </c>
      <c r="Q261" s="1">
        <v>10000</v>
      </c>
      <c r="R261" s="1">
        <v>10000</v>
      </c>
      <c r="S261" s="1">
        <f t="shared" si="126"/>
        <v>10000</v>
      </c>
      <c r="T261" s="1">
        <v>10000</v>
      </c>
      <c r="U261" s="1">
        <f t="shared" si="127"/>
        <v>10000</v>
      </c>
    </row>
    <row r="262" spans="1:25" hidden="1" x14ac:dyDescent="0.2">
      <c r="A262" s="29" t="s">
        <v>193</v>
      </c>
      <c r="B262" s="29">
        <v>11</v>
      </c>
      <c r="C262" s="50" t="s">
        <v>101</v>
      </c>
      <c r="D262" s="31">
        <v>3239</v>
      </c>
      <c r="E262" s="32" t="s">
        <v>60</v>
      </c>
      <c r="G262" s="1">
        <v>20000</v>
      </c>
      <c r="H262" s="1">
        <v>20000</v>
      </c>
      <c r="I262" s="1">
        <v>140000</v>
      </c>
      <c r="J262" s="1">
        <v>140000</v>
      </c>
      <c r="K262" s="1">
        <v>15275</v>
      </c>
      <c r="L262" s="33">
        <f t="shared" si="111"/>
        <v>10.910714285714286</v>
      </c>
      <c r="M262" s="1">
        <v>20000</v>
      </c>
      <c r="N262" s="1">
        <v>20000</v>
      </c>
      <c r="O262" s="1">
        <v>140000</v>
      </c>
      <c r="P262" s="1">
        <f t="shared" si="125"/>
        <v>140000</v>
      </c>
      <c r="Q262" s="1">
        <v>20000</v>
      </c>
      <c r="R262" s="1">
        <v>150000</v>
      </c>
      <c r="S262" s="1">
        <f t="shared" si="126"/>
        <v>150000</v>
      </c>
      <c r="T262" s="1">
        <v>160000</v>
      </c>
      <c r="U262" s="1">
        <f t="shared" si="127"/>
        <v>160000</v>
      </c>
    </row>
    <row r="263" spans="1:25" s="23" customFormat="1" ht="15.75" hidden="1" x14ac:dyDescent="0.2">
      <c r="A263" s="25" t="s">
        <v>193</v>
      </c>
      <c r="B263" s="25">
        <v>11</v>
      </c>
      <c r="C263" s="49" t="s">
        <v>101</v>
      </c>
      <c r="D263" s="27">
        <v>329</v>
      </c>
      <c r="E263" s="20"/>
      <c r="F263" s="20"/>
      <c r="G263" s="21">
        <f>SUM(G264:G265)</f>
        <v>500000</v>
      </c>
      <c r="H263" s="21">
        <f t="shared" ref="H263:U263" si="129">SUM(H264:H265)</f>
        <v>500000</v>
      </c>
      <c r="I263" s="21">
        <f t="shared" si="129"/>
        <v>500000</v>
      </c>
      <c r="J263" s="21">
        <f t="shared" si="129"/>
        <v>500000</v>
      </c>
      <c r="K263" s="21">
        <f t="shared" si="129"/>
        <v>99666.76</v>
      </c>
      <c r="L263" s="22">
        <f t="shared" si="111"/>
        <v>19.933351999999999</v>
      </c>
      <c r="M263" s="21">
        <f t="shared" si="129"/>
        <v>500000</v>
      </c>
      <c r="N263" s="21">
        <f t="shared" si="129"/>
        <v>500000</v>
      </c>
      <c r="O263" s="21">
        <f t="shared" si="129"/>
        <v>400000</v>
      </c>
      <c r="P263" s="21">
        <f t="shared" si="129"/>
        <v>400000</v>
      </c>
      <c r="Q263" s="21">
        <f t="shared" si="129"/>
        <v>500000</v>
      </c>
      <c r="R263" s="21">
        <f t="shared" si="129"/>
        <v>415000</v>
      </c>
      <c r="S263" s="21">
        <f t="shared" si="129"/>
        <v>415000</v>
      </c>
      <c r="T263" s="21">
        <f t="shared" si="129"/>
        <v>430750</v>
      </c>
      <c r="U263" s="21">
        <f t="shared" si="129"/>
        <v>430750</v>
      </c>
      <c r="V263" s="21"/>
      <c r="W263" s="21"/>
      <c r="X263" s="21"/>
      <c r="Y263" s="12"/>
    </row>
    <row r="264" spans="1:25" ht="30" hidden="1" x14ac:dyDescent="0.2">
      <c r="A264" s="29" t="s">
        <v>193</v>
      </c>
      <c r="B264" s="29">
        <v>11</v>
      </c>
      <c r="C264" s="50" t="s">
        <v>101</v>
      </c>
      <c r="D264" s="31">
        <v>3291</v>
      </c>
      <c r="E264" s="32" t="s">
        <v>62</v>
      </c>
      <c r="F264" s="36"/>
      <c r="G264" s="1">
        <v>400000</v>
      </c>
      <c r="H264" s="1">
        <v>400000</v>
      </c>
      <c r="I264" s="1">
        <v>400000</v>
      </c>
      <c r="J264" s="1">
        <v>400000</v>
      </c>
      <c r="K264" s="1">
        <v>0</v>
      </c>
      <c r="L264" s="33">
        <f t="shared" si="111"/>
        <v>0</v>
      </c>
      <c r="M264" s="1">
        <v>400000</v>
      </c>
      <c r="N264" s="1">
        <v>400000</v>
      </c>
      <c r="O264" s="1">
        <v>300000</v>
      </c>
      <c r="P264" s="1">
        <f t="shared" si="125"/>
        <v>300000</v>
      </c>
      <c r="Q264" s="1">
        <v>400000</v>
      </c>
      <c r="R264" s="1">
        <v>315000</v>
      </c>
      <c r="S264" s="1">
        <f t="shared" si="126"/>
        <v>315000</v>
      </c>
      <c r="T264" s="1">
        <v>330750</v>
      </c>
      <c r="U264" s="1">
        <f t="shared" si="127"/>
        <v>330750</v>
      </c>
    </row>
    <row r="265" spans="1:25" hidden="1" x14ac:dyDescent="0.2">
      <c r="A265" s="29" t="s">
        <v>193</v>
      </c>
      <c r="B265" s="29">
        <v>11</v>
      </c>
      <c r="C265" s="50" t="s">
        <v>101</v>
      </c>
      <c r="D265" s="31">
        <v>3292</v>
      </c>
      <c r="E265" s="32" t="s">
        <v>63</v>
      </c>
      <c r="G265" s="1">
        <v>100000</v>
      </c>
      <c r="H265" s="1">
        <v>100000</v>
      </c>
      <c r="I265" s="1">
        <v>100000</v>
      </c>
      <c r="J265" s="1">
        <v>100000</v>
      </c>
      <c r="K265" s="1">
        <v>99666.76</v>
      </c>
      <c r="L265" s="33">
        <f t="shared" si="111"/>
        <v>99.666759999999996</v>
      </c>
      <c r="M265" s="1">
        <v>100000</v>
      </c>
      <c r="N265" s="1">
        <v>100000</v>
      </c>
      <c r="O265" s="1">
        <v>100000</v>
      </c>
      <c r="P265" s="1">
        <f t="shared" si="125"/>
        <v>100000</v>
      </c>
      <c r="Q265" s="1">
        <v>100000</v>
      </c>
      <c r="R265" s="1">
        <v>100000</v>
      </c>
      <c r="S265" s="1">
        <f t="shared" si="126"/>
        <v>100000</v>
      </c>
      <c r="T265" s="1">
        <v>100000</v>
      </c>
      <c r="U265" s="1">
        <f t="shared" si="127"/>
        <v>100000</v>
      </c>
    </row>
    <row r="266" spans="1:25" ht="94.5" x14ac:dyDescent="0.2">
      <c r="A266" s="227" t="s">
        <v>195</v>
      </c>
      <c r="B266" s="227"/>
      <c r="C266" s="227"/>
      <c r="D266" s="227"/>
      <c r="E266" s="20" t="s">
        <v>196</v>
      </c>
      <c r="F266" s="38" t="s">
        <v>181</v>
      </c>
      <c r="G266" s="21">
        <f>G267+G269+G271+G274</f>
        <v>383000</v>
      </c>
      <c r="H266" s="21">
        <f t="shared" ref="H266:U266" si="130">H267+H269+H271+H274</f>
        <v>383000</v>
      </c>
      <c r="I266" s="21">
        <f t="shared" si="130"/>
        <v>383000</v>
      </c>
      <c r="J266" s="21">
        <f t="shared" si="130"/>
        <v>383000</v>
      </c>
      <c r="K266" s="21">
        <f t="shared" si="130"/>
        <v>71847.81</v>
      </c>
      <c r="L266" s="22">
        <f t="shared" si="111"/>
        <v>18.759219321148823</v>
      </c>
      <c r="M266" s="21">
        <f t="shared" si="130"/>
        <v>383000</v>
      </c>
      <c r="N266" s="21">
        <f t="shared" si="130"/>
        <v>383000</v>
      </c>
      <c r="O266" s="21">
        <f t="shared" si="130"/>
        <v>383000</v>
      </c>
      <c r="P266" s="21">
        <f t="shared" si="130"/>
        <v>383000</v>
      </c>
      <c r="Q266" s="21">
        <f t="shared" si="130"/>
        <v>383000</v>
      </c>
      <c r="R266" s="21">
        <f t="shared" si="130"/>
        <v>420000</v>
      </c>
      <c r="S266" s="21">
        <f t="shared" si="130"/>
        <v>420000</v>
      </c>
      <c r="T266" s="21">
        <f t="shared" si="130"/>
        <v>460000</v>
      </c>
      <c r="U266" s="21">
        <f t="shared" si="130"/>
        <v>460000</v>
      </c>
    </row>
    <row r="267" spans="1:25" s="23" customFormat="1" ht="15.75" hidden="1" x14ac:dyDescent="0.2">
      <c r="A267" s="25" t="s">
        <v>197</v>
      </c>
      <c r="B267" s="25">
        <v>11</v>
      </c>
      <c r="C267" s="49" t="s">
        <v>101</v>
      </c>
      <c r="D267" s="27">
        <v>322</v>
      </c>
      <c r="E267" s="20"/>
      <c r="F267" s="20"/>
      <c r="G267" s="21">
        <f>SUM(G268)</f>
        <v>60000</v>
      </c>
      <c r="H267" s="21">
        <f t="shared" ref="H267:U267" si="131">SUM(H268)</f>
        <v>60000</v>
      </c>
      <c r="I267" s="21">
        <f t="shared" si="131"/>
        <v>60000</v>
      </c>
      <c r="J267" s="21">
        <f t="shared" si="131"/>
        <v>60000</v>
      </c>
      <c r="K267" s="21">
        <f t="shared" si="131"/>
        <v>0</v>
      </c>
      <c r="L267" s="22">
        <f t="shared" si="111"/>
        <v>0</v>
      </c>
      <c r="M267" s="21">
        <f t="shared" si="131"/>
        <v>60000</v>
      </c>
      <c r="N267" s="21">
        <f t="shared" si="131"/>
        <v>60000</v>
      </c>
      <c r="O267" s="21">
        <f t="shared" si="131"/>
        <v>60000</v>
      </c>
      <c r="P267" s="21">
        <f t="shared" si="131"/>
        <v>60000</v>
      </c>
      <c r="Q267" s="21">
        <f t="shared" si="131"/>
        <v>60000</v>
      </c>
      <c r="R267" s="21">
        <f t="shared" si="131"/>
        <v>70000</v>
      </c>
      <c r="S267" s="21">
        <f t="shared" si="131"/>
        <v>70000</v>
      </c>
      <c r="T267" s="21">
        <f t="shared" si="131"/>
        <v>80000</v>
      </c>
      <c r="U267" s="21">
        <f t="shared" si="131"/>
        <v>80000</v>
      </c>
      <c r="V267" s="21"/>
      <c r="W267" s="21"/>
      <c r="X267" s="21"/>
      <c r="Y267" s="12"/>
    </row>
    <row r="268" spans="1:25" s="23" customFormat="1" ht="30" hidden="1" x14ac:dyDescent="0.2">
      <c r="A268" s="29" t="s">
        <v>197</v>
      </c>
      <c r="B268" s="29">
        <v>11</v>
      </c>
      <c r="C268" s="50" t="s">
        <v>101</v>
      </c>
      <c r="D268" s="31">
        <v>3224</v>
      </c>
      <c r="E268" s="32" t="s">
        <v>155</v>
      </c>
      <c r="F268" s="32"/>
      <c r="G268" s="1">
        <v>60000</v>
      </c>
      <c r="H268" s="1">
        <v>60000</v>
      </c>
      <c r="I268" s="1">
        <v>60000</v>
      </c>
      <c r="J268" s="1">
        <v>60000</v>
      </c>
      <c r="K268" s="1">
        <v>0</v>
      </c>
      <c r="L268" s="33">
        <f t="shared" si="111"/>
        <v>0</v>
      </c>
      <c r="M268" s="1">
        <v>60000</v>
      </c>
      <c r="N268" s="1">
        <v>60000</v>
      </c>
      <c r="O268" s="1">
        <v>60000</v>
      </c>
      <c r="P268" s="1">
        <f>O268</f>
        <v>60000</v>
      </c>
      <c r="Q268" s="1">
        <v>60000</v>
      </c>
      <c r="R268" s="1">
        <v>70000</v>
      </c>
      <c r="S268" s="1">
        <f>R268</f>
        <v>70000</v>
      </c>
      <c r="T268" s="1">
        <v>80000</v>
      </c>
      <c r="U268" s="1">
        <f>T268</f>
        <v>80000</v>
      </c>
      <c r="V268" s="21"/>
      <c r="W268" s="21"/>
      <c r="X268" s="21"/>
      <c r="Y268" s="12"/>
    </row>
    <row r="269" spans="1:25" s="23" customFormat="1" ht="15.75" hidden="1" x14ac:dyDescent="0.2">
      <c r="A269" s="25" t="s">
        <v>197</v>
      </c>
      <c r="B269" s="25">
        <v>11</v>
      </c>
      <c r="C269" s="49" t="s">
        <v>101</v>
      </c>
      <c r="D269" s="27">
        <v>323</v>
      </c>
      <c r="E269" s="20"/>
      <c r="F269" s="20"/>
      <c r="G269" s="21">
        <f>SUM(G270)</f>
        <v>220000</v>
      </c>
      <c r="H269" s="21">
        <f t="shared" ref="H269:U269" si="132">SUM(H270)</f>
        <v>220000</v>
      </c>
      <c r="I269" s="21">
        <f t="shared" si="132"/>
        <v>220000</v>
      </c>
      <c r="J269" s="21">
        <f t="shared" si="132"/>
        <v>220000</v>
      </c>
      <c r="K269" s="21">
        <f t="shared" si="132"/>
        <v>71847.81</v>
      </c>
      <c r="L269" s="22">
        <f t="shared" si="111"/>
        <v>32.658095454545453</v>
      </c>
      <c r="M269" s="21">
        <f t="shared" si="132"/>
        <v>220000</v>
      </c>
      <c r="N269" s="21">
        <f t="shared" si="132"/>
        <v>220000</v>
      </c>
      <c r="O269" s="21">
        <f t="shared" si="132"/>
        <v>220000</v>
      </c>
      <c r="P269" s="21">
        <f t="shared" si="132"/>
        <v>220000</v>
      </c>
      <c r="Q269" s="21">
        <f t="shared" si="132"/>
        <v>220000</v>
      </c>
      <c r="R269" s="21">
        <f t="shared" si="132"/>
        <v>235000</v>
      </c>
      <c r="S269" s="21">
        <f t="shared" si="132"/>
        <v>235000</v>
      </c>
      <c r="T269" s="21">
        <f t="shared" si="132"/>
        <v>250000</v>
      </c>
      <c r="U269" s="21">
        <f t="shared" si="132"/>
        <v>250000</v>
      </c>
      <c r="V269" s="21"/>
      <c r="W269" s="21"/>
      <c r="X269" s="21"/>
      <c r="Y269" s="12"/>
    </row>
    <row r="270" spans="1:25" hidden="1" x14ac:dyDescent="0.2">
      <c r="A270" s="29" t="s">
        <v>197</v>
      </c>
      <c r="B270" s="29">
        <v>11</v>
      </c>
      <c r="C270" s="50" t="s">
        <v>101</v>
      </c>
      <c r="D270" s="31">
        <v>3232</v>
      </c>
      <c r="E270" s="32" t="s">
        <v>53</v>
      </c>
      <c r="G270" s="1">
        <v>220000</v>
      </c>
      <c r="H270" s="1">
        <v>220000</v>
      </c>
      <c r="I270" s="1">
        <v>220000</v>
      </c>
      <c r="J270" s="1">
        <v>220000</v>
      </c>
      <c r="K270" s="1">
        <v>71847.81</v>
      </c>
      <c r="L270" s="33">
        <f t="shared" si="111"/>
        <v>32.658095454545453</v>
      </c>
      <c r="M270" s="1">
        <v>220000</v>
      </c>
      <c r="N270" s="1">
        <v>220000</v>
      </c>
      <c r="O270" s="1">
        <v>220000</v>
      </c>
      <c r="P270" s="1">
        <f>O270</f>
        <v>220000</v>
      </c>
      <c r="Q270" s="1">
        <v>220000</v>
      </c>
      <c r="R270" s="1">
        <v>235000</v>
      </c>
      <c r="S270" s="1">
        <f>R270</f>
        <v>235000</v>
      </c>
      <c r="T270" s="1">
        <v>250000</v>
      </c>
      <c r="U270" s="1">
        <f>T270</f>
        <v>250000</v>
      </c>
    </row>
    <row r="271" spans="1:25" s="23" customFormat="1" ht="15.75" hidden="1" x14ac:dyDescent="0.2">
      <c r="A271" s="25" t="s">
        <v>197</v>
      </c>
      <c r="B271" s="25">
        <v>11</v>
      </c>
      <c r="C271" s="49" t="s">
        <v>101</v>
      </c>
      <c r="D271" s="27">
        <v>422</v>
      </c>
      <c r="E271" s="20"/>
      <c r="F271" s="20"/>
      <c r="G271" s="21">
        <f>SUM(G272:G273)</f>
        <v>53000</v>
      </c>
      <c r="H271" s="21">
        <f t="shared" ref="H271:U271" si="133">SUM(H272:H273)</f>
        <v>53000</v>
      </c>
      <c r="I271" s="21">
        <f t="shared" si="133"/>
        <v>53000</v>
      </c>
      <c r="J271" s="21">
        <f t="shared" si="133"/>
        <v>53000</v>
      </c>
      <c r="K271" s="21">
        <f t="shared" si="133"/>
        <v>0</v>
      </c>
      <c r="L271" s="22">
        <f t="shared" si="111"/>
        <v>0</v>
      </c>
      <c r="M271" s="21">
        <f t="shared" si="133"/>
        <v>53000</v>
      </c>
      <c r="N271" s="21">
        <f t="shared" si="133"/>
        <v>53000</v>
      </c>
      <c r="O271" s="21">
        <f t="shared" si="133"/>
        <v>53000</v>
      </c>
      <c r="P271" s="21">
        <f t="shared" si="133"/>
        <v>53000</v>
      </c>
      <c r="Q271" s="21">
        <f t="shared" si="133"/>
        <v>53000</v>
      </c>
      <c r="R271" s="21">
        <f t="shared" si="133"/>
        <v>60000</v>
      </c>
      <c r="S271" s="21">
        <f t="shared" si="133"/>
        <v>60000</v>
      </c>
      <c r="T271" s="21">
        <f t="shared" si="133"/>
        <v>70000</v>
      </c>
      <c r="U271" s="21">
        <f t="shared" si="133"/>
        <v>70000</v>
      </c>
      <c r="V271" s="21"/>
      <c r="W271" s="21"/>
      <c r="X271" s="21"/>
      <c r="Y271" s="12"/>
    </row>
    <row r="272" spans="1:25" hidden="1" x14ac:dyDescent="0.2">
      <c r="A272" s="29" t="s">
        <v>197</v>
      </c>
      <c r="B272" s="29">
        <v>11</v>
      </c>
      <c r="C272" s="50" t="s">
        <v>101</v>
      </c>
      <c r="D272" s="31">
        <v>4222</v>
      </c>
      <c r="E272" s="32" t="s">
        <v>75</v>
      </c>
      <c r="G272" s="1">
        <v>3000</v>
      </c>
      <c r="H272" s="1">
        <v>3000</v>
      </c>
      <c r="I272" s="1">
        <v>3000</v>
      </c>
      <c r="J272" s="1">
        <v>3000</v>
      </c>
      <c r="K272" s="1">
        <v>0</v>
      </c>
      <c r="L272" s="33">
        <f t="shared" si="111"/>
        <v>0</v>
      </c>
      <c r="M272" s="1">
        <v>3000</v>
      </c>
      <c r="N272" s="1">
        <v>3000</v>
      </c>
      <c r="O272" s="1">
        <v>3000</v>
      </c>
      <c r="P272" s="1">
        <f>O272</f>
        <v>3000</v>
      </c>
      <c r="Q272" s="1">
        <v>3000</v>
      </c>
      <c r="R272" s="1">
        <v>5000</v>
      </c>
      <c r="S272" s="1">
        <f>R272</f>
        <v>5000</v>
      </c>
      <c r="T272" s="1">
        <v>10000</v>
      </c>
      <c r="U272" s="1">
        <f>T272</f>
        <v>10000</v>
      </c>
    </row>
    <row r="273" spans="1:25" hidden="1" x14ac:dyDescent="0.2">
      <c r="A273" s="29" t="s">
        <v>197</v>
      </c>
      <c r="B273" s="29">
        <v>11</v>
      </c>
      <c r="C273" s="50" t="s">
        <v>101</v>
      </c>
      <c r="D273" s="31">
        <v>4227</v>
      </c>
      <c r="E273" s="32" t="s">
        <v>77</v>
      </c>
      <c r="G273" s="1">
        <v>50000</v>
      </c>
      <c r="H273" s="1">
        <v>50000</v>
      </c>
      <c r="I273" s="1">
        <v>50000</v>
      </c>
      <c r="J273" s="1">
        <v>50000</v>
      </c>
      <c r="K273" s="1">
        <v>0</v>
      </c>
      <c r="L273" s="33">
        <f t="shared" si="111"/>
        <v>0</v>
      </c>
      <c r="M273" s="1">
        <v>50000</v>
      </c>
      <c r="N273" s="1">
        <v>50000</v>
      </c>
      <c r="O273" s="1">
        <v>50000</v>
      </c>
      <c r="P273" s="1">
        <f>O273</f>
        <v>50000</v>
      </c>
      <c r="Q273" s="1">
        <v>50000</v>
      </c>
      <c r="R273" s="1">
        <v>55000</v>
      </c>
      <c r="S273" s="1">
        <f>R273</f>
        <v>55000</v>
      </c>
      <c r="T273" s="1">
        <v>60000</v>
      </c>
      <c r="U273" s="1">
        <f>T273</f>
        <v>60000</v>
      </c>
    </row>
    <row r="274" spans="1:25" s="23" customFormat="1" ht="15.75" hidden="1" x14ac:dyDescent="0.2">
      <c r="A274" s="25" t="s">
        <v>197</v>
      </c>
      <c r="B274" s="25">
        <v>11</v>
      </c>
      <c r="C274" s="49" t="s">
        <v>101</v>
      </c>
      <c r="D274" s="27">
        <v>453</v>
      </c>
      <c r="E274" s="20"/>
      <c r="F274" s="20"/>
      <c r="G274" s="21">
        <f>SUM(G275)</f>
        <v>50000</v>
      </c>
      <c r="H274" s="21">
        <f t="shared" ref="H274:U274" si="134">SUM(H275)</f>
        <v>50000</v>
      </c>
      <c r="I274" s="21">
        <f t="shared" si="134"/>
        <v>50000</v>
      </c>
      <c r="J274" s="21">
        <f t="shared" si="134"/>
        <v>50000</v>
      </c>
      <c r="K274" s="21">
        <f t="shared" si="134"/>
        <v>0</v>
      </c>
      <c r="L274" s="22">
        <f t="shared" si="111"/>
        <v>0</v>
      </c>
      <c r="M274" s="21">
        <f t="shared" si="134"/>
        <v>50000</v>
      </c>
      <c r="N274" s="21">
        <f t="shared" si="134"/>
        <v>50000</v>
      </c>
      <c r="O274" s="21">
        <f t="shared" si="134"/>
        <v>50000</v>
      </c>
      <c r="P274" s="21">
        <f t="shared" si="134"/>
        <v>50000</v>
      </c>
      <c r="Q274" s="21">
        <f t="shared" si="134"/>
        <v>50000</v>
      </c>
      <c r="R274" s="21">
        <f t="shared" si="134"/>
        <v>55000</v>
      </c>
      <c r="S274" s="21">
        <f t="shared" si="134"/>
        <v>55000</v>
      </c>
      <c r="T274" s="21">
        <f t="shared" si="134"/>
        <v>60000</v>
      </c>
      <c r="U274" s="21">
        <f t="shared" si="134"/>
        <v>60000</v>
      </c>
      <c r="V274" s="21"/>
      <c r="W274" s="21"/>
      <c r="X274" s="21"/>
      <c r="Y274" s="12"/>
    </row>
    <row r="275" spans="1:25" hidden="1" x14ac:dyDescent="0.2">
      <c r="A275" s="29" t="s">
        <v>197</v>
      </c>
      <c r="B275" s="29">
        <v>11</v>
      </c>
      <c r="C275" s="50" t="s">
        <v>101</v>
      </c>
      <c r="D275" s="31">
        <v>4531</v>
      </c>
      <c r="E275" s="32" t="s">
        <v>198</v>
      </c>
      <c r="G275" s="1">
        <v>50000</v>
      </c>
      <c r="H275" s="1">
        <v>50000</v>
      </c>
      <c r="I275" s="1">
        <v>50000</v>
      </c>
      <c r="J275" s="1">
        <v>50000</v>
      </c>
      <c r="K275" s="1">
        <v>0</v>
      </c>
      <c r="L275" s="33">
        <f t="shared" si="111"/>
        <v>0</v>
      </c>
      <c r="M275" s="1">
        <v>50000</v>
      </c>
      <c r="N275" s="1">
        <v>50000</v>
      </c>
      <c r="O275" s="1">
        <v>50000</v>
      </c>
      <c r="P275" s="1">
        <f>O275</f>
        <v>50000</v>
      </c>
      <c r="Q275" s="1">
        <v>50000</v>
      </c>
      <c r="R275" s="1">
        <v>55000</v>
      </c>
      <c r="S275" s="1">
        <f>R275</f>
        <v>55000</v>
      </c>
      <c r="T275" s="1">
        <v>60000</v>
      </c>
      <c r="U275" s="1">
        <f>T275</f>
        <v>60000</v>
      </c>
    </row>
    <row r="276" spans="1:25" ht="94.5" x14ac:dyDescent="0.2">
      <c r="A276" s="227" t="s">
        <v>199</v>
      </c>
      <c r="B276" s="227"/>
      <c r="C276" s="227"/>
      <c r="D276" s="227"/>
      <c r="E276" s="20" t="s">
        <v>200</v>
      </c>
      <c r="F276" s="38" t="s">
        <v>181</v>
      </c>
      <c r="G276" s="21">
        <f>G277+G279+G283+G286+G288</f>
        <v>513000</v>
      </c>
      <c r="H276" s="21">
        <f t="shared" ref="H276:U276" si="135">H277+H279+H283+H286+H288</f>
        <v>513000</v>
      </c>
      <c r="I276" s="21">
        <f t="shared" si="135"/>
        <v>513000</v>
      </c>
      <c r="J276" s="21">
        <f t="shared" si="135"/>
        <v>513000</v>
      </c>
      <c r="K276" s="21">
        <f t="shared" si="135"/>
        <v>67329.08</v>
      </c>
      <c r="L276" s="22">
        <f t="shared" si="111"/>
        <v>13.124576998050683</v>
      </c>
      <c r="M276" s="21">
        <f t="shared" si="135"/>
        <v>415000</v>
      </c>
      <c r="N276" s="21">
        <f t="shared" si="135"/>
        <v>415000</v>
      </c>
      <c r="O276" s="21">
        <f t="shared" si="135"/>
        <v>450000</v>
      </c>
      <c r="P276" s="21">
        <f t="shared" si="135"/>
        <v>450000</v>
      </c>
      <c r="Q276" s="21">
        <f t="shared" si="135"/>
        <v>513000</v>
      </c>
      <c r="R276" s="21">
        <f t="shared" si="135"/>
        <v>505250</v>
      </c>
      <c r="S276" s="21">
        <f t="shared" si="135"/>
        <v>505250</v>
      </c>
      <c r="T276" s="21">
        <f t="shared" si="135"/>
        <v>560763</v>
      </c>
      <c r="U276" s="21">
        <f t="shared" si="135"/>
        <v>560763</v>
      </c>
    </row>
    <row r="277" spans="1:25" s="23" customFormat="1" ht="15.75" hidden="1" x14ac:dyDescent="0.2">
      <c r="A277" s="24" t="s">
        <v>201</v>
      </c>
      <c r="B277" s="25">
        <v>11</v>
      </c>
      <c r="C277" s="26" t="s">
        <v>101</v>
      </c>
      <c r="D277" s="27">
        <v>322</v>
      </c>
      <c r="E277" s="20"/>
      <c r="F277" s="20"/>
      <c r="G277" s="21">
        <f>SUM(G278)</f>
        <v>15000</v>
      </c>
      <c r="H277" s="21">
        <f t="shared" ref="H277:U277" si="136">SUM(H278)</f>
        <v>15000</v>
      </c>
      <c r="I277" s="21">
        <f t="shared" si="136"/>
        <v>15000</v>
      </c>
      <c r="J277" s="21">
        <f t="shared" si="136"/>
        <v>15000</v>
      </c>
      <c r="K277" s="21">
        <f t="shared" si="136"/>
        <v>2358.23</v>
      </c>
      <c r="L277" s="22">
        <f t="shared" si="111"/>
        <v>15.721533333333335</v>
      </c>
      <c r="M277" s="21">
        <f t="shared" si="136"/>
        <v>25000</v>
      </c>
      <c r="N277" s="21">
        <f t="shared" si="136"/>
        <v>25000</v>
      </c>
      <c r="O277" s="21">
        <f t="shared" si="136"/>
        <v>15000</v>
      </c>
      <c r="P277" s="21">
        <f t="shared" si="136"/>
        <v>15000</v>
      </c>
      <c r="Q277" s="21">
        <f t="shared" si="136"/>
        <v>35000</v>
      </c>
      <c r="R277" s="21">
        <f t="shared" si="136"/>
        <v>20000</v>
      </c>
      <c r="S277" s="21">
        <f t="shared" si="136"/>
        <v>20000</v>
      </c>
      <c r="T277" s="21">
        <f t="shared" si="136"/>
        <v>25000</v>
      </c>
      <c r="U277" s="21">
        <f t="shared" si="136"/>
        <v>25000</v>
      </c>
      <c r="V277" s="21"/>
      <c r="W277" s="21"/>
      <c r="X277" s="21"/>
      <c r="Y277" s="12"/>
    </row>
    <row r="278" spans="1:25" ht="30" hidden="1" x14ac:dyDescent="0.2">
      <c r="A278" s="28" t="s">
        <v>201</v>
      </c>
      <c r="B278" s="29">
        <v>11</v>
      </c>
      <c r="C278" s="30" t="s">
        <v>101</v>
      </c>
      <c r="D278" s="31">
        <v>3224</v>
      </c>
      <c r="E278" s="32" t="s">
        <v>155</v>
      </c>
      <c r="G278" s="1">
        <v>15000</v>
      </c>
      <c r="H278" s="1">
        <v>15000</v>
      </c>
      <c r="I278" s="1">
        <v>15000</v>
      </c>
      <c r="J278" s="1">
        <v>15000</v>
      </c>
      <c r="K278" s="1">
        <v>2358.23</v>
      </c>
      <c r="L278" s="33">
        <f t="shared" si="111"/>
        <v>15.721533333333335</v>
      </c>
      <c r="M278" s="1">
        <v>25000</v>
      </c>
      <c r="N278" s="1">
        <v>25000</v>
      </c>
      <c r="O278" s="1">
        <v>15000</v>
      </c>
      <c r="P278" s="1">
        <f>O278</f>
        <v>15000</v>
      </c>
      <c r="Q278" s="1">
        <v>35000</v>
      </c>
      <c r="R278" s="1">
        <v>20000</v>
      </c>
      <c r="S278" s="1">
        <f>R278</f>
        <v>20000</v>
      </c>
      <c r="T278" s="1">
        <v>25000</v>
      </c>
      <c r="U278" s="1">
        <f>T278</f>
        <v>25000</v>
      </c>
    </row>
    <row r="279" spans="1:25" s="23" customFormat="1" ht="15.75" hidden="1" x14ac:dyDescent="0.2">
      <c r="A279" s="24" t="s">
        <v>201</v>
      </c>
      <c r="B279" s="25">
        <v>11</v>
      </c>
      <c r="C279" s="26" t="s">
        <v>101</v>
      </c>
      <c r="D279" s="27">
        <v>323</v>
      </c>
      <c r="E279" s="20"/>
      <c r="F279" s="20"/>
      <c r="G279" s="21">
        <f>SUM(G280:G282)</f>
        <v>150000</v>
      </c>
      <c r="H279" s="21">
        <f t="shared" ref="H279:U279" si="137">SUM(H280:H282)</f>
        <v>150000</v>
      </c>
      <c r="I279" s="21">
        <f t="shared" si="137"/>
        <v>150000</v>
      </c>
      <c r="J279" s="21">
        <f t="shared" si="137"/>
        <v>150000</v>
      </c>
      <c r="K279" s="21">
        <f t="shared" si="137"/>
        <v>16185.33</v>
      </c>
      <c r="L279" s="22">
        <f t="shared" si="111"/>
        <v>10.79022</v>
      </c>
      <c r="M279" s="21">
        <f t="shared" si="137"/>
        <v>140000</v>
      </c>
      <c r="N279" s="21">
        <f t="shared" si="137"/>
        <v>140000</v>
      </c>
      <c r="O279" s="21">
        <f t="shared" si="137"/>
        <v>150000</v>
      </c>
      <c r="P279" s="21">
        <f t="shared" si="137"/>
        <v>150000</v>
      </c>
      <c r="Q279" s="21">
        <f t="shared" si="137"/>
        <v>130000</v>
      </c>
      <c r="R279" s="21">
        <f t="shared" si="137"/>
        <v>185000</v>
      </c>
      <c r="S279" s="21">
        <f t="shared" si="137"/>
        <v>185000</v>
      </c>
      <c r="T279" s="21">
        <f t="shared" si="137"/>
        <v>220000</v>
      </c>
      <c r="U279" s="21">
        <f t="shared" si="137"/>
        <v>220000</v>
      </c>
      <c r="V279" s="21"/>
      <c r="W279" s="21"/>
      <c r="X279" s="21"/>
      <c r="Y279" s="12"/>
    </row>
    <row r="280" spans="1:25" hidden="1" x14ac:dyDescent="0.2">
      <c r="A280" s="28" t="s">
        <v>201</v>
      </c>
      <c r="B280" s="29">
        <v>11</v>
      </c>
      <c r="C280" s="30" t="s">
        <v>101</v>
      </c>
      <c r="D280" s="31">
        <v>3232</v>
      </c>
      <c r="E280" s="32" t="s">
        <v>53</v>
      </c>
      <c r="G280" s="1">
        <v>70000</v>
      </c>
      <c r="H280" s="1">
        <v>70000</v>
      </c>
      <c r="I280" s="1">
        <v>70000</v>
      </c>
      <c r="J280" s="1">
        <v>70000</v>
      </c>
      <c r="K280" s="1">
        <v>4474.6000000000004</v>
      </c>
      <c r="L280" s="33">
        <f t="shared" si="111"/>
        <v>6.3922857142857143</v>
      </c>
      <c r="M280" s="1">
        <v>60000</v>
      </c>
      <c r="N280" s="1">
        <v>60000</v>
      </c>
      <c r="O280" s="1">
        <v>70000</v>
      </c>
      <c r="P280" s="1">
        <f t="shared" ref="P280:P289" si="138">O280</f>
        <v>70000</v>
      </c>
      <c r="Q280" s="1">
        <v>50000</v>
      </c>
      <c r="R280" s="1">
        <v>80000</v>
      </c>
      <c r="S280" s="1">
        <f t="shared" ref="S280:S289" si="139">R280</f>
        <v>80000</v>
      </c>
      <c r="T280" s="1">
        <v>90000</v>
      </c>
      <c r="U280" s="1">
        <f t="shared" ref="U280:U289" si="140">T280</f>
        <v>90000</v>
      </c>
    </row>
    <row r="281" spans="1:25" hidden="1" x14ac:dyDescent="0.2">
      <c r="A281" s="28" t="s">
        <v>201</v>
      </c>
      <c r="B281" s="29">
        <v>11</v>
      </c>
      <c r="C281" s="30" t="s">
        <v>101</v>
      </c>
      <c r="D281" s="31">
        <v>3237</v>
      </c>
      <c r="E281" s="32" t="s">
        <v>58</v>
      </c>
      <c r="G281" s="1">
        <v>30000</v>
      </c>
      <c r="H281" s="1">
        <v>30000</v>
      </c>
      <c r="I281" s="1">
        <v>30000</v>
      </c>
      <c r="J281" s="1">
        <v>30000</v>
      </c>
      <c r="K281" s="1">
        <v>11710.73</v>
      </c>
      <c r="L281" s="33">
        <f t="shared" si="111"/>
        <v>39.035766666666667</v>
      </c>
      <c r="M281" s="1">
        <v>30000</v>
      </c>
      <c r="N281" s="1">
        <v>30000</v>
      </c>
      <c r="O281" s="1">
        <v>30000</v>
      </c>
      <c r="P281" s="1">
        <f t="shared" si="138"/>
        <v>30000</v>
      </c>
      <c r="Q281" s="1">
        <v>30000</v>
      </c>
      <c r="R281" s="1">
        <v>30000</v>
      </c>
      <c r="S281" s="1">
        <f t="shared" si="139"/>
        <v>30000</v>
      </c>
      <c r="T281" s="1">
        <v>30000</v>
      </c>
      <c r="U281" s="1">
        <f t="shared" si="140"/>
        <v>30000</v>
      </c>
    </row>
    <row r="282" spans="1:25" hidden="1" x14ac:dyDescent="0.2">
      <c r="A282" s="28" t="s">
        <v>201</v>
      </c>
      <c r="B282" s="29">
        <v>11</v>
      </c>
      <c r="C282" s="30" t="s">
        <v>101</v>
      </c>
      <c r="D282" s="31">
        <v>3238</v>
      </c>
      <c r="E282" s="32" t="s">
        <v>59</v>
      </c>
      <c r="G282" s="1">
        <v>50000</v>
      </c>
      <c r="H282" s="1">
        <v>50000</v>
      </c>
      <c r="I282" s="1">
        <v>50000</v>
      </c>
      <c r="J282" s="1">
        <v>50000</v>
      </c>
      <c r="K282" s="1">
        <v>0</v>
      </c>
      <c r="L282" s="33">
        <f t="shared" si="111"/>
        <v>0</v>
      </c>
      <c r="M282" s="1">
        <v>50000</v>
      </c>
      <c r="N282" s="1">
        <v>50000</v>
      </c>
      <c r="O282" s="1">
        <v>50000</v>
      </c>
      <c r="P282" s="1">
        <f t="shared" si="138"/>
        <v>50000</v>
      </c>
      <c r="Q282" s="1">
        <v>50000</v>
      </c>
      <c r="R282" s="1">
        <v>75000</v>
      </c>
      <c r="S282" s="1">
        <f t="shared" si="139"/>
        <v>75000</v>
      </c>
      <c r="T282" s="1">
        <v>100000</v>
      </c>
      <c r="U282" s="1">
        <f t="shared" si="140"/>
        <v>100000</v>
      </c>
    </row>
    <row r="283" spans="1:25" s="23" customFormat="1" ht="15.75" hidden="1" x14ac:dyDescent="0.2">
      <c r="A283" s="24" t="s">
        <v>201</v>
      </c>
      <c r="B283" s="25">
        <v>11</v>
      </c>
      <c r="C283" s="26" t="s">
        <v>101</v>
      </c>
      <c r="D283" s="27">
        <v>412</v>
      </c>
      <c r="E283" s="20"/>
      <c r="F283" s="20"/>
      <c r="G283" s="21">
        <f>SUM(G284:G285)</f>
        <v>130000</v>
      </c>
      <c r="H283" s="21">
        <f t="shared" ref="H283:U283" si="141">SUM(H284:H285)</f>
        <v>130000</v>
      </c>
      <c r="I283" s="21">
        <f t="shared" si="141"/>
        <v>130000</v>
      </c>
      <c r="J283" s="21">
        <f t="shared" si="141"/>
        <v>130000</v>
      </c>
      <c r="K283" s="21">
        <f t="shared" si="141"/>
        <v>0</v>
      </c>
      <c r="L283" s="22">
        <f t="shared" si="111"/>
        <v>0</v>
      </c>
      <c r="M283" s="21">
        <f t="shared" si="141"/>
        <v>100000</v>
      </c>
      <c r="N283" s="21">
        <f t="shared" si="141"/>
        <v>100000</v>
      </c>
      <c r="O283" s="21">
        <f t="shared" si="141"/>
        <v>130000</v>
      </c>
      <c r="P283" s="21">
        <f t="shared" si="141"/>
        <v>130000</v>
      </c>
      <c r="Q283" s="21">
        <f t="shared" si="141"/>
        <v>130000</v>
      </c>
      <c r="R283" s="21">
        <f t="shared" si="141"/>
        <v>130000</v>
      </c>
      <c r="S283" s="21">
        <f t="shared" si="141"/>
        <v>130000</v>
      </c>
      <c r="T283" s="21">
        <f t="shared" si="141"/>
        <v>130000</v>
      </c>
      <c r="U283" s="21">
        <f t="shared" si="141"/>
        <v>130000</v>
      </c>
      <c r="V283" s="21"/>
      <c r="W283" s="21"/>
      <c r="X283" s="21"/>
      <c r="Y283" s="12"/>
    </row>
    <row r="284" spans="1:25" s="23" customFormat="1" ht="15.75" hidden="1" x14ac:dyDescent="0.2">
      <c r="A284" s="28" t="s">
        <v>201</v>
      </c>
      <c r="B284" s="29">
        <v>11</v>
      </c>
      <c r="C284" s="30" t="s">
        <v>101</v>
      </c>
      <c r="D284" s="31">
        <v>4123</v>
      </c>
      <c r="E284" s="32" t="s">
        <v>83</v>
      </c>
      <c r="F284" s="32"/>
      <c r="G284" s="1">
        <v>50000</v>
      </c>
      <c r="H284" s="1">
        <v>50000</v>
      </c>
      <c r="I284" s="1">
        <v>50000</v>
      </c>
      <c r="J284" s="1">
        <v>50000</v>
      </c>
      <c r="K284" s="1">
        <v>0</v>
      </c>
      <c r="L284" s="33">
        <f t="shared" si="111"/>
        <v>0</v>
      </c>
      <c r="M284" s="1">
        <v>50000</v>
      </c>
      <c r="N284" s="1">
        <v>50000</v>
      </c>
      <c r="O284" s="1">
        <v>50000</v>
      </c>
      <c r="P284" s="1">
        <f t="shared" si="138"/>
        <v>50000</v>
      </c>
      <c r="Q284" s="1">
        <v>50000</v>
      </c>
      <c r="R284" s="1">
        <v>50000</v>
      </c>
      <c r="S284" s="1">
        <f t="shared" si="139"/>
        <v>50000</v>
      </c>
      <c r="T284" s="1">
        <v>50000</v>
      </c>
      <c r="U284" s="1">
        <f t="shared" si="140"/>
        <v>50000</v>
      </c>
      <c r="V284" s="21"/>
      <c r="W284" s="21"/>
      <c r="X284" s="21"/>
      <c r="Y284" s="12"/>
    </row>
    <row r="285" spans="1:25" hidden="1" x14ac:dyDescent="0.2">
      <c r="A285" s="28" t="s">
        <v>201</v>
      </c>
      <c r="B285" s="29">
        <v>11</v>
      </c>
      <c r="C285" s="30" t="s">
        <v>101</v>
      </c>
      <c r="D285" s="31">
        <v>4126</v>
      </c>
      <c r="E285" s="32" t="s">
        <v>84</v>
      </c>
      <c r="G285" s="1">
        <v>80000</v>
      </c>
      <c r="H285" s="1">
        <v>80000</v>
      </c>
      <c r="I285" s="1">
        <v>80000</v>
      </c>
      <c r="J285" s="1">
        <v>80000</v>
      </c>
      <c r="K285" s="1">
        <v>0</v>
      </c>
      <c r="L285" s="33">
        <f t="shared" si="111"/>
        <v>0</v>
      </c>
      <c r="M285" s="1">
        <v>50000</v>
      </c>
      <c r="N285" s="1">
        <v>50000</v>
      </c>
      <c r="O285" s="1">
        <v>80000</v>
      </c>
      <c r="P285" s="1">
        <f t="shared" si="138"/>
        <v>80000</v>
      </c>
      <c r="Q285" s="1">
        <v>80000</v>
      </c>
      <c r="R285" s="1">
        <v>80000</v>
      </c>
      <c r="S285" s="1">
        <f t="shared" si="139"/>
        <v>80000</v>
      </c>
      <c r="T285" s="1">
        <v>80000</v>
      </c>
      <c r="U285" s="1">
        <f t="shared" si="140"/>
        <v>80000</v>
      </c>
    </row>
    <row r="286" spans="1:25" s="23" customFormat="1" ht="15.75" hidden="1" x14ac:dyDescent="0.2">
      <c r="A286" s="24" t="s">
        <v>201</v>
      </c>
      <c r="B286" s="25">
        <v>11</v>
      </c>
      <c r="C286" s="26" t="s">
        <v>101</v>
      </c>
      <c r="D286" s="27">
        <v>422</v>
      </c>
      <c r="E286" s="20"/>
      <c r="F286" s="20"/>
      <c r="G286" s="21">
        <f>SUM(G287)</f>
        <v>50000</v>
      </c>
      <c r="H286" s="21">
        <f t="shared" ref="H286:U286" si="142">SUM(H287)</f>
        <v>50000</v>
      </c>
      <c r="I286" s="21">
        <f t="shared" si="142"/>
        <v>50000</v>
      </c>
      <c r="J286" s="21">
        <f t="shared" si="142"/>
        <v>50000</v>
      </c>
      <c r="K286" s="21">
        <f t="shared" si="142"/>
        <v>48785.52</v>
      </c>
      <c r="L286" s="22">
        <f t="shared" si="111"/>
        <v>97.571039999999996</v>
      </c>
      <c r="M286" s="21">
        <f t="shared" si="142"/>
        <v>50000</v>
      </c>
      <c r="N286" s="21">
        <f t="shared" si="142"/>
        <v>50000</v>
      </c>
      <c r="O286" s="21">
        <f t="shared" si="142"/>
        <v>50000</v>
      </c>
      <c r="P286" s="21">
        <f t="shared" si="142"/>
        <v>50000</v>
      </c>
      <c r="Q286" s="21">
        <f t="shared" si="142"/>
        <v>50000</v>
      </c>
      <c r="R286" s="21">
        <f t="shared" si="142"/>
        <v>60000</v>
      </c>
      <c r="S286" s="21">
        <f t="shared" si="142"/>
        <v>60000</v>
      </c>
      <c r="T286" s="21">
        <f t="shared" si="142"/>
        <v>70000</v>
      </c>
      <c r="U286" s="21">
        <f t="shared" si="142"/>
        <v>70000</v>
      </c>
      <c r="V286" s="21"/>
      <c r="W286" s="21"/>
      <c r="X286" s="21"/>
      <c r="Y286" s="12"/>
    </row>
    <row r="287" spans="1:25" hidden="1" x14ac:dyDescent="0.2">
      <c r="A287" s="28" t="s">
        <v>201</v>
      </c>
      <c r="B287" s="29">
        <v>11</v>
      </c>
      <c r="C287" s="30" t="s">
        <v>101</v>
      </c>
      <c r="D287" s="31">
        <v>4221</v>
      </c>
      <c r="E287" s="32" t="s">
        <v>74</v>
      </c>
      <c r="G287" s="1">
        <v>50000</v>
      </c>
      <c r="H287" s="1">
        <v>50000</v>
      </c>
      <c r="I287" s="1">
        <v>50000</v>
      </c>
      <c r="J287" s="1">
        <v>50000</v>
      </c>
      <c r="K287" s="1">
        <v>48785.52</v>
      </c>
      <c r="L287" s="33">
        <f t="shared" si="111"/>
        <v>97.571039999999996</v>
      </c>
      <c r="M287" s="1">
        <v>50000</v>
      </c>
      <c r="N287" s="1">
        <v>50000</v>
      </c>
      <c r="O287" s="1">
        <v>50000</v>
      </c>
      <c r="P287" s="1">
        <f t="shared" si="138"/>
        <v>50000</v>
      </c>
      <c r="Q287" s="1">
        <v>50000</v>
      </c>
      <c r="R287" s="1">
        <v>60000</v>
      </c>
      <c r="S287" s="1">
        <f t="shared" si="139"/>
        <v>60000</v>
      </c>
      <c r="T287" s="1">
        <v>70000</v>
      </c>
      <c r="U287" s="1">
        <f t="shared" si="140"/>
        <v>70000</v>
      </c>
    </row>
    <row r="288" spans="1:25" s="23" customFormat="1" ht="15.75" hidden="1" x14ac:dyDescent="0.2">
      <c r="A288" s="24" t="s">
        <v>201</v>
      </c>
      <c r="B288" s="25">
        <v>11</v>
      </c>
      <c r="C288" s="26" t="s">
        <v>101</v>
      </c>
      <c r="D288" s="27">
        <v>426</v>
      </c>
      <c r="E288" s="20"/>
      <c r="F288" s="20"/>
      <c r="G288" s="21">
        <f>SUM(G289)</f>
        <v>168000</v>
      </c>
      <c r="H288" s="21">
        <f t="shared" ref="H288:U288" si="143">SUM(H289)</f>
        <v>168000</v>
      </c>
      <c r="I288" s="21">
        <f t="shared" si="143"/>
        <v>168000</v>
      </c>
      <c r="J288" s="21">
        <f t="shared" si="143"/>
        <v>168000</v>
      </c>
      <c r="K288" s="21">
        <f t="shared" si="143"/>
        <v>0</v>
      </c>
      <c r="L288" s="22">
        <f t="shared" si="111"/>
        <v>0</v>
      </c>
      <c r="M288" s="21">
        <f t="shared" si="143"/>
        <v>100000</v>
      </c>
      <c r="N288" s="21">
        <f t="shared" si="143"/>
        <v>100000</v>
      </c>
      <c r="O288" s="21">
        <f t="shared" si="143"/>
        <v>105000</v>
      </c>
      <c r="P288" s="21">
        <f t="shared" si="143"/>
        <v>105000</v>
      </c>
      <c r="Q288" s="21">
        <f t="shared" si="143"/>
        <v>168000</v>
      </c>
      <c r="R288" s="21">
        <f t="shared" si="143"/>
        <v>110250</v>
      </c>
      <c r="S288" s="21">
        <f t="shared" si="143"/>
        <v>110250</v>
      </c>
      <c r="T288" s="21">
        <f t="shared" si="143"/>
        <v>115763</v>
      </c>
      <c r="U288" s="21">
        <f t="shared" si="143"/>
        <v>115763</v>
      </c>
      <c r="V288" s="21"/>
      <c r="W288" s="21"/>
      <c r="X288" s="21"/>
      <c r="Y288" s="12"/>
    </row>
    <row r="289" spans="1:25" hidden="1" x14ac:dyDescent="0.2">
      <c r="A289" s="28" t="s">
        <v>201</v>
      </c>
      <c r="B289" s="29">
        <v>11</v>
      </c>
      <c r="C289" s="30" t="s">
        <v>101</v>
      </c>
      <c r="D289" s="31">
        <v>4262</v>
      </c>
      <c r="E289" s="32" t="s">
        <v>86</v>
      </c>
      <c r="G289" s="1">
        <v>168000</v>
      </c>
      <c r="H289" s="1">
        <v>168000</v>
      </c>
      <c r="I289" s="1">
        <v>168000</v>
      </c>
      <c r="J289" s="1">
        <v>168000</v>
      </c>
      <c r="K289" s="1">
        <v>0</v>
      </c>
      <c r="L289" s="33">
        <f t="shared" si="111"/>
        <v>0</v>
      </c>
      <c r="M289" s="1">
        <v>100000</v>
      </c>
      <c r="N289" s="1">
        <v>100000</v>
      </c>
      <c r="O289" s="1">
        <v>105000</v>
      </c>
      <c r="P289" s="1">
        <f t="shared" si="138"/>
        <v>105000</v>
      </c>
      <c r="Q289" s="1">
        <v>168000</v>
      </c>
      <c r="R289" s="1">
        <v>110250</v>
      </c>
      <c r="S289" s="1">
        <f t="shared" si="139"/>
        <v>110250</v>
      </c>
      <c r="T289" s="1">
        <v>115763</v>
      </c>
      <c r="U289" s="1">
        <f t="shared" si="140"/>
        <v>115763</v>
      </c>
    </row>
    <row r="290" spans="1:25" ht="94.5" x14ac:dyDescent="0.2">
      <c r="A290" s="227" t="s">
        <v>202</v>
      </c>
      <c r="B290" s="230"/>
      <c r="C290" s="230"/>
      <c r="D290" s="230"/>
      <c r="E290" s="20" t="s">
        <v>203</v>
      </c>
      <c r="F290" s="38" t="s">
        <v>181</v>
      </c>
      <c r="G290" s="21">
        <f>G291+G294</f>
        <v>280000</v>
      </c>
      <c r="H290" s="21">
        <f t="shared" ref="H290:U290" si="144">H291+H294</f>
        <v>280000</v>
      </c>
      <c r="I290" s="21">
        <f t="shared" si="144"/>
        <v>280000</v>
      </c>
      <c r="J290" s="21">
        <f t="shared" si="144"/>
        <v>280000</v>
      </c>
      <c r="K290" s="21">
        <f t="shared" si="144"/>
        <v>0</v>
      </c>
      <c r="L290" s="22">
        <f t="shared" si="111"/>
        <v>0</v>
      </c>
      <c r="M290" s="21">
        <f t="shared" si="144"/>
        <v>300000</v>
      </c>
      <c r="N290" s="21">
        <f t="shared" si="144"/>
        <v>300000</v>
      </c>
      <c r="O290" s="21">
        <f t="shared" si="144"/>
        <v>200000</v>
      </c>
      <c r="P290" s="21">
        <f t="shared" si="144"/>
        <v>200000</v>
      </c>
      <c r="Q290" s="21">
        <f t="shared" si="144"/>
        <v>300000</v>
      </c>
      <c r="R290" s="21">
        <f t="shared" si="144"/>
        <v>223500</v>
      </c>
      <c r="S290" s="21">
        <f t="shared" si="144"/>
        <v>223500</v>
      </c>
      <c r="T290" s="21">
        <f t="shared" si="144"/>
        <v>247425</v>
      </c>
      <c r="U290" s="21">
        <f t="shared" si="144"/>
        <v>247425</v>
      </c>
    </row>
    <row r="291" spans="1:25" s="23" customFormat="1" ht="15.75" hidden="1" x14ac:dyDescent="0.2">
      <c r="A291" s="24" t="s">
        <v>204</v>
      </c>
      <c r="B291" s="25">
        <v>11</v>
      </c>
      <c r="C291" s="26" t="s">
        <v>162</v>
      </c>
      <c r="D291" s="40">
        <v>323</v>
      </c>
      <c r="E291" s="20"/>
      <c r="F291" s="20"/>
      <c r="G291" s="21">
        <f>SUM(G292:G293)</f>
        <v>270000</v>
      </c>
      <c r="H291" s="21">
        <f t="shared" ref="H291:U291" si="145">SUM(H292:H293)</f>
        <v>270000</v>
      </c>
      <c r="I291" s="21">
        <f t="shared" si="145"/>
        <v>270000</v>
      </c>
      <c r="J291" s="21">
        <f t="shared" si="145"/>
        <v>270000</v>
      </c>
      <c r="K291" s="21">
        <f t="shared" si="145"/>
        <v>0</v>
      </c>
      <c r="L291" s="22">
        <f t="shared" si="111"/>
        <v>0</v>
      </c>
      <c r="M291" s="21">
        <f t="shared" si="145"/>
        <v>280000</v>
      </c>
      <c r="N291" s="21">
        <f t="shared" si="145"/>
        <v>280000</v>
      </c>
      <c r="O291" s="21">
        <f t="shared" si="145"/>
        <v>190000</v>
      </c>
      <c r="P291" s="21">
        <f t="shared" si="145"/>
        <v>190000</v>
      </c>
      <c r="Q291" s="21">
        <f t="shared" si="145"/>
        <v>280000</v>
      </c>
      <c r="R291" s="21">
        <f t="shared" si="145"/>
        <v>208500</v>
      </c>
      <c r="S291" s="21">
        <f t="shared" si="145"/>
        <v>208500</v>
      </c>
      <c r="T291" s="21">
        <f t="shared" si="145"/>
        <v>227425</v>
      </c>
      <c r="U291" s="21">
        <f t="shared" si="145"/>
        <v>227425</v>
      </c>
      <c r="V291" s="21"/>
      <c r="W291" s="21"/>
      <c r="X291" s="21"/>
      <c r="Y291" s="12"/>
    </row>
    <row r="292" spans="1:25" hidden="1" x14ac:dyDescent="0.2">
      <c r="A292" s="28" t="s">
        <v>204</v>
      </c>
      <c r="B292" s="29">
        <v>11</v>
      </c>
      <c r="C292" s="30" t="s">
        <v>162</v>
      </c>
      <c r="D292" s="31">
        <v>3234</v>
      </c>
      <c r="E292" s="32" t="s">
        <v>55</v>
      </c>
      <c r="G292" s="1">
        <v>20000</v>
      </c>
      <c r="H292" s="1">
        <v>20000</v>
      </c>
      <c r="I292" s="1">
        <v>20000</v>
      </c>
      <c r="J292" s="1">
        <v>20000</v>
      </c>
      <c r="K292" s="1">
        <v>0</v>
      </c>
      <c r="L292" s="33">
        <f t="shared" si="111"/>
        <v>0</v>
      </c>
      <c r="M292" s="1">
        <v>30000</v>
      </c>
      <c r="N292" s="1">
        <v>30000</v>
      </c>
      <c r="O292" s="1">
        <v>20000</v>
      </c>
      <c r="P292" s="1">
        <f>O292</f>
        <v>20000</v>
      </c>
      <c r="Q292" s="1">
        <v>30000</v>
      </c>
      <c r="R292" s="1">
        <v>30000</v>
      </c>
      <c r="S292" s="1">
        <f>R292</f>
        <v>30000</v>
      </c>
      <c r="T292" s="1">
        <v>40000</v>
      </c>
      <c r="U292" s="1">
        <f>T292</f>
        <v>40000</v>
      </c>
    </row>
    <row r="293" spans="1:25" hidden="1" x14ac:dyDescent="0.2">
      <c r="A293" s="28" t="s">
        <v>204</v>
      </c>
      <c r="B293" s="29">
        <v>11</v>
      </c>
      <c r="C293" s="30" t="s">
        <v>162</v>
      </c>
      <c r="D293" s="31">
        <v>3235</v>
      </c>
      <c r="E293" s="32" t="s">
        <v>56</v>
      </c>
      <c r="G293" s="1">
        <v>250000</v>
      </c>
      <c r="H293" s="1">
        <v>250000</v>
      </c>
      <c r="I293" s="1">
        <v>250000</v>
      </c>
      <c r="J293" s="1">
        <v>250000</v>
      </c>
      <c r="K293" s="1">
        <v>0</v>
      </c>
      <c r="L293" s="33">
        <f t="shared" si="111"/>
        <v>0</v>
      </c>
      <c r="M293" s="1">
        <v>250000</v>
      </c>
      <c r="N293" s="1">
        <v>250000</v>
      </c>
      <c r="O293" s="1">
        <v>170000</v>
      </c>
      <c r="P293" s="1">
        <f>O293</f>
        <v>170000</v>
      </c>
      <c r="Q293" s="1">
        <v>250000</v>
      </c>
      <c r="R293" s="1">
        <v>178500</v>
      </c>
      <c r="S293" s="1">
        <f>R293</f>
        <v>178500</v>
      </c>
      <c r="T293" s="1">
        <v>187425</v>
      </c>
      <c r="U293" s="1">
        <f>T293</f>
        <v>187425</v>
      </c>
    </row>
    <row r="294" spans="1:25" s="23" customFormat="1" ht="15.75" hidden="1" x14ac:dyDescent="0.2">
      <c r="A294" s="24" t="s">
        <v>204</v>
      </c>
      <c r="B294" s="25">
        <v>11</v>
      </c>
      <c r="C294" s="26" t="s">
        <v>162</v>
      </c>
      <c r="D294" s="27">
        <v>324</v>
      </c>
      <c r="E294" s="20"/>
      <c r="F294" s="20"/>
      <c r="G294" s="21">
        <f>SUM(G295)</f>
        <v>10000</v>
      </c>
      <c r="H294" s="21">
        <f t="shared" ref="H294:U294" si="146">SUM(H295)</f>
        <v>10000</v>
      </c>
      <c r="I294" s="21">
        <f t="shared" si="146"/>
        <v>10000</v>
      </c>
      <c r="J294" s="21">
        <f t="shared" si="146"/>
        <v>10000</v>
      </c>
      <c r="K294" s="21">
        <f t="shared" si="146"/>
        <v>0</v>
      </c>
      <c r="L294" s="22">
        <f t="shared" si="111"/>
        <v>0</v>
      </c>
      <c r="M294" s="21">
        <f t="shared" si="146"/>
        <v>20000</v>
      </c>
      <c r="N294" s="21">
        <f t="shared" si="146"/>
        <v>20000</v>
      </c>
      <c r="O294" s="21">
        <f t="shared" si="146"/>
        <v>10000</v>
      </c>
      <c r="P294" s="21">
        <f t="shared" si="146"/>
        <v>10000</v>
      </c>
      <c r="Q294" s="21">
        <f t="shared" si="146"/>
        <v>20000</v>
      </c>
      <c r="R294" s="21">
        <f t="shared" si="146"/>
        <v>15000</v>
      </c>
      <c r="S294" s="21">
        <f t="shared" si="146"/>
        <v>15000</v>
      </c>
      <c r="T294" s="21">
        <f t="shared" si="146"/>
        <v>20000</v>
      </c>
      <c r="U294" s="21">
        <f t="shared" si="146"/>
        <v>20000</v>
      </c>
      <c r="V294" s="21"/>
      <c r="W294" s="21"/>
      <c r="X294" s="21"/>
      <c r="Y294" s="12"/>
    </row>
    <row r="295" spans="1:25" s="23" customFormat="1" ht="30" hidden="1" x14ac:dyDescent="0.2">
      <c r="A295" s="28" t="s">
        <v>204</v>
      </c>
      <c r="B295" s="29">
        <v>11</v>
      </c>
      <c r="C295" s="30" t="s">
        <v>162</v>
      </c>
      <c r="D295" s="31">
        <v>3241</v>
      </c>
      <c r="E295" s="32" t="s">
        <v>205</v>
      </c>
      <c r="F295" s="32"/>
      <c r="G295" s="1">
        <v>10000</v>
      </c>
      <c r="H295" s="1">
        <v>10000</v>
      </c>
      <c r="I295" s="1">
        <v>10000</v>
      </c>
      <c r="J295" s="1">
        <v>10000</v>
      </c>
      <c r="K295" s="1">
        <v>0</v>
      </c>
      <c r="L295" s="33">
        <f t="shared" si="111"/>
        <v>0</v>
      </c>
      <c r="M295" s="1">
        <v>20000</v>
      </c>
      <c r="N295" s="1">
        <v>20000</v>
      </c>
      <c r="O295" s="1">
        <v>10000</v>
      </c>
      <c r="P295" s="1">
        <f>O295</f>
        <v>10000</v>
      </c>
      <c r="Q295" s="1">
        <v>20000</v>
      </c>
      <c r="R295" s="1">
        <v>15000</v>
      </c>
      <c r="S295" s="1">
        <f>R295</f>
        <v>15000</v>
      </c>
      <c r="T295" s="1">
        <v>20000</v>
      </c>
      <c r="U295" s="1">
        <f>T295</f>
        <v>20000</v>
      </c>
      <c r="V295" s="21"/>
      <c r="W295" s="21"/>
      <c r="X295" s="21"/>
      <c r="Y295" s="12"/>
    </row>
    <row r="296" spans="1:25" ht="94.5" x14ac:dyDescent="0.2">
      <c r="A296" s="227" t="s">
        <v>206</v>
      </c>
      <c r="B296" s="227"/>
      <c r="C296" s="227"/>
      <c r="D296" s="227"/>
      <c r="E296" s="20" t="s">
        <v>207</v>
      </c>
      <c r="F296" s="38" t="s">
        <v>181</v>
      </c>
      <c r="G296" s="21">
        <f>G297+G299+G302+G304+G307</f>
        <v>278000</v>
      </c>
      <c r="H296" s="21">
        <f t="shared" ref="H296:U296" si="147">H297+H299+H302+H304+H307</f>
        <v>278000</v>
      </c>
      <c r="I296" s="21">
        <f t="shared" si="147"/>
        <v>278000</v>
      </c>
      <c r="J296" s="21">
        <f t="shared" si="147"/>
        <v>278000</v>
      </c>
      <c r="K296" s="21">
        <f t="shared" si="147"/>
        <v>203502.62</v>
      </c>
      <c r="L296" s="22">
        <f t="shared" si="111"/>
        <v>73.202381294964027</v>
      </c>
      <c r="M296" s="21">
        <f t="shared" si="147"/>
        <v>278000</v>
      </c>
      <c r="N296" s="21">
        <f t="shared" si="147"/>
        <v>278000</v>
      </c>
      <c r="O296" s="21">
        <f t="shared" si="147"/>
        <v>278000</v>
      </c>
      <c r="P296" s="21">
        <f t="shared" si="147"/>
        <v>278000</v>
      </c>
      <c r="Q296" s="21">
        <f t="shared" si="147"/>
        <v>278000</v>
      </c>
      <c r="R296" s="21">
        <f t="shared" si="147"/>
        <v>320000</v>
      </c>
      <c r="S296" s="21">
        <f t="shared" si="147"/>
        <v>320000</v>
      </c>
      <c r="T296" s="21">
        <f t="shared" si="147"/>
        <v>375000</v>
      </c>
      <c r="U296" s="21">
        <f t="shared" si="147"/>
        <v>375000</v>
      </c>
    </row>
    <row r="297" spans="1:25" s="23" customFormat="1" ht="15.75" hidden="1" x14ac:dyDescent="0.2">
      <c r="A297" s="24" t="s">
        <v>208</v>
      </c>
      <c r="B297" s="25">
        <v>11</v>
      </c>
      <c r="C297" s="26" t="s">
        <v>101</v>
      </c>
      <c r="D297" s="27">
        <v>322</v>
      </c>
      <c r="E297" s="20"/>
      <c r="F297" s="20"/>
      <c r="G297" s="21">
        <f>SUM(G298)</f>
        <v>3000</v>
      </c>
      <c r="H297" s="21">
        <f t="shared" ref="H297:U297" si="148">SUM(H298)</f>
        <v>3000</v>
      </c>
      <c r="I297" s="21">
        <f t="shared" si="148"/>
        <v>3000</v>
      </c>
      <c r="J297" s="21">
        <f t="shared" si="148"/>
        <v>3000</v>
      </c>
      <c r="K297" s="21">
        <f t="shared" si="148"/>
        <v>0</v>
      </c>
      <c r="L297" s="22">
        <f t="shared" ref="L297:L361" si="149">IF(I297=0, "-", K297/I297*100)</f>
        <v>0</v>
      </c>
      <c r="M297" s="21">
        <f t="shared" si="148"/>
        <v>3000</v>
      </c>
      <c r="N297" s="21">
        <f t="shared" si="148"/>
        <v>3000</v>
      </c>
      <c r="O297" s="21">
        <f t="shared" si="148"/>
        <v>3000</v>
      </c>
      <c r="P297" s="21">
        <f t="shared" si="148"/>
        <v>3000</v>
      </c>
      <c r="Q297" s="21">
        <f t="shared" si="148"/>
        <v>3000</v>
      </c>
      <c r="R297" s="21">
        <f t="shared" si="148"/>
        <v>5000</v>
      </c>
      <c r="S297" s="21">
        <f t="shared" si="148"/>
        <v>5000</v>
      </c>
      <c r="T297" s="21">
        <f t="shared" si="148"/>
        <v>10000</v>
      </c>
      <c r="U297" s="21">
        <f t="shared" si="148"/>
        <v>10000</v>
      </c>
      <c r="V297" s="21"/>
      <c r="W297" s="21"/>
      <c r="X297" s="21"/>
      <c r="Y297" s="12"/>
    </row>
    <row r="298" spans="1:25" ht="30" hidden="1" x14ac:dyDescent="0.2">
      <c r="A298" s="28" t="s">
        <v>208</v>
      </c>
      <c r="B298" s="29">
        <v>11</v>
      </c>
      <c r="C298" s="30" t="s">
        <v>101</v>
      </c>
      <c r="D298" s="31">
        <v>3224</v>
      </c>
      <c r="E298" s="32" t="s">
        <v>155</v>
      </c>
      <c r="G298" s="1">
        <v>3000</v>
      </c>
      <c r="H298" s="1">
        <v>3000</v>
      </c>
      <c r="I298" s="1">
        <v>3000</v>
      </c>
      <c r="J298" s="1">
        <v>3000</v>
      </c>
      <c r="K298" s="1">
        <v>0</v>
      </c>
      <c r="L298" s="33">
        <f t="shared" si="149"/>
        <v>0</v>
      </c>
      <c r="M298" s="1">
        <v>3000</v>
      </c>
      <c r="N298" s="1">
        <v>3000</v>
      </c>
      <c r="O298" s="1">
        <v>3000</v>
      </c>
      <c r="P298" s="1">
        <f>O298</f>
        <v>3000</v>
      </c>
      <c r="Q298" s="1">
        <v>3000</v>
      </c>
      <c r="R298" s="1">
        <v>5000</v>
      </c>
      <c r="S298" s="1">
        <f>R298</f>
        <v>5000</v>
      </c>
      <c r="T298" s="1">
        <v>10000</v>
      </c>
      <c r="U298" s="1">
        <f>T298</f>
        <v>10000</v>
      </c>
    </row>
    <row r="299" spans="1:25" s="23" customFormat="1" ht="15.75" hidden="1" x14ac:dyDescent="0.2">
      <c r="A299" s="24" t="s">
        <v>208</v>
      </c>
      <c r="B299" s="25">
        <v>11</v>
      </c>
      <c r="C299" s="26" t="s">
        <v>101</v>
      </c>
      <c r="D299" s="27">
        <v>323</v>
      </c>
      <c r="E299" s="20"/>
      <c r="F299" s="20"/>
      <c r="G299" s="21">
        <f>SUM(G300:G301)</f>
        <v>200000</v>
      </c>
      <c r="H299" s="21">
        <f t="shared" ref="H299:U299" si="150">SUM(H300:H301)</f>
        <v>200000</v>
      </c>
      <c r="I299" s="21">
        <f t="shared" si="150"/>
        <v>200000</v>
      </c>
      <c r="J299" s="21">
        <f t="shared" si="150"/>
        <v>200000</v>
      </c>
      <c r="K299" s="21">
        <f t="shared" si="150"/>
        <v>162540.12</v>
      </c>
      <c r="L299" s="22">
        <f t="shared" si="149"/>
        <v>81.270060000000001</v>
      </c>
      <c r="M299" s="21">
        <f t="shared" si="150"/>
        <v>200000</v>
      </c>
      <c r="N299" s="21">
        <f t="shared" si="150"/>
        <v>200000</v>
      </c>
      <c r="O299" s="21">
        <f t="shared" si="150"/>
        <v>200000</v>
      </c>
      <c r="P299" s="21">
        <f t="shared" si="150"/>
        <v>200000</v>
      </c>
      <c r="Q299" s="21">
        <f t="shared" si="150"/>
        <v>200000</v>
      </c>
      <c r="R299" s="21">
        <f t="shared" si="150"/>
        <v>220000</v>
      </c>
      <c r="S299" s="21">
        <f t="shared" si="150"/>
        <v>220000</v>
      </c>
      <c r="T299" s="21">
        <f t="shared" si="150"/>
        <v>240000</v>
      </c>
      <c r="U299" s="21">
        <f t="shared" si="150"/>
        <v>240000</v>
      </c>
      <c r="V299" s="21"/>
      <c r="W299" s="21"/>
      <c r="X299" s="21"/>
      <c r="Y299" s="12"/>
    </row>
    <row r="300" spans="1:25" hidden="1" x14ac:dyDescent="0.2">
      <c r="A300" s="28" t="s">
        <v>208</v>
      </c>
      <c r="B300" s="29">
        <v>11</v>
      </c>
      <c r="C300" s="30" t="s">
        <v>101</v>
      </c>
      <c r="D300" s="31">
        <v>3232</v>
      </c>
      <c r="E300" s="32" t="s">
        <v>53</v>
      </c>
      <c r="G300" s="1">
        <v>180000</v>
      </c>
      <c r="H300" s="1">
        <v>180000</v>
      </c>
      <c r="I300" s="1">
        <v>180000</v>
      </c>
      <c r="J300" s="1">
        <v>180000</v>
      </c>
      <c r="K300" s="1">
        <v>162540.12</v>
      </c>
      <c r="L300" s="33">
        <f t="shared" si="149"/>
        <v>90.300066666666666</v>
      </c>
      <c r="M300" s="1">
        <v>180000</v>
      </c>
      <c r="N300" s="1">
        <v>180000</v>
      </c>
      <c r="O300" s="1">
        <v>180000</v>
      </c>
      <c r="P300" s="1">
        <f t="shared" ref="P300:P308" si="151">O300</f>
        <v>180000</v>
      </c>
      <c r="Q300" s="1">
        <v>180000</v>
      </c>
      <c r="R300" s="1">
        <v>200000</v>
      </c>
      <c r="S300" s="1">
        <f t="shared" ref="S300:S308" si="152">R300</f>
        <v>200000</v>
      </c>
      <c r="T300" s="1">
        <v>220000</v>
      </c>
      <c r="U300" s="1">
        <f t="shared" ref="U300:U308" si="153">T300</f>
        <v>220000</v>
      </c>
    </row>
    <row r="301" spans="1:25" ht="14.25" hidden="1" customHeight="1" x14ac:dyDescent="0.2">
      <c r="A301" s="28" t="s">
        <v>208</v>
      </c>
      <c r="B301" s="29">
        <v>11</v>
      </c>
      <c r="C301" s="30" t="s">
        <v>101</v>
      </c>
      <c r="D301" s="31">
        <v>3237</v>
      </c>
      <c r="E301" s="32" t="s">
        <v>58</v>
      </c>
      <c r="G301" s="1">
        <v>20000</v>
      </c>
      <c r="H301" s="1">
        <v>20000</v>
      </c>
      <c r="I301" s="1">
        <v>20000</v>
      </c>
      <c r="J301" s="1">
        <v>20000</v>
      </c>
      <c r="K301" s="1">
        <v>0</v>
      </c>
      <c r="L301" s="33">
        <f t="shared" si="149"/>
        <v>0</v>
      </c>
      <c r="M301" s="1">
        <v>20000</v>
      </c>
      <c r="N301" s="1">
        <v>20000</v>
      </c>
      <c r="O301" s="1">
        <v>20000</v>
      </c>
      <c r="P301" s="1">
        <f t="shared" si="151"/>
        <v>20000</v>
      </c>
      <c r="Q301" s="1">
        <v>20000</v>
      </c>
      <c r="R301" s="1">
        <v>20000</v>
      </c>
      <c r="S301" s="1">
        <f t="shared" si="152"/>
        <v>20000</v>
      </c>
      <c r="T301" s="1">
        <v>20000</v>
      </c>
      <c r="U301" s="1">
        <f t="shared" si="153"/>
        <v>20000</v>
      </c>
    </row>
    <row r="302" spans="1:25" s="23" customFormat="1" ht="14.25" hidden="1" customHeight="1" x14ac:dyDescent="0.2">
      <c r="A302" s="24" t="s">
        <v>208</v>
      </c>
      <c r="B302" s="25">
        <v>11</v>
      </c>
      <c r="C302" s="26" t="s">
        <v>101</v>
      </c>
      <c r="D302" s="27">
        <v>412</v>
      </c>
      <c r="E302" s="20"/>
      <c r="F302" s="20"/>
      <c r="G302" s="21">
        <f>SUM(G303)</f>
        <v>5000</v>
      </c>
      <c r="H302" s="21">
        <f t="shared" ref="H302:U302" si="154">SUM(H303)</f>
        <v>5000</v>
      </c>
      <c r="I302" s="21">
        <f t="shared" si="154"/>
        <v>5000</v>
      </c>
      <c r="J302" s="21">
        <f t="shared" si="154"/>
        <v>5000</v>
      </c>
      <c r="K302" s="21">
        <f t="shared" si="154"/>
        <v>0</v>
      </c>
      <c r="L302" s="22">
        <f t="shared" si="149"/>
        <v>0</v>
      </c>
      <c r="M302" s="21">
        <f t="shared" si="154"/>
        <v>5000</v>
      </c>
      <c r="N302" s="21">
        <f t="shared" si="154"/>
        <v>5000</v>
      </c>
      <c r="O302" s="21">
        <f t="shared" si="154"/>
        <v>5000</v>
      </c>
      <c r="P302" s="21">
        <f t="shared" si="154"/>
        <v>5000</v>
      </c>
      <c r="Q302" s="21">
        <f t="shared" si="154"/>
        <v>5000</v>
      </c>
      <c r="R302" s="21">
        <f t="shared" si="154"/>
        <v>10000</v>
      </c>
      <c r="S302" s="21">
        <f t="shared" si="154"/>
        <v>10000</v>
      </c>
      <c r="T302" s="21">
        <f t="shared" si="154"/>
        <v>15000</v>
      </c>
      <c r="U302" s="21">
        <f t="shared" si="154"/>
        <v>15000</v>
      </c>
      <c r="V302" s="21"/>
      <c r="W302" s="21"/>
      <c r="X302" s="21"/>
      <c r="Y302" s="12"/>
    </row>
    <row r="303" spans="1:25" hidden="1" x14ac:dyDescent="0.2">
      <c r="A303" s="28" t="s">
        <v>208</v>
      </c>
      <c r="B303" s="29">
        <v>11</v>
      </c>
      <c r="C303" s="30" t="s">
        <v>101</v>
      </c>
      <c r="D303" s="31">
        <v>4126</v>
      </c>
      <c r="E303" s="32" t="s">
        <v>84</v>
      </c>
      <c r="G303" s="1">
        <v>5000</v>
      </c>
      <c r="H303" s="1">
        <v>5000</v>
      </c>
      <c r="I303" s="1">
        <v>5000</v>
      </c>
      <c r="J303" s="1">
        <v>5000</v>
      </c>
      <c r="K303" s="1">
        <v>0</v>
      </c>
      <c r="L303" s="33">
        <f t="shared" si="149"/>
        <v>0</v>
      </c>
      <c r="M303" s="1">
        <v>5000</v>
      </c>
      <c r="N303" s="1">
        <v>5000</v>
      </c>
      <c r="O303" s="1">
        <v>5000</v>
      </c>
      <c r="P303" s="1">
        <f t="shared" si="151"/>
        <v>5000</v>
      </c>
      <c r="Q303" s="1">
        <v>5000</v>
      </c>
      <c r="R303" s="1">
        <v>10000</v>
      </c>
      <c r="S303" s="1">
        <f t="shared" si="152"/>
        <v>10000</v>
      </c>
      <c r="T303" s="1">
        <v>15000</v>
      </c>
      <c r="U303" s="1">
        <f t="shared" si="153"/>
        <v>15000</v>
      </c>
    </row>
    <row r="304" spans="1:25" s="23" customFormat="1" ht="15.75" hidden="1" x14ac:dyDescent="0.2">
      <c r="A304" s="24" t="s">
        <v>208</v>
      </c>
      <c r="B304" s="25">
        <v>11</v>
      </c>
      <c r="C304" s="26" t="s">
        <v>101</v>
      </c>
      <c r="D304" s="27">
        <v>422</v>
      </c>
      <c r="E304" s="20"/>
      <c r="F304" s="20"/>
      <c r="G304" s="21">
        <f>SUM(G305:G306)</f>
        <v>65000</v>
      </c>
      <c r="H304" s="21">
        <f t="shared" ref="H304:U304" si="155">SUM(H305:H306)</f>
        <v>65000</v>
      </c>
      <c r="I304" s="21">
        <f t="shared" si="155"/>
        <v>65000</v>
      </c>
      <c r="J304" s="21">
        <f t="shared" si="155"/>
        <v>65000</v>
      </c>
      <c r="K304" s="21">
        <f t="shared" si="155"/>
        <v>40962.5</v>
      </c>
      <c r="L304" s="22">
        <f t="shared" si="149"/>
        <v>63.019230769230774</v>
      </c>
      <c r="M304" s="21">
        <f t="shared" si="155"/>
        <v>65000</v>
      </c>
      <c r="N304" s="21">
        <f t="shared" si="155"/>
        <v>65000</v>
      </c>
      <c r="O304" s="21">
        <f t="shared" si="155"/>
        <v>65000</v>
      </c>
      <c r="P304" s="21">
        <f t="shared" si="155"/>
        <v>65000</v>
      </c>
      <c r="Q304" s="21">
        <f t="shared" si="155"/>
        <v>65000</v>
      </c>
      <c r="R304" s="21">
        <f t="shared" si="155"/>
        <v>75000</v>
      </c>
      <c r="S304" s="21">
        <f t="shared" si="155"/>
        <v>75000</v>
      </c>
      <c r="T304" s="21">
        <f t="shared" si="155"/>
        <v>90000</v>
      </c>
      <c r="U304" s="21">
        <f t="shared" si="155"/>
        <v>90000</v>
      </c>
      <c r="V304" s="21"/>
      <c r="W304" s="21"/>
      <c r="X304" s="21"/>
      <c r="Y304" s="12"/>
    </row>
    <row r="305" spans="1:25" hidden="1" x14ac:dyDescent="0.2">
      <c r="A305" s="28" t="s">
        <v>208</v>
      </c>
      <c r="B305" s="29">
        <v>11</v>
      </c>
      <c r="C305" s="30" t="s">
        <v>101</v>
      </c>
      <c r="D305" s="31">
        <v>4221</v>
      </c>
      <c r="E305" s="32" t="s">
        <v>74</v>
      </c>
      <c r="G305" s="1">
        <v>50000</v>
      </c>
      <c r="H305" s="1">
        <v>50000</v>
      </c>
      <c r="I305" s="1">
        <v>50000</v>
      </c>
      <c r="J305" s="1">
        <v>50000</v>
      </c>
      <c r="K305" s="1">
        <v>40962.5</v>
      </c>
      <c r="L305" s="33">
        <f t="shared" si="149"/>
        <v>81.924999999999997</v>
      </c>
      <c r="M305" s="1">
        <v>50000</v>
      </c>
      <c r="N305" s="1">
        <v>50000</v>
      </c>
      <c r="O305" s="1">
        <v>50000</v>
      </c>
      <c r="P305" s="1">
        <f t="shared" si="151"/>
        <v>50000</v>
      </c>
      <c r="Q305" s="1">
        <v>50000</v>
      </c>
      <c r="R305" s="1">
        <v>60000</v>
      </c>
      <c r="S305" s="1">
        <f t="shared" si="152"/>
        <v>60000</v>
      </c>
      <c r="T305" s="1">
        <v>70000</v>
      </c>
      <c r="U305" s="1">
        <f t="shared" si="153"/>
        <v>70000</v>
      </c>
    </row>
    <row r="306" spans="1:25" hidden="1" x14ac:dyDescent="0.2">
      <c r="A306" s="28" t="s">
        <v>208</v>
      </c>
      <c r="B306" s="29">
        <v>11</v>
      </c>
      <c r="C306" s="30" t="s">
        <v>101</v>
      </c>
      <c r="D306" s="31">
        <v>4223</v>
      </c>
      <c r="E306" s="32" t="s">
        <v>76</v>
      </c>
      <c r="G306" s="1">
        <v>15000</v>
      </c>
      <c r="H306" s="1">
        <v>15000</v>
      </c>
      <c r="I306" s="1">
        <v>15000</v>
      </c>
      <c r="J306" s="1">
        <v>15000</v>
      </c>
      <c r="K306" s="1">
        <v>0</v>
      </c>
      <c r="L306" s="33">
        <f t="shared" si="149"/>
        <v>0</v>
      </c>
      <c r="M306" s="1">
        <v>15000</v>
      </c>
      <c r="N306" s="1">
        <v>15000</v>
      </c>
      <c r="O306" s="1">
        <v>15000</v>
      </c>
      <c r="P306" s="1">
        <f t="shared" si="151"/>
        <v>15000</v>
      </c>
      <c r="Q306" s="1">
        <v>15000</v>
      </c>
      <c r="R306" s="1">
        <v>15000</v>
      </c>
      <c r="S306" s="1">
        <f t="shared" si="152"/>
        <v>15000</v>
      </c>
      <c r="T306" s="1">
        <v>20000</v>
      </c>
      <c r="U306" s="1">
        <f t="shared" si="153"/>
        <v>20000</v>
      </c>
    </row>
    <row r="307" spans="1:25" s="23" customFormat="1" ht="15.75" hidden="1" x14ac:dyDescent="0.2">
      <c r="A307" s="24" t="s">
        <v>208</v>
      </c>
      <c r="B307" s="25">
        <v>11</v>
      </c>
      <c r="C307" s="26" t="s">
        <v>101</v>
      </c>
      <c r="D307" s="27">
        <v>451</v>
      </c>
      <c r="E307" s="20"/>
      <c r="F307" s="20"/>
      <c r="G307" s="21">
        <f>SUM(G308)</f>
        <v>5000</v>
      </c>
      <c r="H307" s="21">
        <f t="shared" ref="H307:U307" si="156">SUM(H308)</f>
        <v>5000</v>
      </c>
      <c r="I307" s="21">
        <f t="shared" si="156"/>
        <v>5000</v>
      </c>
      <c r="J307" s="21">
        <f t="shared" si="156"/>
        <v>5000</v>
      </c>
      <c r="K307" s="21">
        <f t="shared" si="156"/>
        <v>0</v>
      </c>
      <c r="L307" s="22">
        <f t="shared" si="149"/>
        <v>0</v>
      </c>
      <c r="M307" s="21">
        <f t="shared" si="156"/>
        <v>5000</v>
      </c>
      <c r="N307" s="21">
        <f t="shared" si="156"/>
        <v>5000</v>
      </c>
      <c r="O307" s="21">
        <f t="shared" si="156"/>
        <v>5000</v>
      </c>
      <c r="P307" s="21">
        <f t="shared" si="156"/>
        <v>5000</v>
      </c>
      <c r="Q307" s="21">
        <f t="shared" si="156"/>
        <v>5000</v>
      </c>
      <c r="R307" s="21">
        <f t="shared" si="156"/>
        <v>10000</v>
      </c>
      <c r="S307" s="21">
        <f t="shared" si="156"/>
        <v>10000</v>
      </c>
      <c r="T307" s="21">
        <f t="shared" si="156"/>
        <v>20000</v>
      </c>
      <c r="U307" s="21">
        <f t="shared" si="156"/>
        <v>20000</v>
      </c>
      <c r="V307" s="21"/>
      <c r="W307" s="21"/>
      <c r="X307" s="21"/>
      <c r="Y307" s="12"/>
    </row>
    <row r="308" spans="1:25" hidden="1" x14ac:dyDescent="0.2">
      <c r="A308" s="28" t="s">
        <v>208</v>
      </c>
      <c r="B308" s="29">
        <v>11</v>
      </c>
      <c r="C308" s="30" t="s">
        <v>101</v>
      </c>
      <c r="D308" s="31">
        <v>4511</v>
      </c>
      <c r="E308" s="32" t="s">
        <v>91</v>
      </c>
      <c r="G308" s="1">
        <v>5000</v>
      </c>
      <c r="H308" s="1">
        <v>5000</v>
      </c>
      <c r="I308" s="1">
        <v>5000</v>
      </c>
      <c r="J308" s="1">
        <v>5000</v>
      </c>
      <c r="K308" s="1">
        <v>0</v>
      </c>
      <c r="L308" s="33">
        <f t="shared" si="149"/>
        <v>0</v>
      </c>
      <c r="M308" s="1">
        <v>5000</v>
      </c>
      <c r="N308" s="1">
        <v>5000</v>
      </c>
      <c r="O308" s="1">
        <v>5000</v>
      </c>
      <c r="P308" s="1">
        <f t="shared" si="151"/>
        <v>5000</v>
      </c>
      <c r="Q308" s="1">
        <v>5000</v>
      </c>
      <c r="R308" s="1">
        <v>10000</v>
      </c>
      <c r="S308" s="1">
        <f t="shared" si="152"/>
        <v>10000</v>
      </c>
      <c r="T308" s="1">
        <v>20000</v>
      </c>
      <c r="U308" s="1">
        <f t="shared" si="153"/>
        <v>20000</v>
      </c>
    </row>
    <row r="309" spans="1:25" ht="94.5" x14ac:dyDescent="0.2">
      <c r="A309" s="227" t="s">
        <v>209</v>
      </c>
      <c r="B309" s="230"/>
      <c r="C309" s="230"/>
      <c r="D309" s="230"/>
      <c r="E309" s="20" t="s">
        <v>210</v>
      </c>
      <c r="F309" s="38" t="s">
        <v>181</v>
      </c>
      <c r="G309" s="21">
        <f>SUM(G310)</f>
        <v>250000</v>
      </c>
      <c r="H309" s="21">
        <f t="shared" ref="H309:U310" si="157">SUM(H310)</f>
        <v>250000</v>
      </c>
      <c r="I309" s="21">
        <f t="shared" si="157"/>
        <v>250000</v>
      </c>
      <c r="J309" s="21">
        <f t="shared" si="157"/>
        <v>250000</v>
      </c>
      <c r="K309" s="21">
        <f t="shared" si="157"/>
        <v>0</v>
      </c>
      <c r="L309" s="22">
        <f t="shared" si="149"/>
        <v>0</v>
      </c>
      <c r="M309" s="21">
        <f t="shared" si="157"/>
        <v>250000</v>
      </c>
      <c r="N309" s="21">
        <f t="shared" si="157"/>
        <v>250000</v>
      </c>
      <c r="O309" s="21">
        <f t="shared" si="157"/>
        <v>150000</v>
      </c>
      <c r="P309" s="21">
        <f t="shared" si="157"/>
        <v>150000</v>
      </c>
      <c r="Q309" s="21">
        <f t="shared" si="157"/>
        <v>250000</v>
      </c>
      <c r="R309" s="21">
        <f t="shared" si="157"/>
        <v>157500</v>
      </c>
      <c r="S309" s="21">
        <f t="shared" si="157"/>
        <v>157500</v>
      </c>
      <c r="T309" s="21">
        <f t="shared" si="157"/>
        <v>165375</v>
      </c>
      <c r="U309" s="21">
        <f t="shared" si="157"/>
        <v>165375</v>
      </c>
    </row>
    <row r="310" spans="1:25" s="23" customFormat="1" ht="15.75" hidden="1" x14ac:dyDescent="0.2">
      <c r="A310" s="24" t="s">
        <v>211</v>
      </c>
      <c r="B310" s="25">
        <v>11</v>
      </c>
      <c r="C310" s="26" t="s">
        <v>101</v>
      </c>
      <c r="D310" s="40">
        <v>386</v>
      </c>
      <c r="E310" s="20"/>
      <c r="F310" s="20"/>
      <c r="G310" s="21">
        <f>SUM(G311)</f>
        <v>250000</v>
      </c>
      <c r="H310" s="21">
        <f t="shared" si="157"/>
        <v>250000</v>
      </c>
      <c r="I310" s="21">
        <f t="shared" si="157"/>
        <v>250000</v>
      </c>
      <c r="J310" s="21">
        <f t="shared" si="157"/>
        <v>250000</v>
      </c>
      <c r="K310" s="21">
        <f t="shared" si="157"/>
        <v>0</v>
      </c>
      <c r="L310" s="22">
        <f t="shared" si="149"/>
        <v>0</v>
      </c>
      <c r="M310" s="21">
        <f t="shared" si="157"/>
        <v>250000</v>
      </c>
      <c r="N310" s="21">
        <f t="shared" si="157"/>
        <v>250000</v>
      </c>
      <c r="O310" s="21">
        <f t="shared" si="157"/>
        <v>150000</v>
      </c>
      <c r="P310" s="21">
        <f t="shared" si="157"/>
        <v>150000</v>
      </c>
      <c r="Q310" s="21">
        <f t="shared" si="157"/>
        <v>250000</v>
      </c>
      <c r="R310" s="21">
        <f t="shared" si="157"/>
        <v>157500</v>
      </c>
      <c r="S310" s="21">
        <f t="shared" si="157"/>
        <v>157500</v>
      </c>
      <c r="T310" s="21">
        <f t="shared" si="157"/>
        <v>165375</v>
      </c>
      <c r="U310" s="21">
        <f t="shared" si="157"/>
        <v>165375</v>
      </c>
      <c r="V310" s="21"/>
      <c r="W310" s="21"/>
      <c r="X310" s="21"/>
      <c r="Y310" s="12"/>
    </row>
    <row r="311" spans="1:25" ht="45" hidden="1" x14ac:dyDescent="0.2">
      <c r="A311" s="28" t="s">
        <v>211</v>
      </c>
      <c r="B311" s="29">
        <v>11</v>
      </c>
      <c r="C311" s="30" t="s">
        <v>101</v>
      </c>
      <c r="D311" s="31">
        <v>3862</v>
      </c>
      <c r="E311" s="32" t="s">
        <v>109</v>
      </c>
      <c r="G311" s="1">
        <v>250000</v>
      </c>
      <c r="H311" s="1">
        <v>250000</v>
      </c>
      <c r="I311" s="1">
        <v>250000</v>
      </c>
      <c r="J311" s="1">
        <v>250000</v>
      </c>
      <c r="K311" s="1">
        <v>0</v>
      </c>
      <c r="L311" s="33">
        <f t="shared" si="149"/>
        <v>0</v>
      </c>
      <c r="M311" s="1">
        <v>250000</v>
      </c>
      <c r="N311" s="1">
        <v>250000</v>
      </c>
      <c r="O311" s="1">
        <v>150000</v>
      </c>
      <c r="P311" s="1">
        <f>O311</f>
        <v>150000</v>
      </c>
      <c r="Q311" s="1">
        <v>250000</v>
      </c>
      <c r="R311" s="1">
        <v>157500</v>
      </c>
      <c r="S311" s="1">
        <f>R311</f>
        <v>157500</v>
      </c>
      <c r="T311" s="1">
        <v>165375</v>
      </c>
      <c r="U311" s="1">
        <f>T311</f>
        <v>165375</v>
      </c>
    </row>
    <row r="312" spans="1:25" ht="94.5" x14ac:dyDescent="0.2">
      <c r="A312" s="227" t="s">
        <v>212</v>
      </c>
      <c r="B312" s="227"/>
      <c r="C312" s="227"/>
      <c r="D312" s="227"/>
      <c r="E312" s="20" t="s">
        <v>213</v>
      </c>
      <c r="F312" s="38" t="s">
        <v>181</v>
      </c>
      <c r="G312" s="21">
        <f>G313+G315</f>
        <v>1320000</v>
      </c>
      <c r="H312" s="21">
        <f t="shared" ref="H312:U312" si="158">H313+H315</f>
        <v>1320000</v>
      </c>
      <c r="I312" s="21">
        <f t="shared" si="158"/>
        <v>1320000</v>
      </c>
      <c r="J312" s="21">
        <f t="shared" si="158"/>
        <v>1320000</v>
      </c>
      <c r="K312" s="21">
        <f t="shared" si="158"/>
        <v>1271909.71</v>
      </c>
      <c r="L312" s="22">
        <f t="shared" si="149"/>
        <v>96.35679621212121</v>
      </c>
      <c r="M312" s="21">
        <f t="shared" si="158"/>
        <v>1340000</v>
      </c>
      <c r="N312" s="21">
        <f t="shared" si="158"/>
        <v>1340000</v>
      </c>
      <c r="O312" s="21">
        <f t="shared" si="158"/>
        <v>1320000</v>
      </c>
      <c r="P312" s="21">
        <f t="shared" si="158"/>
        <v>1320000</v>
      </c>
      <c r="Q312" s="21">
        <f t="shared" si="158"/>
        <v>1340000</v>
      </c>
      <c r="R312" s="21">
        <f t="shared" si="158"/>
        <v>1320000</v>
      </c>
      <c r="S312" s="21">
        <f t="shared" si="158"/>
        <v>1320000</v>
      </c>
      <c r="T312" s="21">
        <f t="shared" si="158"/>
        <v>1320000</v>
      </c>
      <c r="U312" s="21">
        <f t="shared" si="158"/>
        <v>1320000</v>
      </c>
    </row>
    <row r="313" spans="1:25" s="23" customFormat="1" ht="15.75" hidden="1" x14ac:dyDescent="0.2">
      <c r="A313" s="24" t="s">
        <v>214</v>
      </c>
      <c r="B313" s="25">
        <v>11</v>
      </c>
      <c r="C313" s="26" t="s">
        <v>101</v>
      </c>
      <c r="D313" s="27">
        <v>323</v>
      </c>
      <c r="E313" s="20"/>
      <c r="F313" s="20"/>
      <c r="G313" s="21">
        <f>SUM(G314)</f>
        <v>810000</v>
      </c>
      <c r="H313" s="21">
        <f t="shared" ref="H313:U313" si="159">SUM(H314)</f>
        <v>810000</v>
      </c>
      <c r="I313" s="21">
        <f t="shared" si="159"/>
        <v>810000</v>
      </c>
      <c r="J313" s="21">
        <f t="shared" si="159"/>
        <v>810000</v>
      </c>
      <c r="K313" s="21">
        <f t="shared" si="159"/>
        <v>810000</v>
      </c>
      <c r="L313" s="22">
        <f t="shared" si="149"/>
        <v>100</v>
      </c>
      <c r="M313" s="21">
        <f t="shared" si="159"/>
        <v>820000</v>
      </c>
      <c r="N313" s="21">
        <f t="shared" si="159"/>
        <v>820000</v>
      </c>
      <c r="O313" s="21">
        <f t="shared" si="159"/>
        <v>810000</v>
      </c>
      <c r="P313" s="21">
        <f t="shared" si="159"/>
        <v>810000</v>
      </c>
      <c r="Q313" s="21">
        <f t="shared" si="159"/>
        <v>820000</v>
      </c>
      <c r="R313" s="21">
        <f t="shared" si="159"/>
        <v>810000</v>
      </c>
      <c r="S313" s="21">
        <f t="shared" si="159"/>
        <v>810000</v>
      </c>
      <c r="T313" s="21">
        <f t="shared" si="159"/>
        <v>810000</v>
      </c>
      <c r="U313" s="21">
        <f t="shared" si="159"/>
        <v>810000</v>
      </c>
      <c r="V313" s="21"/>
      <c r="W313" s="21"/>
      <c r="X313" s="21"/>
      <c r="Y313" s="12"/>
    </row>
    <row r="314" spans="1:25" hidden="1" x14ac:dyDescent="0.2">
      <c r="A314" s="28" t="s">
        <v>214</v>
      </c>
      <c r="B314" s="29">
        <v>11</v>
      </c>
      <c r="C314" s="30" t="s">
        <v>101</v>
      </c>
      <c r="D314" s="31">
        <v>3235</v>
      </c>
      <c r="E314" s="32" t="s">
        <v>56</v>
      </c>
      <c r="G314" s="1">
        <v>810000</v>
      </c>
      <c r="H314" s="1">
        <v>810000</v>
      </c>
      <c r="I314" s="1">
        <v>810000</v>
      </c>
      <c r="J314" s="1">
        <v>810000</v>
      </c>
      <c r="K314" s="1">
        <v>810000</v>
      </c>
      <c r="L314" s="33">
        <f t="shared" si="149"/>
        <v>100</v>
      </c>
      <c r="M314" s="1">
        <v>820000</v>
      </c>
      <c r="N314" s="1">
        <v>820000</v>
      </c>
      <c r="O314" s="1">
        <v>810000</v>
      </c>
      <c r="P314" s="1">
        <f>O314</f>
        <v>810000</v>
      </c>
      <c r="Q314" s="1">
        <v>820000</v>
      </c>
      <c r="R314" s="1">
        <v>810000</v>
      </c>
      <c r="S314" s="1">
        <f>R314</f>
        <v>810000</v>
      </c>
      <c r="T314" s="1">
        <v>810000</v>
      </c>
      <c r="U314" s="1">
        <f>T314</f>
        <v>810000</v>
      </c>
    </row>
    <row r="315" spans="1:25" s="23" customFormat="1" ht="15.75" hidden="1" x14ac:dyDescent="0.2">
      <c r="A315" s="24" t="s">
        <v>214</v>
      </c>
      <c r="B315" s="25">
        <v>11</v>
      </c>
      <c r="C315" s="26" t="s">
        <v>101</v>
      </c>
      <c r="D315" s="27">
        <v>329</v>
      </c>
      <c r="E315" s="20"/>
      <c r="F315" s="20"/>
      <c r="G315" s="21">
        <f>SUM(G316)</f>
        <v>510000</v>
      </c>
      <c r="H315" s="21">
        <f t="shared" ref="H315:U315" si="160">SUM(H316)</f>
        <v>510000</v>
      </c>
      <c r="I315" s="21">
        <f t="shared" si="160"/>
        <v>510000</v>
      </c>
      <c r="J315" s="21">
        <f t="shared" si="160"/>
        <v>510000</v>
      </c>
      <c r="K315" s="21">
        <f t="shared" si="160"/>
        <v>461909.71</v>
      </c>
      <c r="L315" s="22">
        <f t="shared" si="149"/>
        <v>90.570531372549027</v>
      </c>
      <c r="M315" s="21">
        <f t="shared" si="160"/>
        <v>520000</v>
      </c>
      <c r="N315" s="21">
        <f t="shared" si="160"/>
        <v>520000</v>
      </c>
      <c r="O315" s="21">
        <f t="shared" si="160"/>
        <v>510000</v>
      </c>
      <c r="P315" s="21">
        <f t="shared" si="160"/>
        <v>510000</v>
      </c>
      <c r="Q315" s="21">
        <f t="shared" si="160"/>
        <v>520000</v>
      </c>
      <c r="R315" s="21">
        <f t="shared" si="160"/>
        <v>510000</v>
      </c>
      <c r="S315" s="21">
        <f t="shared" si="160"/>
        <v>510000</v>
      </c>
      <c r="T315" s="21">
        <f t="shared" si="160"/>
        <v>510000</v>
      </c>
      <c r="U315" s="21">
        <f t="shared" si="160"/>
        <v>510000</v>
      </c>
      <c r="V315" s="21"/>
      <c r="W315" s="21"/>
      <c r="X315" s="21"/>
      <c r="Y315" s="12"/>
    </row>
    <row r="316" spans="1:25" s="23" customFormat="1" ht="15.75" hidden="1" x14ac:dyDescent="0.2">
      <c r="A316" s="28" t="s">
        <v>214</v>
      </c>
      <c r="B316" s="29">
        <v>11</v>
      </c>
      <c r="C316" s="30" t="s">
        <v>101</v>
      </c>
      <c r="D316" s="31">
        <v>3294</v>
      </c>
      <c r="E316" s="32" t="s">
        <v>65</v>
      </c>
      <c r="F316" s="32"/>
      <c r="G316" s="1">
        <v>510000</v>
      </c>
      <c r="H316" s="1">
        <v>510000</v>
      </c>
      <c r="I316" s="1">
        <v>510000</v>
      </c>
      <c r="J316" s="1">
        <v>510000</v>
      </c>
      <c r="K316" s="1">
        <v>461909.71</v>
      </c>
      <c r="L316" s="33">
        <f t="shared" si="149"/>
        <v>90.570531372549027</v>
      </c>
      <c r="M316" s="1">
        <v>520000</v>
      </c>
      <c r="N316" s="1">
        <v>520000</v>
      </c>
      <c r="O316" s="1">
        <v>510000</v>
      </c>
      <c r="P316" s="1">
        <f>O316</f>
        <v>510000</v>
      </c>
      <c r="Q316" s="1">
        <v>520000</v>
      </c>
      <c r="R316" s="1">
        <v>510000</v>
      </c>
      <c r="S316" s="1">
        <f>R316</f>
        <v>510000</v>
      </c>
      <c r="T316" s="1">
        <v>510000</v>
      </c>
      <c r="U316" s="1">
        <f>T316</f>
        <v>510000</v>
      </c>
      <c r="V316" s="21"/>
      <c r="W316" s="21"/>
      <c r="X316" s="21"/>
      <c r="Y316" s="12"/>
    </row>
    <row r="317" spans="1:25" s="23" customFormat="1" ht="94.5" x14ac:dyDescent="0.2">
      <c r="A317" s="227" t="s">
        <v>215</v>
      </c>
      <c r="B317" s="227"/>
      <c r="C317" s="227"/>
      <c r="D317" s="227"/>
      <c r="E317" s="20" t="s">
        <v>216</v>
      </c>
      <c r="F317" s="38" t="s">
        <v>181</v>
      </c>
      <c r="G317" s="21">
        <f>G318+G322+G324+G328+G330</f>
        <v>830000</v>
      </c>
      <c r="H317" s="21">
        <f t="shared" ref="H317:U317" si="161">H318+H322+H324+H328+H330</f>
        <v>830000</v>
      </c>
      <c r="I317" s="21">
        <f t="shared" si="161"/>
        <v>830000</v>
      </c>
      <c r="J317" s="21">
        <f t="shared" si="161"/>
        <v>830000</v>
      </c>
      <c r="K317" s="21">
        <f t="shared" si="161"/>
        <v>149570</v>
      </c>
      <c r="L317" s="22">
        <f t="shared" si="149"/>
        <v>18.020481927710843</v>
      </c>
      <c r="M317" s="21">
        <f t="shared" si="161"/>
        <v>830000</v>
      </c>
      <c r="N317" s="21">
        <f t="shared" si="161"/>
        <v>830000</v>
      </c>
      <c r="O317" s="21">
        <f t="shared" si="161"/>
        <v>600000</v>
      </c>
      <c r="P317" s="21">
        <f t="shared" si="161"/>
        <v>600000</v>
      </c>
      <c r="Q317" s="21">
        <f t="shared" si="161"/>
        <v>830000</v>
      </c>
      <c r="R317" s="21">
        <f t="shared" si="161"/>
        <v>671000</v>
      </c>
      <c r="S317" s="21">
        <f t="shared" si="161"/>
        <v>671000</v>
      </c>
      <c r="T317" s="21">
        <f t="shared" si="161"/>
        <v>742800</v>
      </c>
      <c r="U317" s="21">
        <f t="shared" si="161"/>
        <v>742800</v>
      </c>
      <c r="V317" s="21"/>
      <c r="W317" s="21"/>
      <c r="X317" s="21"/>
      <c r="Y317" s="12"/>
    </row>
    <row r="318" spans="1:25" s="23" customFormat="1" ht="15.75" hidden="1" x14ac:dyDescent="0.2">
      <c r="A318" s="24" t="s">
        <v>217</v>
      </c>
      <c r="B318" s="24">
        <v>11</v>
      </c>
      <c r="C318" s="49" t="s">
        <v>101</v>
      </c>
      <c r="D318" s="27">
        <v>323</v>
      </c>
      <c r="E318" s="20"/>
      <c r="F318" s="20"/>
      <c r="G318" s="21">
        <f>SUM(G319:G321)</f>
        <v>500000</v>
      </c>
      <c r="H318" s="21">
        <f t="shared" ref="H318:U318" si="162">SUM(H319:H321)</f>
        <v>500000</v>
      </c>
      <c r="I318" s="21">
        <f t="shared" si="162"/>
        <v>500000</v>
      </c>
      <c r="J318" s="21">
        <f t="shared" si="162"/>
        <v>500000</v>
      </c>
      <c r="K318" s="21">
        <f t="shared" si="162"/>
        <v>0</v>
      </c>
      <c r="L318" s="22">
        <f t="shared" si="149"/>
        <v>0</v>
      </c>
      <c r="M318" s="21">
        <f t="shared" si="162"/>
        <v>500000</v>
      </c>
      <c r="N318" s="21">
        <f t="shared" si="162"/>
        <v>500000</v>
      </c>
      <c r="O318" s="21">
        <f t="shared" si="162"/>
        <v>350000</v>
      </c>
      <c r="P318" s="21">
        <f t="shared" si="162"/>
        <v>350000</v>
      </c>
      <c r="Q318" s="21">
        <f t="shared" si="162"/>
        <v>500000</v>
      </c>
      <c r="R318" s="21">
        <f t="shared" si="162"/>
        <v>375000</v>
      </c>
      <c r="S318" s="21">
        <f t="shared" si="162"/>
        <v>375000</v>
      </c>
      <c r="T318" s="21">
        <f t="shared" si="162"/>
        <v>400750</v>
      </c>
      <c r="U318" s="21">
        <f t="shared" si="162"/>
        <v>400750</v>
      </c>
      <c r="V318" s="21"/>
      <c r="W318" s="21"/>
      <c r="X318" s="21"/>
      <c r="Y318" s="12"/>
    </row>
    <row r="319" spans="1:25" hidden="1" x14ac:dyDescent="0.2">
      <c r="A319" s="28" t="s">
        <v>217</v>
      </c>
      <c r="B319" s="28">
        <v>11</v>
      </c>
      <c r="C319" s="50" t="s">
        <v>101</v>
      </c>
      <c r="D319" s="31">
        <v>3232</v>
      </c>
      <c r="E319" s="32" t="s">
        <v>53</v>
      </c>
      <c r="G319" s="1">
        <v>150000</v>
      </c>
      <c r="H319" s="1">
        <v>150000</v>
      </c>
      <c r="I319" s="1">
        <v>150000</v>
      </c>
      <c r="J319" s="1">
        <v>150000</v>
      </c>
      <c r="K319" s="1">
        <v>0</v>
      </c>
      <c r="L319" s="33">
        <f t="shared" si="149"/>
        <v>0</v>
      </c>
      <c r="M319" s="1">
        <v>150000</v>
      </c>
      <c r="N319" s="1">
        <v>150000</v>
      </c>
      <c r="O319" s="1">
        <v>100000</v>
      </c>
      <c r="P319" s="1">
        <f>O319</f>
        <v>100000</v>
      </c>
      <c r="Q319" s="1">
        <v>150000</v>
      </c>
      <c r="R319" s="1">
        <v>105000</v>
      </c>
      <c r="S319" s="1">
        <f>R319</f>
        <v>105000</v>
      </c>
      <c r="T319" s="1">
        <v>110250</v>
      </c>
      <c r="U319" s="1">
        <f>T319</f>
        <v>110250</v>
      </c>
    </row>
    <row r="320" spans="1:25" s="23" customFormat="1" ht="15.75" hidden="1" x14ac:dyDescent="0.2">
      <c r="A320" s="28" t="s">
        <v>217</v>
      </c>
      <c r="B320" s="28">
        <v>11</v>
      </c>
      <c r="C320" s="50" t="s">
        <v>101</v>
      </c>
      <c r="D320" s="31">
        <v>3237</v>
      </c>
      <c r="E320" s="32" t="s">
        <v>58</v>
      </c>
      <c r="F320" s="32"/>
      <c r="G320" s="1">
        <v>50000</v>
      </c>
      <c r="H320" s="1">
        <v>50000</v>
      </c>
      <c r="I320" s="1">
        <v>50000</v>
      </c>
      <c r="J320" s="1">
        <v>50000</v>
      </c>
      <c r="K320" s="1">
        <v>0</v>
      </c>
      <c r="L320" s="33">
        <f t="shared" si="149"/>
        <v>0</v>
      </c>
      <c r="M320" s="1">
        <v>50000</v>
      </c>
      <c r="N320" s="1">
        <v>50000</v>
      </c>
      <c r="O320" s="1">
        <v>50000</v>
      </c>
      <c r="P320" s="1">
        <f t="shared" ref="P320:P331" si="163">O320</f>
        <v>50000</v>
      </c>
      <c r="Q320" s="1">
        <v>50000</v>
      </c>
      <c r="R320" s="1">
        <v>60000</v>
      </c>
      <c r="S320" s="1">
        <f t="shared" ref="S320:S331" si="164">R320</f>
        <v>60000</v>
      </c>
      <c r="T320" s="1">
        <v>70000</v>
      </c>
      <c r="U320" s="1">
        <f t="shared" ref="U320:U331" si="165">T320</f>
        <v>70000</v>
      </c>
      <c r="V320" s="21"/>
      <c r="W320" s="21"/>
      <c r="X320" s="21"/>
      <c r="Y320" s="12"/>
    </row>
    <row r="321" spans="1:25" hidden="1" x14ac:dyDescent="0.2">
      <c r="A321" s="28" t="s">
        <v>217</v>
      </c>
      <c r="B321" s="28">
        <v>11</v>
      </c>
      <c r="C321" s="50" t="s">
        <v>101</v>
      </c>
      <c r="D321" s="31">
        <v>3238</v>
      </c>
      <c r="E321" s="32" t="s">
        <v>59</v>
      </c>
      <c r="G321" s="1">
        <v>300000</v>
      </c>
      <c r="H321" s="1">
        <v>300000</v>
      </c>
      <c r="I321" s="1">
        <v>300000</v>
      </c>
      <c r="J321" s="1">
        <v>300000</v>
      </c>
      <c r="K321" s="1">
        <v>0</v>
      </c>
      <c r="L321" s="33">
        <f t="shared" si="149"/>
        <v>0</v>
      </c>
      <c r="M321" s="1">
        <v>300000</v>
      </c>
      <c r="N321" s="1">
        <v>300000</v>
      </c>
      <c r="O321" s="1">
        <v>200000</v>
      </c>
      <c r="P321" s="1">
        <f t="shared" si="163"/>
        <v>200000</v>
      </c>
      <c r="Q321" s="1">
        <v>300000</v>
      </c>
      <c r="R321" s="1">
        <v>210000</v>
      </c>
      <c r="S321" s="1">
        <f t="shared" si="164"/>
        <v>210000</v>
      </c>
      <c r="T321" s="1">
        <v>220500</v>
      </c>
      <c r="U321" s="1">
        <f t="shared" si="165"/>
        <v>220500</v>
      </c>
    </row>
    <row r="322" spans="1:25" s="23" customFormat="1" ht="15.75" hidden="1" x14ac:dyDescent="0.2">
      <c r="A322" s="24" t="s">
        <v>217</v>
      </c>
      <c r="B322" s="24">
        <v>11</v>
      </c>
      <c r="C322" s="49" t="s">
        <v>101</v>
      </c>
      <c r="D322" s="27">
        <v>412</v>
      </c>
      <c r="E322" s="20"/>
      <c r="F322" s="20"/>
      <c r="G322" s="21">
        <f>SUM(G323)</f>
        <v>100000</v>
      </c>
      <c r="H322" s="21">
        <f t="shared" ref="H322:U322" si="166">SUM(H323)</f>
        <v>100000</v>
      </c>
      <c r="I322" s="21">
        <f t="shared" si="166"/>
        <v>100000</v>
      </c>
      <c r="J322" s="21">
        <f t="shared" si="166"/>
        <v>100000</v>
      </c>
      <c r="K322" s="21">
        <f t="shared" si="166"/>
        <v>0</v>
      </c>
      <c r="L322" s="22">
        <f t="shared" si="149"/>
        <v>0</v>
      </c>
      <c r="M322" s="21">
        <f t="shared" si="166"/>
        <v>100000</v>
      </c>
      <c r="N322" s="21">
        <f t="shared" si="166"/>
        <v>100000</v>
      </c>
      <c r="O322" s="21">
        <f t="shared" si="166"/>
        <v>100000</v>
      </c>
      <c r="P322" s="21">
        <f t="shared" si="166"/>
        <v>100000</v>
      </c>
      <c r="Q322" s="21">
        <f t="shared" si="166"/>
        <v>100000</v>
      </c>
      <c r="R322" s="21">
        <f t="shared" si="166"/>
        <v>125000</v>
      </c>
      <c r="S322" s="21">
        <f t="shared" si="166"/>
        <v>125000</v>
      </c>
      <c r="T322" s="21">
        <f t="shared" si="166"/>
        <v>150000</v>
      </c>
      <c r="U322" s="21">
        <f t="shared" si="166"/>
        <v>150000</v>
      </c>
      <c r="V322" s="21"/>
      <c r="W322" s="21"/>
      <c r="X322" s="21"/>
      <c r="Y322" s="12"/>
    </row>
    <row r="323" spans="1:25" hidden="1" x14ac:dyDescent="0.2">
      <c r="A323" s="28" t="s">
        <v>217</v>
      </c>
      <c r="B323" s="28">
        <v>11</v>
      </c>
      <c r="C323" s="50" t="s">
        <v>101</v>
      </c>
      <c r="D323" s="31">
        <v>4126</v>
      </c>
      <c r="E323" s="32" t="s">
        <v>84</v>
      </c>
      <c r="G323" s="1">
        <v>100000</v>
      </c>
      <c r="H323" s="1">
        <v>100000</v>
      </c>
      <c r="I323" s="1">
        <v>100000</v>
      </c>
      <c r="J323" s="1">
        <v>100000</v>
      </c>
      <c r="K323" s="1">
        <v>0</v>
      </c>
      <c r="L323" s="33">
        <f t="shared" si="149"/>
        <v>0</v>
      </c>
      <c r="M323" s="1">
        <v>100000</v>
      </c>
      <c r="N323" s="1">
        <v>100000</v>
      </c>
      <c r="O323" s="1">
        <v>100000</v>
      </c>
      <c r="P323" s="1">
        <f t="shared" si="163"/>
        <v>100000</v>
      </c>
      <c r="Q323" s="1">
        <v>100000</v>
      </c>
      <c r="R323" s="1">
        <v>125000</v>
      </c>
      <c r="S323" s="1">
        <f t="shared" si="164"/>
        <v>125000</v>
      </c>
      <c r="T323" s="1">
        <v>150000</v>
      </c>
      <c r="U323" s="1">
        <f t="shared" si="165"/>
        <v>150000</v>
      </c>
    </row>
    <row r="324" spans="1:25" s="23" customFormat="1" ht="15.75" hidden="1" x14ac:dyDescent="0.2">
      <c r="A324" s="24" t="s">
        <v>217</v>
      </c>
      <c r="B324" s="24">
        <v>11</v>
      </c>
      <c r="C324" s="49" t="s">
        <v>101</v>
      </c>
      <c r="D324" s="27">
        <v>422</v>
      </c>
      <c r="E324" s="20"/>
      <c r="F324" s="20"/>
      <c r="G324" s="21">
        <f>SUM(G325:G326)</f>
        <v>100000</v>
      </c>
      <c r="H324" s="21">
        <f>SUM(H325:H326)</f>
        <v>100000</v>
      </c>
      <c r="I324" s="21">
        <f>SUM(I325:I326)</f>
        <v>100000</v>
      </c>
      <c r="J324" s="21">
        <f>SUM(J325:J326)</f>
        <v>100000</v>
      </c>
      <c r="K324" s="21">
        <f>SUM(K325:K327)</f>
        <v>99670</v>
      </c>
      <c r="L324" s="22">
        <f t="shared" si="149"/>
        <v>99.67</v>
      </c>
      <c r="M324" s="21">
        <f>SUM(M325:M326)</f>
        <v>100000</v>
      </c>
      <c r="N324" s="21">
        <f>SUM(N325:N326)</f>
        <v>100000</v>
      </c>
      <c r="O324" s="21">
        <f t="shared" ref="O324:U324" si="167">SUM(O325:O327)</f>
        <v>20000</v>
      </c>
      <c r="P324" s="21">
        <f t="shared" si="167"/>
        <v>20000</v>
      </c>
      <c r="Q324" s="21">
        <f t="shared" si="167"/>
        <v>100000</v>
      </c>
      <c r="R324" s="21">
        <f t="shared" si="167"/>
        <v>21000</v>
      </c>
      <c r="S324" s="21">
        <f t="shared" si="167"/>
        <v>21000</v>
      </c>
      <c r="T324" s="21">
        <f t="shared" si="167"/>
        <v>22050</v>
      </c>
      <c r="U324" s="21">
        <f t="shared" si="167"/>
        <v>22050</v>
      </c>
      <c r="V324" s="21"/>
      <c r="W324" s="21"/>
      <c r="X324" s="21"/>
      <c r="Y324" s="12"/>
    </row>
    <row r="325" spans="1:25" s="23" customFormat="1" ht="15.75" hidden="1" x14ac:dyDescent="0.2">
      <c r="A325" s="28" t="s">
        <v>217</v>
      </c>
      <c r="B325" s="28">
        <v>11</v>
      </c>
      <c r="C325" s="50" t="s">
        <v>101</v>
      </c>
      <c r="D325" s="31">
        <v>4221</v>
      </c>
      <c r="E325" s="32" t="s">
        <v>74</v>
      </c>
      <c r="F325" s="32"/>
      <c r="G325" s="1">
        <v>50000</v>
      </c>
      <c r="H325" s="1">
        <v>50000</v>
      </c>
      <c r="I325" s="1">
        <v>50000</v>
      </c>
      <c r="J325" s="1">
        <v>50000</v>
      </c>
      <c r="K325" s="1">
        <v>65420</v>
      </c>
      <c r="L325" s="33">
        <f t="shared" si="149"/>
        <v>130.84</v>
      </c>
      <c r="M325" s="1">
        <v>50000</v>
      </c>
      <c r="N325" s="1">
        <v>50000</v>
      </c>
      <c r="O325" s="1">
        <v>10000</v>
      </c>
      <c r="P325" s="1">
        <f t="shared" si="163"/>
        <v>10000</v>
      </c>
      <c r="Q325" s="1">
        <v>50000</v>
      </c>
      <c r="R325" s="1">
        <v>10500</v>
      </c>
      <c r="S325" s="1">
        <f t="shared" si="164"/>
        <v>10500</v>
      </c>
      <c r="T325" s="1">
        <v>11025</v>
      </c>
      <c r="U325" s="1">
        <f t="shared" si="165"/>
        <v>11025</v>
      </c>
      <c r="V325" s="21"/>
      <c r="W325" s="21"/>
      <c r="X325" s="21"/>
      <c r="Y325" s="12"/>
    </row>
    <row r="326" spans="1:25" hidden="1" x14ac:dyDescent="0.2">
      <c r="A326" s="28" t="s">
        <v>217</v>
      </c>
      <c r="B326" s="28">
        <v>11</v>
      </c>
      <c r="C326" s="50" t="s">
        <v>101</v>
      </c>
      <c r="D326" s="31">
        <v>4222</v>
      </c>
      <c r="E326" s="32" t="s">
        <v>75</v>
      </c>
      <c r="G326" s="1">
        <v>50000</v>
      </c>
      <c r="H326" s="1">
        <v>50000</v>
      </c>
      <c r="I326" s="1">
        <v>50000</v>
      </c>
      <c r="J326" s="1">
        <v>50000</v>
      </c>
      <c r="K326" s="1">
        <v>0</v>
      </c>
      <c r="L326" s="33">
        <f t="shared" si="149"/>
        <v>0</v>
      </c>
      <c r="M326" s="1">
        <v>50000</v>
      </c>
      <c r="N326" s="1">
        <v>50000</v>
      </c>
      <c r="O326" s="1">
        <v>10000</v>
      </c>
      <c r="P326" s="1">
        <f t="shared" si="163"/>
        <v>10000</v>
      </c>
      <c r="Q326" s="1">
        <v>50000</v>
      </c>
      <c r="R326" s="1">
        <v>10500</v>
      </c>
      <c r="S326" s="1">
        <f t="shared" si="164"/>
        <v>10500</v>
      </c>
      <c r="T326" s="1">
        <v>11025</v>
      </c>
      <c r="U326" s="1">
        <f t="shared" si="165"/>
        <v>11025</v>
      </c>
    </row>
    <row r="327" spans="1:25" hidden="1" x14ac:dyDescent="0.2">
      <c r="A327" s="28" t="s">
        <v>217</v>
      </c>
      <c r="B327" s="28">
        <v>11</v>
      </c>
      <c r="C327" s="50" t="s">
        <v>101</v>
      </c>
      <c r="D327" s="31">
        <v>4223</v>
      </c>
      <c r="I327" s="1">
        <v>0</v>
      </c>
      <c r="J327" s="1">
        <v>0</v>
      </c>
      <c r="K327" s="1">
        <v>34250</v>
      </c>
      <c r="L327" s="33" t="str">
        <f t="shared" si="149"/>
        <v>-</v>
      </c>
      <c r="M327" s="1"/>
      <c r="N327" s="1"/>
      <c r="O327" s="1"/>
      <c r="P327" s="1"/>
      <c r="Q327" s="1"/>
      <c r="R327" s="1"/>
      <c r="S327" s="1"/>
      <c r="T327" s="1"/>
      <c r="U327" s="1"/>
    </row>
    <row r="328" spans="1:25" s="23" customFormat="1" ht="15.75" hidden="1" x14ac:dyDescent="0.2">
      <c r="A328" s="24" t="s">
        <v>217</v>
      </c>
      <c r="B328" s="24">
        <v>11</v>
      </c>
      <c r="C328" s="49" t="s">
        <v>101</v>
      </c>
      <c r="D328" s="27">
        <v>426</v>
      </c>
      <c r="E328" s="20"/>
      <c r="F328" s="20"/>
      <c r="G328" s="21">
        <f>SUM(G329)</f>
        <v>80000</v>
      </c>
      <c r="H328" s="21">
        <f t="shared" ref="H328:U328" si="168">SUM(H329)</f>
        <v>80000</v>
      </c>
      <c r="I328" s="21">
        <f t="shared" si="168"/>
        <v>80000</v>
      </c>
      <c r="J328" s="21">
        <f t="shared" si="168"/>
        <v>80000</v>
      </c>
      <c r="K328" s="21">
        <f t="shared" si="168"/>
        <v>0</v>
      </c>
      <c r="L328" s="22">
        <f t="shared" si="149"/>
        <v>0</v>
      </c>
      <c r="M328" s="21">
        <f t="shared" si="168"/>
        <v>80000</v>
      </c>
      <c r="N328" s="21">
        <f t="shared" si="168"/>
        <v>80000</v>
      </c>
      <c r="O328" s="21">
        <f t="shared" si="168"/>
        <v>80000</v>
      </c>
      <c r="P328" s="21">
        <f t="shared" si="168"/>
        <v>80000</v>
      </c>
      <c r="Q328" s="21">
        <f t="shared" si="168"/>
        <v>80000</v>
      </c>
      <c r="R328" s="21">
        <f t="shared" si="168"/>
        <v>100000</v>
      </c>
      <c r="S328" s="21">
        <f t="shared" si="168"/>
        <v>100000</v>
      </c>
      <c r="T328" s="21">
        <f t="shared" si="168"/>
        <v>120000</v>
      </c>
      <c r="U328" s="21">
        <f t="shared" si="168"/>
        <v>120000</v>
      </c>
      <c r="V328" s="21"/>
      <c r="W328" s="21"/>
      <c r="X328" s="21"/>
      <c r="Y328" s="12"/>
    </row>
    <row r="329" spans="1:25" s="23" customFormat="1" ht="15.75" hidden="1" x14ac:dyDescent="0.2">
      <c r="A329" s="28" t="s">
        <v>217</v>
      </c>
      <c r="B329" s="28">
        <v>11</v>
      </c>
      <c r="C329" s="50" t="s">
        <v>101</v>
      </c>
      <c r="D329" s="31">
        <v>4262</v>
      </c>
      <c r="E329" s="32" t="s">
        <v>218</v>
      </c>
      <c r="F329" s="32"/>
      <c r="G329" s="1">
        <v>80000</v>
      </c>
      <c r="H329" s="1">
        <v>80000</v>
      </c>
      <c r="I329" s="1">
        <v>80000</v>
      </c>
      <c r="J329" s="1">
        <v>80000</v>
      </c>
      <c r="K329" s="1">
        <v>0</v>
      </c>
      <c r="L329" s="33">
        <f t="shared" si="149"/>
        <v>0</v>
      </c>
      <c r="M329" s="1">
        <v>80000</v>
      </c>
      <c r="N329" s="1">
        <v>80000</v>
      </c>
      <c r="O329" s="1">
        <v>80000</v>
      </c>
      <c r="P329" s="1">
        <f t="shared" si="163"/>
        <v>80000</v>
      </c>
      <c r="Q329" s="1">
        <v>80000</v>
      </c>
      <c r="R329" s="1">
        <v>100000</v>
      </c>
      <c r="S329" s="1">
        <f t="shared" si="164"/>
        <v>100000</v>
      </c>
      <c r="T329" s="1">
        <v>120000</v>
      </c>
      <c r="U329" s="1">
        <f t="shared" si="165"/>
        <v>120000</v>
      </c>
      <c r="V329" s="21"/>
      <c r="W329" s="21"/>
      <c r="X329" s="21"/>
      <c r="Y329" s="12"/>
    </row>
    <row r="330" spans="1:25" s="23" customFormat="1" ht="15.75" hidden="1" x14ac:dyDescent="0.2">
      <c r="A330" s="24" t="s">
        <v>217</v>
      </c>
      <c r="B330" s="24">
        <v>11</v>
      </c>
      <c r="C330" s="49" t="s">
        <v>101</v>
      </c>
      <c r="D330" s="27">
        <v>451</v>
      </c>
      <c r="E330" s="20"/>
      <c r="F330" s="20"/>
      <c r="G330" s="21">
        <f>SUM(G331)</f>
        <v>50000</v>
      </c>
      <c r="H330" s="21">
        <f t="shared" ref="H330:U330" si="169">SUM(H331)</f>
        <v>50000</v>
      </c>
      <c r="I330" s="21">
        <f t="shared" si="169"/>
        <v>50000</v>
      </c>
      <c r="J330" s="21">
        <f t="shared" si="169"/>
        <v>50000</v>
      </c>
      <c r="K330" s="21">
        <f t="shared" si="169"/>
        <v>49900</v>
      </c>
      <c r="L330" s="22">
        <f t="shared" si="149"/>
        <v>99.8</v>
      </c>
      <c r="M330" s="21">
        <f t="shared" si="169"/>
        <v>50000</v>
      </c>
      <c r="N330" s="21">
        <f t="shared" si="169"/>
        <v>50000</v>
      </c>
      <c r="O330" s="21">
        <f t="shared" si="169"/>
        <v>50000</v>
      </c>
      <c r="P330" s="21">
        <f t="shared" si="169"/>
        <v>50000</v>
      </c>
      <c r="Q330" s="21">
        <f t="shared" si="169"/>
        <v>50000</v>
      </c>
      <c r="R330" s="21">
        <f t="shared" si="169"/>
        <v>50000</v>
      </c>
      <c r="S330" s="21">
        <f t="shared" si="169"/>
        <v>50000</v>
      </c>
      <c r="T330" s="21">
        <f t="shared" si="169"/>
        <v>50000</v>
      </c>
      <c r="U330" s="21">
        <f t="shared" si="169"/>
        <v>50000</v>
      </c>
      <c r="V330" s="21"/>
      <c r="W330" s="21"/>
      <c r="X330" s="21"/>
      <c r="Y330" s="12"/>
    </row>
    <row r="331" spans="1:25" hidden="1" x14ac:dyDescent="0.2">
      <c r="A331" s="28" t="s">
        <v>217</v>
      </c>
      <c r="B331" s="28">
        <v>11</v>
      </c>
      <c r="C331" s="50" t="s">
        <v>101</v>
      </c>
      <c r="D331" s="53">
        <v>4511</v>
      </c>
      <c r="E331" s="32" t="s">
        <v>91</v>
      </c>
      <c r="G331" s="1">
        <v>50000</v>
      </c>
      <c r="H331" s="1">
        <v>50000</v>
      </c>
      <c r="I331" s="1">
        <v>50000</v>
      </c>
      <c r="J331" s="1">
        <v>50000</v>
      </c>
      <c r="K331" s="1">
        <v>49900</v>
      </c>
      <c r="L331" s="33">
        <f t="shared" si="149"/>
        <v>99.8</v>
      </c>
      <c r="M331" s="1">
        <v>50000</v>
      </c>
      <c r="N331" s="1">
        <v>50000</v>
      </c>
      <c r="O331" s="1">
        <v>50000</v>
      </c>
      <c r="P331" s="1">
        <f t="shared" si="163"/>
        <v>50000</v>
      </c>
      <c r="Q331" s="1">
        <v>50000</v>
      </c>
      <c r="R331" s="1">
        <v>50000</v>
      </c>
      <c r="S331" s="1">
        <f t="shared" si="164"/>
        <v>50000</v>
      </c>
      <c r="T331" s="1">
        <v>50000</v>
      </c>
      <c r="U331" s="1">
        <f t="shared" si="165"/>
        <v>50000</v>
      </c>
    </row>
    <row r="332" spans="1:25" ht="94.5" x14ac:dyDescent="0.2">
      <c r="A332" s="227" t="s">
        <v>219</v>
      </c>
      <c r="B332" s="227"/>
      <c r="C332" s="227"/>
      <c r="D332" s="227"/>
      <c r="E332" s="20" t="s">
        <v>220</v>
      </c>
      <c r="F332" s="38" t="s">
        <v>181</v>
      </c>
      <c r="G332" s="21">
        <f>G333+G335+G337</f>
        <v>270000</v>
      </c>
      <c r="H332" s="21">
        <f t="shared" ref="H332:U332" si="170">H333+H335+H337</f>
        <v>270000</v>
      </c>
      <c r="I332" s="21">
        <f t="shared" si="170"/>
        <v>270000</v>
      </c>
      <c r="J332" s="21">
        <f t="shared" si="170"/>
        <v>270000</v>
      </c>
      <c r="K332" s="21">
        <f t="shared" si="170"/>
        <v>0</v>
      </c>
      <c r="L332" s="22">
        <f t="shared" si="149"/>
        <v>0</v>
      </c>
      <c r="M332" s="21">
        <f t="shared" si="170"/>
        <v>258000</v>
      </c>
      <c r="N332" s="21">
        <f t="shared" si="170"/>
        <v>258000</v>
      </c>
      <c r="O332" s="21">
        <f t="shared" si="170"/>
        <v>200000</v>
      </c>
      <c r="P332" s="21">
        <f t="shared" si="170"/>
        <v>200000</v>
      </c>
      <c r="Q332" s="21">
        <f t="shared" si="170"/>
        <v>300000</v>
      </c>
      <c r="R332" s="21">
        <f t="shared" si="170"/>
        <v>209000</v>
      </c>
      <c r="S332" s="21">
        <f t="shared" si="170"/>
        <v>209000</v>
      </c>
      <c r="T332" s="21">
        <f t="shared" si="170"/>
        <v>218450</v>
      </c>
      <c r="U332" s="21">
        <f t="shared" si="170"/>
        <v>218450</v>
      </c>
    </row>
    <row r="333" spans="1:25" s="23" customFormat="1" ht="15.75" hidden="1" x14ac:dyDescent="0.2">
      <c r="A333" s="24" t="s">
        <v>221</v>
      </c>
      <c r="B333" s="25">
        <v>11</v>
      </c>
      <c r="C333" s="26" t="s">
        <v>101</v>
      </c>
      <c r="D333" s="27">
        <v>321</v>
      </c>
      <c r="E333" s="20"/>
      <c r="F333" s="20"/>
      <c r="G333" s="21">
        <f>SUM(G334)</f>
        <v>50000</v>
      </c>
      <c r="H333" s="21">
        <f t="shared" ref="H333:U333" si="171">SUM(H334)</f>
        <v>50000</v>
      </c>
      <c r="I333" s="21">
        <f t="shared" si="171"/>
        <v>50000</v>
      </c>
      <c r="J333" s="21">
        <f t="shared" si="171"/>
        <v>50000</v>
      </c>
      <c r="K333" s="21">
        <f t="shared" si="171"/>
        <v>0</v>
      </c>
      <c r="L333" s="22">
        <f t="shared" si="149"/>
        <v>0</v>
      </c>
      <c r="M333" s="21">
        <f t="shared" si="171"/>
        <v>50000</v>
      </c>
      <c r="N333" s="21">
        <f t="shared" si="171"/>
        <v>50000</v>
      </c>
      <c r="O333" s="21">
        <f t="shared" si="171"/>
        <v>20000</v>
      </c>
      <c r="P333" s="21">
        <f t="shared" si="171"/>
        <v>20000</v>
      </c>
      <c r="Q333" s="21">
        <f t="shared" si="171"/>
        <v>50000</v>
      </c>
      <c r="R333" s="21">
        <f t="shared" si="171"/>
        <v>21000</v>
      </c>
      <c r="S333" s="21">
        <f t="shared" si="171"/>
        <v>21000</v>
      </c>
      <c r="T333" s="21">
        <f t="shared" si="171"/>
        <v>22050</v>
      </c>
      <c r="U333" s="21">
        <f t="shared" si="171"/>
        <v>22050</v>
      </c>
      <c r="V333" s="21"/>
      <c r="W333" s="21"/>
      <c r="X333" s="21"/>
      <c r="Y333" s="12"/>
    </row>
    <row r="334" spans="1:25" hidden="1" x14ac:dyDescent="0.2">
      <c r="A334" s="28" t="s">
        <v>221</v>
      </c>
      <c r="B334" s="29">
        <v>11</v>
      </c>
      <c r="C334" s="30" t="s">
        <v>101</v>
      </c>
      <c r="D334" s="31">
        <v>3213</v>
      </c>
      <c r="E334" s="32" t="s">
        <v>44</v>
      </c>
      <c r="G334" s="1">
        <v>50000</v>
      </c>
      <c r="H334" s="1">
        <v>50000</v>
      </c>
      <c r="I334" s="1">
        <v>50000</v>
      </c>
      <c r="J334" s="1">
        <v>50000</v>
      </c>
      <c r="K334" s="1">
        <v>0</v>
      </c>
      <c r="L334" s="33">
        <f t="shared" si="149"/>
        <v>0</v>
      </c>
      <c r="M334" s="1">
        <v>50000</v>
      </c>
      <c r="N334" s="1">
        <v>50000</v>
      </c>
      <c r="O334" s="1">
        <v>20000</v>
      </c>
      <c r="P334" s="1">
        <f>O334</f>
        <v>20000</v>
      </c>
      <c r="Q334" s="1">
        <v>50000</v>
      </c>
      <c r="R334" s="1">
        <v>21000</v>
      </c>
      <c r="S334" s="1">
        <f>R334</f>
        <v>21000</v>
      </c>
      <c r="T334" s="1">
        <v>22050</v>
      </c>
      <c r="U334" s="1">
        <f>T334</f>
        <v>22050</v>
      </c>
    </row>
    <row r="335" spans="1:25" s="23" customFormat="1" ht="15.75" hidden="1" x14ac:dyDescent="0.2">
      <c r="A335" s="24" t="s">
        <v>221</v>
      </c>
      <c r="B335" s="25">
        <v>11</v>
      </c>
      <c r="C335" s="26" t="s">
        <v>101</v>
      </c>
      <c r="D335" s="27">
        <v>323</v>
      </c>
      <c r="E335" s="20"/>
      <c r="F335" s="20"/>
      <c r="G335" s="21">
        <f>SUM(G336)</f>
        <v>20000</v>
      </c>
      <c r="H335" s="21">
        <f t="shared" ref="H335:U335" si="172">SUM(H336)</f>
        <v>20000</v>
      </c>
      <c r="I335" s="21">
        <f t="shared" si="172"/>
        <v>20000</v>
      </c>
      <c r="J335" s="21">
        <f t="shared" si="172"/>
        <v>20000</v>
      </c>
      <c r="K335" s="21">
        <f t="shared" si="172"/>
        <v>0</v>
      </c>
      <c r="L335" s="22">
        <f t="shared" si="149"/>
        <v>0</v>
      </c>
      <c r="M335" s="21">
        <f t="shared" si="172"/>
        <v>30000</v>
      </c>
      <c r="N335" s="21">
        <f t="shared" si="172"/>
        <v>30000</v>
      </c>
      <c r="O335" s="21">
        <f t="shared" si="172"/>
        <v>20000</v>
      </c>
      <c r="P335" s="21">
        <f t="shared" si="172"/>
        <v>20000</v>
      </c>
      <c r="Q335" s="21">
        <f t="shared" si="172"/>
        <v>50000</v>
      </c>
      <c r="R335" s="21">
        <f t="shared" si="172"/>
        <v>20000</v>
      </c>
      <c r="S335" s="21">
        <f t="shared" si="172"/>
        <v>20000</v>
      </c>
      <c r="T335" s="21">
        <f t="shared" si="172"/>
        <v>20000</v>
      </c>
      <c r="U335" s="21">
        <f t="shared" si="172"/>
        <v>20000</v>
      </c>
      <c r="V335" s="21"/>
      <c r="W335" s="21"/>
      <c r="X335" s="21"/>
      <c r="Y335" s="12"/>
    </row>
    <row r="336" spans="1:25" hidden="1" x14ac:dyDescent="0.2">
      <c r="A336" s="28" t="s">
        <v>221</v>
      </c>
      <c r="B336" s="29">
        <v>11</v>
      </c>
      <c r="C336" s="30" t="s">
        <v>101</v>
      </c>
      <c r="D336" s="31">
        <v>3232</v>
      </c>
      <c r="E336" s="32" t="s">
        <v>53</v>
      </c>
      <c r="G336" s="1">
        <v>20000</v>
      </c>
      <c r="H336" s="1">
        <v>20000</v>
      </c>
      <c r="I336" s="1">
        <v>20000</v>
      </c>
      <c r="J336" s="1">
        <v>20000</v>
      </c>
      <c r="K336" s="1">
        <v>0</v>
      </c>
      <c r="L336" s="33">
        <f t="shared" si="149"/>
        <v>0</v>
      </c>
      <c r="M336" s="1">
        <v>30000</v>
      </c>
      <c r="N336" s="1">
        <v>30000</v>
      </c>
      <c r="O336" s="1">
        <v>20000</v>
      </c>
      <c r="P336" s="1">
        <f>O336</f>
        <v>20000</v>
      </c>
      <c r="Q336" s="1">
        <v>50000</v>
      </c>
      <c r="R336" s="1">
        <v>20000</v>
      </c>
      <c r="S336" s="1">
        <f>R336</f>
        <v>20000</v>
      </c>
      <c r="T336" s="1">
        <v>20000</v>
      </c>
      <c r="U336" s="1">
        <f>T336</f>
        <v>20000</v>
      </c>
    </row>
    <row r="337" spans="1:25" s="23" customFormat="1" ht="15.75" hidden="1" x14ac:dyDescent="0.2">
      <c r="A337" s="24" t="s">
        <v>221</v>
      </c>
      <c r="B337" s="25">
        <v>11</v>
      </c>
      <c r="C337" s="26" t="s">
        <v>101</v>
      </c>
      <c r="D337" s="27">
        <v>426</v>
      </c>
      <c r="E337" s="20"/>
      <c r="F337" s="20"/>
      <c r="G337" s="21">
        <f>SUM(G338)</f>
        <v>200000</v>
      </c>
      <c r="H337" s="21">
        <f t="shared" ref="H337:U337" si="173">SUM(H338)</f>
        <v>200000</v>
      </c>
      <c r="I337" s="21">
        <f t="shared" si="173"/>
        <v>200000</v>
      </c>
      <c r="J337" s="21">
        <f t="shared" si="173"/>
        <v>200000</v>
      </c>
      <c r="K337" s="21">
        <f t="shared" si="173"/>
        <v>0</v>
      </c>
      <c r="L337" s="22">
        <f t="shared" si="149"/>
        <v>0</v>
      </c>
      <c r="M337" s="21">
        <f t="shared" si="173"/>
        <v>178000</v>
      </c>
      <c r="N337" s="21">
        <f t="shared" si="173"/>
        <v>178000</v>
      </c>
      <c r="O337" s="21">
        <f t="shared" si="173"/>
        <v>160000</v>
      </c>
      <c r="P337" s="21">
        <f t="shared" si="173"/>
        <v>160000</v>
      </c>
      <c r="Q337" s="21">
        <f t="shared" si="173"/>
        <v>200000</v>
      </c>
      <c r="R337" s="21">
        <f t="shared" si="173"/>
        <v>168000</v>
      </c>
      <c r="S337" s="21">
        <f t="shared" si="173"/>
        <v>168000</v>
      </c>
      <c r="T337" s="21">
        <f t="shared" si="173"/>
        <v>176400</v>
      </c>
      <c r="U337" s="21">
        <f t="shared" si="173"/>
        <v>176400</v>
      </c>
      <c r="V337" s="21"/>
      <c r="W337" s="21"/>
      <c r="X337" s="21"/>
      <c r="Y337" s="12"/>
    </row>
    <row r="338" spans="1:25" hidden="1" x14ac:dyDescent="0.2">
      <c r="A338" s="28" t="s">
        <v>221</v>
      </c>
      <c r="B338" s="29">
        <v>11</v>
      </c>
      <c r="C338" s="30" t="s">
        <v>101</v>
      </c>
      <c r="D338" s="31">
        <v>4262</v>
      </c>
      <c r="E338" s="32" t="s">
        <v>218</v>
      </c>
      <c r="G338" s="1">
        <v>200000</v>
      </c>
      <c r="H338" s="1">
        <v>200000</v>
      </c>
      <c r="I338" s="1">
        <v>200000</v>
      </c>
      <c r="J338" s="1">
        <v>200000</v>
      </c>
      <c r="K338" s="1">
        <v>0</v>
      </c>
      <c r="L338" s="33">
        <f t="shared" si="149"/>
        <v>0</v>
      </c>
      <c r="M338" s="1">
        <v>178000</v>
      </c>
      <c r="N338" s="1">
        <v>178000</v>
      </c>
      <c r="O338" s="1">
        <v>160000</v>
      </c>
      <c r="P338" s="1">
        <f>O338</f>
        <v>160000</v>
      </c>
      <c r="Q338" s="1">
        <v>200000</v>
      </c>
      <c r="R338" s="1">
        <v>168000</v>
      </c>
      <c r="S338" s="1">
        <f>R338</f>
        <v>168000</v>
      </c>
      <c r="T338" s="1">
        <v>176400</v>
      </c>
      <c r="U338" s="1">
        <f>T338</f>
        <v>176400</v>
      </c>
    </row>
    <row r="339" spans="1:25" ht="94.5" x14ac:dyDescent="0.2">
      <c r="A339" s="227" t="s">
        <v>222</v>
      </c>
      <c r="B339" s="227"/>
      <c r="C339" s="227"/>
      <c r="D339" s="227"/>
      <c r="E339" s="20" t="s">
        <v>223</v>
      </c>
      <c r="F339" s="38" t="s">
        <v>181</v>
      </c>
      <c r="G339" s="21">
        <f>SUM(G340)</f>
        <v>250000</v>
      </c>
      <c r="H339" s="21">
        <f t="shared" ref="H339:U340" si="174">SUM(H340)</f>
        <v>250000</v>
      </c>
      <c r="I339" s="21">
        <f t="shared" si="174"/>
        <v>250000</v>
      </c>
      <c r="J339" s="21">
        <f t="shared" si="174"/>
        <v>250000</v>
      </c>
      <c r="K339" s="21">
        <f t="shared" si="174"/>
        <v>134400</v>
      </c>
      <c r="L339" s="22">
        <f t="shared" si="149"/>
        <v>53.76</v>
      </c>
      <c r="M339" s="21">
        <f t="shared" si="174"/>
        <v>250000</v>
      </c>
      <c r="N339" s="21">
        <f t="shared" si="174"/>
        <v>250000</v>
      </c>
      <c r="O339" s="21">
        <f t="shared" si="174"/>
        <v>330000</v>
      </c>
      <c r="P339" s="21">
        <f t="shared" si="174"/>
        <v>330000</v>
      </c>
      <c r="Q339" s="21">
        <f t="shared" si="174"/>
        <v>250000</v>
      </c>
      <c r="R339" s="21">
        <f t="shared" si="174"/>
        <v>330000</v>
      </c>
      <c r="S339" s="21">
        <f t="shared" si="174"/>
        <v>330000</v>
      </c>
      <c r="T339" s="21">
        <f t="shared" si="174"/>
        <v>330000</v>
      </c>
      <c r="U339" s="21">
        <f t="shared" si="174"/>
        <v>330000</v>
      </c>
    </row>
    <row r="340" spans="1:25" s="23" customFormat="1" ht="15.75" hidden="1" x14ac:dyDescent="0.2">
      <c r="A340" s="24" t="s">
        <v>224</v>
      </c>
      <c r="B340" s="25">
        <v>11</v>
      </c>
      <c r="C340" s="26" t="s">
        <v>101</v>
      </c>
      <c r="D340" s="27">
        <v>372</v>
      </c>
      <c r="E340" s="20"/>
      <c r="F340" s="20"/>
      <c r="G340" s="21">
        <f>SUM(G341)</f>
        <v>250000</v>
      </c>
      <c r="H340" s="21">
        <f t="shared" si="174"/>
        <v>250000</v>
      </c>
      <c r="I340" s="21">
        <f t="shared" si="174"/>
        <v>250000</v>
      </c>
      <c r="J340" s="21">
        <f t="shared" si="174"/>
        <v>250000</v>
      </c>
      <c r="K340" s="21">
        <f t="shared" si="174"/>
        <v>134400</v>
      </c>
      <c r="L340" s="22">
        <f t="shared" si="149"/>
        <v>53.76</v>
      </c>
      <c r="M340" s="21">
        <f t="shared" si="174"/>
        <v>250000</v>
      </c>
      <c r="N340" s="21">
        <f t="shared" si="174"/>
        <v>250000</v>
      </c>
      <c r="O340" s="21">
        <f t="shared" si="174"/>
        <v>330000</v>
      </c>
      <c r="P340" s="21">
        <f t="shared" si="174"/>
        <v>330000</v>
      </c>
      <c r="Q340" s="21">
        <f t="shared" si="174"/>
        <v>250000</v>
      </c>
      <c r="R340" s="21">
        <f t="shared" si="174"/>
        <v>330000</v>
      </c>
      <c r="S340" s="21">
        <f t="shared" si="174"/>
        <v>330000</v>
      </c>
      <c r="T340" s="21">
        <f t="shared" si="174"/>
        <v>330000</v>
      </c>
      <c r="U340" s="21">
        <f t="shared" si="174"/>
        <v>330000</v>
      </c>
      <c r="V340" s="21"/>
      <c r="W340" s="21"/>
      <c r="X340" s="21"/>
      <c r="Y340" s="12"/>
    </row>
    <row r="341" spans="1:25" hidden="1" x14ac:dyDescent="0.2">
      <c r="A341" s="28" t="s">
        <v>224</v>
      </c>
      <c r="B341" s="29">
        <v>11</v>
      </c>
      <c r="C341" s="30" t="s">
        <v>101</v>
      </c>
      <c r="D341" s="31">
        <v>3721</v>
      </c>
      <c r="E341" s="32" t="s">
        <v>138</v>
      </c>
      <c r="G341" s="1">
        <v>250000</v>
      </c>
      <c r="H341" s="1">
        <v>250000</v>
      </c>
      <c r="I341" s="1">
        <v>250000</v>
      </c>
      <c r="J341" s="1">
        <v>250000</v>
      </c>
      <c r="K341" s="1">
        <v>134400</v>
      </c>
      <c r="L341" s="33">
        <f t="shared" si="149"/>
        <v>53.76</v>
      </c>
      <c r="M341" s="1">
        <v>250000</v>
      </c>
      <c r="N341" s="1">
        <v>250000</v>
      </c>
      <c r="O341" s="1">
        <v>330000</v>
      </c>
      <c r="P341" s="1">
        <f>O341</f>
        <v>330000</v>
      </c>
      <c r="Q341" s="1">
        <v>250000</v>
      </c>
      <c r="R341" s="1">
        <v>330000</v>
      </c>
      <c r="S341" s="1">
        <f>R341</f>
        <v>330000</v>
      </c>
      <c r="T341" s="1">
        <v>330000</v>
      </c>
      <c r="U341" s="1">
        <f>T341</f>
        <v>330000</v>
      </c>
    </row>
    <row r="342" spans="1:25" ht="94.5" x14ac:dyDescent="0.2">
      <c r="A342" s="227" t="s">
        <v>225</v>
      </c>
      <c r="B342" s="230"/>
      <c r="C342" s="230"/>
      <c r="D342" s="230"/>
      <c r="E342" s="20" t="s">
        <v>226</v>
      </c>
      <c r="F342" s="38" t="s">
        <v>181</v>
      </c>
      <c r="G342" s="21">
        <f>G343+G345+G347</f>
        <v>2110000</v>
      </c>
      <c r="H342" s="21">
        <f t="shared" ref="H342:U342" si="175">H343+H345+H347</f>
        <v>260000</v>
      </c>
      <c r="I342" s="21">
        <f t="shared" si="175"/>
        <v>2110000</v>
      </c>
      <c r="J342" s="21">
        <f t="shared" si="175"/>
        <v>260000</v>
      </c>
      <c r="K342" s="21">
        <f t="shared" si="175"/>
        <v>0</v>
      </c>
      <c r="L342" s="22">
        <f t="shared" si="149"/>
        <v>0</v>
      </c>
      <c r="M342" s="21">
        <f t="shared" si="175"/>
        <v>1370000</v>
      </c>
      <c r="N342" s="21">
        <f t="shared" si="175"/>
        <v>140000</v>
      </c>
      <c r="O342" s="21">
        <f t="shared" si="175"/>
        <v>260000</v>
      </c>
      <c r="P342" s="21">
        <f t="shared" si="175"/>
        <v>260000</v>
      </c>
      <c r="Q342" s="21">
        <f t="shared" si="175"/>
        <v>0</v>
      </c>
      <c r="R342" s="21">
        <f t="shared" si="175"/>
        <v>260000</v>
      </c>
      <c r="S342" s="21">
        <f t="shared" si="175"/>
        <v>260000</v>
      </c>
      <c r="T342" s="21">
        <f t="shared" si="175"/>
        <v>260000</v>
      </c>
      <c r="U342" s="21">
        <f t="shared" si="175"/>
        <v>260000</v>
      </c>
    </row>
    <row r="343" spans="1:25" s="23" customFormat="1" ht="15.75" hidden="1" x14ac:dyDescent="0.2">
      <c r="A343" s="24" t="s">
        <v>227</v>
      </c>
      <c r="B343" s="25">
        <v>11</v>
      </c>
      <c r="C343" s="26" t="s">
        <v>101</v>
      </c>
      <c r="D343" s="40">
        <v>323</v>
      </c>
      <c r="E343" s="20"/>
      <c r="F343" s="20"/>
      <c r="G343" s="21">
        <f>SUM(G344)</f>
        <v>50000</v>
      </c>
      <c r="H343" s="21">
        <f t="shared" ref="H343:U343" si="176">SUM(H344)</f>
        <v>50000</v>
      </c>
      <c r="I343" s="21">
        <f t="shared" si="176"/>
        <v>50000</v>
      </c>
      <c r="J343" s="21">
        <f t="shared" si="176"/>
        <v>50000</v>
      </c>
      <c r="K343" s="21">
        <f t="shared" si="176"/>
        <v>0</v>
      </c>
      <c r="L343" s="22">
        <f t="shared" si="149"/>
        <v>0</v>
      </c>
      <c r="M343" s="21">
        <f t="shared" si="176"/>
        <v>0</v>
      </c>
      <c r="N343" s="21">
        <f t="shared" si="176"/>
        <v>0</v>
      </c>
      <c r="O343" s="21">
        <f t="shared" si="176"/>
        <v>50000</v>
      </c>
      <c r="P343" s="21">
        <f t="shared" si="176"/>
        <v>50000</v>
      </c>
      <c r="Q343" s="21">
        <f t="shared" si="176"/>
        <v>0</v>
      </c>
      <c r="R343" s="21">
        <f t="shared" si="176"/>
        <v>50000</v>
      </c>
      <c r="S343" s="21">
        <f t="shared" si="176"/>
        <v>50000</v>
      </c>
      <c r="T343" s="21">
        <f t="shared" si="176"/>
        <v>50000</v>
      </c>
      <c r="U343" s="21">
        <f t="shared" si="176"/>
        <v>50000</v>
      </c>
      <c r="V343" s="21"/>
      <c r="W343" s="21"/>
      <c r="X343" s="21"/>
      <c r="Y343" s="12"/>
    </row>
    <row r="344" spans="1:25" hidden="1" x14ac:dyDescent="0.2">
      <c r="A344" s="28" t="s">
        <v>227</v>
      </c>
      <c r="B344" s="29">
        <v>11</v>
      </c>
      <c r="C344" s="30" t="s">
        <v>101</v>
      </c>
      <c r="D344" s="31">
        <v>3237</v>
      </c>
      <c r="E344" s="32" t="s">
        <v>58</v>
      </c>
      <c r="G344" s="1">
        <v>50000</v>
      </c>
      <c r="H344" s="1">
        <v>50000</v>
      </c>
      <c r="I344" s="1">
        <v>50000</v>
      </c>
      <c r="J344" s="1">
        <v>50000</v>
      </c>
      <c r="K344" s="1">
        <v>0</v>
      </c>
      <c r="L344" s="33">
        <f t="shared" si="149"/>
        <v>0</v>
      </c>
      <c r="M344" s="1">
        <v>0</v>
      </c>
      <c r="N344" s="1">
        <v>0</v>
      </c>
      <c r="O344" s="1">
        <v>50000</v>
      </c>
      <c r="P344" s="1">
        <f>O344</f>
        <v>50000</v>
      </c>
      <c r="Q344" s="1">
        <v>0</v>
      </c>
      <c r="R344" s="1">
        <v>50000</v>
      </c>
      <c r="S344" s="1">
        <f>R344</f>
        <v>50000</v>
      </c>
      <c r="T344" s="1">
        <v>50000</v>
      </c>
      <c r="U344" s="1">
        <f>T344</f>
        <v>50000</v>
      </c>
    </row>
    <row r="345" spans="1:25" s="23" customFormat="1" ht="15.75" hidden="1" x14ac:dyDescent="0.2">
      <c r="A345" s="24" t="s">
        <v>227</v>
      </c>
      <c r="B345" s="25">
        <v>12</v>
      </c>
      <c r="C345" s="26" t="s">
        <v>101</v>
      </c>
      <c r="D345" s="27">
        <v>412</v>
      </c>
      <c r="E345" s="20"/>
      <c r="F345" s="20"/>
      <c r="G345" s="21">
        <f>SUM(G346)</f>
        <v>210000</v>
      </c>
      <c r="H345" s="21">
        <f t="shared" ref="H345:U345" si="177">SUM(H346)</f>
        <v>210000</v>
      </c>
      <c r="I345" s="21">
        <f t="shared" si="177"/>
        <v>210000</v>
      </c>
      <c r="J345" s="21">
        <f t="shared" si="177"/>
        <v>210000</v>
      </c>
      <c r="K345" s="21">
        <f t="shared" si="177"/>
        <v>0</v>
      </c>
      <c r="L345" s="22">
        <f t="shared" si="149"/>
        <v>0</v>
      </c>
      <c r="M345" s="21">
        <f t="shared" si="177"/>
        <v>140000</v>
      </c>
      <c r="N345" s="21">
        <f t="shared" si="177"/>
        <v>140000</v>
      </c>
      <c r="O345" s="21">
        <f t="shared" si="177"/>
        <v>210000</v>
      </c>
      <c r="P345" s="21">
        <f t="shared" si="177"/>
        <v>210000</v>
      </c>
      <c r="Q345" s="21">
        <f t="shared" si="177"/>
        <v>0</v>
      </c>
      <c r="R345" s="21">
        <f t="shared" si="177"/>
        <v>210000</v>
      </c>
      <c r="S345" s="21">
        <f t="shared" si="177"/>
        <v>210000</v>
      </c>
      <c r="T345" s="21">
        <f t="shared" si="177"/>
        <v>210000</v>
      </c>
      <c r="U345" s="21">
        <f t="shared" si="177"/>
        <v>210000</v>
      </c>
      <c r="V345" s="21"/>
      <c r="W345" s="21"/>
      <c r="X345" s="21"/>
      <c r="Y345" s="12"/>
    </row>
    <row r="346" spans="1:25" ht="36" hidden="1" customHeight="1" x14ac:dyDescent="0.2">
      <c r="A346" s="28" t="s">
        <v>227</v>
      </c>
      <c r="B346" s="29">
        <v>12</v>
      </c>
      <c r="C346" s="30" t="s">
        <v>101</v>
      </c>
      <c r="D346" s="31">
        <v>4126</v>
      </c>
      <c r="E346" s="32" t="s">
        <v>84</v>
      </c>
      <c r="F346" s="36"/>
      <c r="G346" s="1">
        <v>210000</v>
      </c>
      <c r="H346" s="1">
        <v>210000</v>
      </c>
      <c r="I346" s="1">
        <v>210000</v>
      </c>
      <c r="J346" s="1">
        <v>210000</v>
      </c>
      <c r="K346" s="1">
        <v>0</v>
      </c>
      <c r="L346" s="33">
        <f t="shared" si="149"/>
        <v>0</v>
      </c>
      <c r="M346" s="1">
        <v>140000</v>
      </c>
      <c r="N346" s="1">
        <v>140000</v>
      </c>
      <c r="O346" s="1">
        <v>210000</v>
      </c>
      <c r="P346" s="1">
        <f>O346</f>
        <v>210000</v>
      </c>
      <c r="Q346" s="1">
        <v>0</v>
      </c>
      <c r="R346" s="1">
        <v>210000</v>
      </c>
      <c r="S346" s="1">
        <f>R346</f>
        <v>210000</v>
      </c>
      <c r="T346" s="1">
        <v>210000</v>
      </c>
      <c r="U346" s="1">
        <f>T346</f>
        <v>210000</v>
      </c>
    </row>
    <row r="347" spans="1:25" s="23" customFormat="1" ht="15.75" hidden="1" x14ac:dyDescent="0.2">
      <c r="A347" s="24" t="s">
        <v>227</v>
      </c>
      <c r="B347" s="25">
        <v>51</v>
      </c>
      <c r="C347" s="26" t="s">
        <v>101</v>
      </c>
      <c r="D347" s="27">
        <v>412</v>
      </c>
      <c r="E347" s="20"/>
      <c r="F347" s="38"/>
      <c r="G347" s="21">
        <f>SUM(G348)</f>
        <v>1850000</v>
      </c>
      <c r="H347" s="21">
        <f t="shared" ref="H347:U347" si="178">SUM(H348)</f>
        <v>0</v>
      </c>
      <c r="I347" s="21">
        <f t="shared" si="178"/>
        <v>1850000</v>
      </c>
      <c r="J347" s="21">
        <f t="shared" si="178"/>
        <v>0</v>
      </c>
      <c r="K347" s="21">
        <f t="shared" si="178"/>
        <v>0</v>
      </c>
      <c r="L347" s="22">
        <f t="shared" si="149"/>
        <v>0</v>
      </c>
      <c r="M347" s="21">
        <f t="shared" si="178"/>
        <v>1230000</v>
      </c>
      <c r="N347" s="21">
        <f t="shared" si="178"/>
        <v>0</v>
      </c>
      <c r="O347" s="21">
        <f t="shared" si="178"/>
        <v>0</v>
      </c>
      <c r="P347" s="21">
        <f t="shared" si="178"/>
        <v>0</v>
      </c>
      <c r="Q347" s="21">
        <f t="shared" si="178"/>
        <v>0</v>
      </c>
      <c r="R347" s="21">
        <f t="shared" si="178"/>
        <v>0</v>
      </c>
      <c r="S347" s="21">
        <f t="shared" si="178"/>
        <v>0</v>
      </c>
      <c r="T347" s="21">
        <f t="shared" si="178"/>
        <v>0</v>
      </c>
      <c r="U347" s="21">
        <f t="shared" si="178"/>
        <v>0</v>
      </c>
      <c r="V347" s="21"/>
      <c r="W347" s="21"/>
      <c r="X347" s="21"/>
      <c r="Y347" s="12"/>
    </row>
    <row r="348" spans="1:25" s="23" customFormat="1" ht="33.75" hidden="1" customHeight="1" x14ac:dyDescent="0.2">
      <c r="A348" s="28" t="s">
        <v>227</v>
      </c>
      <c r="B348" s="29">
        <v>51</v>
      </c>
      <c r="C348" s="30" t="s">
        <v>101</v>
      </c>
      <c r="D348" s="31">
        <v>4126</v>
      </c>
      <c r="E348" s="32" t="s">
        <v>84</v>
      </c>
      <c r="F348" s="36"/>
      <c r="G348" s="1">
        <v>1850000</v>
      </c>
      <c r="H348" s="55"/>
      <c r="I348" s="1">
        <v>1850000</v>
      </c>
      <c r="J348" s="55"/>
      <c r="K348" s="1">
        <v>0</v>
      </c>
      <c r="L348" s="33">
        <f t="shared" si="149"/>
        <v>0</v>
      </c>
      <c r="M348" s="1">
        <v>1230000</v>
      </c>
      <c r="N348" s="55"/>
      <c r="O348" s="1"/>
      <c r="P348" s="55"/>
      <c r="Q348" s="1">
        <v>0</v>
      </c>
      <c r="R348" s="1">
        <v>0</v>
      </c>
      <c r="S348" s="55"/>
      <c r="T348" s="1">
        <v>0</v>
      </c>
      <c r="U348" s="55"/>
      <c r="V348" s="21"/>
      <c r="W348" s="21"/>
      <c r="X348" s="21"/>
      <c r="Y348" s="12"/>
    </row>
    <row r="349" spans="1:25" ht="94.5" x14ac:dyDescent="0.2">
      <c r="A349" s="227" t="s">
        <v>228</v>
      </c>
      <c r="B349" s="230"/>
      <c r="C349" s="230"/>
      <c r="D349" s="230"/>
      <c r="E349" s="20" t="s">
        <v>229</v>
      </c>
      <c r="F349" s="38" t="s">
        <v>181</v>
      </c>
      <c r="G349" s="21">
        <f>SUM(G350)</f>
        <v>3850000</v>
      </c>
      <c r="H349" s="21">
        <f t="shared" ref="H349:U350" si="179">SUM(H350)</f>
        <v>3850000</v>
      </c>
      <c r="I349" s="21">
        <f t="shared" si="179"/>
        <v>3850000</v>
      </c>
      <c r="J349" s="21">
        <f t="shared" si="179"/>
        <v>3850000</v>
      </c>
      <c r="K349" s="21">
        <f t="shared" si="179"/>
        <v>3850000</v>
      </c>
      <c r="L349" s="22">
        <f t="shared" si="149"/>
        <v>100</v>
      </c>
      <c r="M349" s="21">
        <f t="shared" si="179"/>
        <v>4000000</v>
      </c>
      <c r="N349" s="21">
        <f t="shared" si="179"/>
        <v>4000000</v>
      </c>
      <c r="O349" s="21">
        <f t="shared" si="179"/>
        <v>4500000</v>
      </c>
      <c r="P349" s="21">
        <f t="shared" si="179"/>
        <v>4500000</v>
      </c>
      <c r="Q349" s="21">
        <f t="shared" si="179"/>
        <v>4000000</v>
      </c>
      <c r="R349" s="21">
        <f t="shared" si="179"/>
        <v>4725000</v>
      </c>
      <c r="S349" s="21">
        <f t="shared" si="179"/>
        <v>4725000</v>
      </c>
      <c r="T349" s="21">
        <f t="shared" si="179"/>
        <v>4961250</v>
      </c>
      <c r="U349" s="21">
        <f t="shared" si="179"/>
        <v>4961250</v>
      </c>
    </row>
    <row r="350" spans="1:25" s="23" customFormat="1" ht="15.75" hidden="1" x14ac:dyDescent="0.2">
      <c r="A350" s="24" t="s">
        <v>230</v>
      </c>
      <c r="B350" s="25">
        <v>11</v>
      </c>
      <c r="C350" s="26" t="s">
        <v>101</v>
      </c>
      <c r="D350" s="40">
        <v>382</v>
      </c>
      <c r="E350" s="20"/>
      <c r="F350" s="20"/>
      <c r="G350" s="21">
        <f>SUM(G351)</f>
        <v>3850000</v>
      </c>
      <c r="H350" s="21">
        <f t="shared" si="179"/>
        <v>3850000</v>
      </c>
      <c r="I350" s="21">
        <f t="shared" si="179"/>
        <v>3850000</v>
      </c>
      <c r="J350" s="21">
        <f t="shared" si="179"/>
        <v>3850000</v>
      </c>
      <c r="K350" s="21">
        <f t="shared" si="179"/>
        <v>3850000</v>
      </c>
      <c r="L350" s="22">
        <f t="shared" si="149"/>
        <v>100</v>
      </c>
      <c r="M350" s="21">
        <f t="shared" si="179"/>
        <v>4000000</v>
      </c>
      <c r="N350" s="21">
        <f t="shared" si="179"/>
        <v>4000000</v>
      </c>
      <c r="O350" s="21">
        <f t="shared" si="179"/>
        <v>4500000</v>
      </c>
      <c r="P350" s="21">
        <f t="shared" si="179"/>
        <v>4500000</v>
      </c>
      <c r="Q350" s="21">
        <f t="shared" si="179"/>
        <v>4000000</v>
      </c>
      <c r="R350" s="21">
        <f t="shared" si="179"/>
        <v>4725000</v>
      </c>
      <c r="S350" s="21">
        <f t="shared" si="179"/>
        <v>4725000</v>
      </c>
      <c r="T350" s="21">
        <f t="shared" si="179"/>
        <v>4961250</v>
      </c>
      <c r="U350" s="21">
        <f t="shared" si="179"/>
        <v>4961250</v>
      </c>
      <c r="V350" s="21"/>
      <c r="W350" s="21"/>
      <c r="X350" s="21"/>
      <c r="Y350" s="12"/>
    </row>
    <row r="351" spans="1:25" ht="35.25" hidden="1" customHeight="1" x14ac:dyDescent="0.2">
      <c r="A351" s="28" t="s">
        <v>230</v>
      </c>
      <c r="B351" s="29">
        <v>11</v>
      </c>
      <c r="C351" s="30" t="s">
        <v>101</v>
      </c>
      <c r="D351" s="31">
        <v>3821</v>
      </c>
      <c r="E351" s="32" t="s">
        <v>102</v>
      </c>
      <c r="G351" s="1">
        <v>3850000</v>
      </c>
      <c r="H351" s="1">
        <v>3850000</v>
      </c>
      <c r="I351" s="1">
        <v>3850000</v>
      </c>
      <c r="J351" s="1">
        <v>3850000</v>
      </c>
      <c r="K351" s="1">
        <v>3850000</v>
      </c>
      <c r="L351" s="33">
        <f t="shared" si="149"/>
        <v>100</v>
      </c>
      <c r="M351" s="1">
        <v>4000000</v>
      </c>
      <c r="N351" s="1">
        <v>4000000</v>
      </c>
      <c r="O351" s="1">
        <v>4500000</v>
      </c>
      <c r="P351" s="1">
        <f>O351</f>
        <v>4500000</v>
      </c>
      <c r="Q351" s="1">
        <v>4000000</v>
      </c>
      <c r="R351" s="1">
        <v>4725000</v>
      </c>
      <c r="S351" s="1">
        <f>R351</f>
        <v>4725000</v>
      </c>
      <c r="T351" s="1">
        <v>4961250</v>
      </c>
      <c r="U351" s="1">
        <f>T351</f>
        <v>4961250</v>
      </c>
    </row>
    <row r="352" spans="1:25" ht="94.5" x14ac:dyDescent="0.2">
      <c r="A352" s="227" t="s">
        <v>231</v>
      </c>
      <c r="B352" s="227"/>
      <c r="C352" s="227"/>
      <c r="D352" s="227"/>
      <c r="E352" s="20" t="s">
        <v>232</v>
      </c>
      <c r="F352" s="38" t="s">
        <v>181</v>
      </c>
      <c r="G352" s="21">
        <f>SUM(G353)</f>
        <v>6500000</v>
      </c>
      <c r="H352" s="21">
        <f t="shared" ref="H352:U353" si="180">SUM(H353)</f>
        <v>6500000</v>
      </c>
      <c r="I352" s="21">
        <f t="shared" si="180"/>
        <v>6500000</v>
      </c>
      <c r="J352" s="21">
        <f t="shared" si="180"/>
        <v>6500000</v>
      </c>
      <c r="K352" s="21">
        <f t="shared" si="180"/>
        <v>6500000</v>
      </c>
      <c r="L352" s="22">
        <f t="shared" si="149"/>
        <v>100</v>
      </c>
      <c r="M352" s="21">
        <f t="shared" si="180"/>
        <v>7000000</v>
      </c>
      <c r="N352" s="21">
        <f t="shared" si="180"/>
        <v>7000000</v>
      </c>
      <c r="O352" s="21">
        <f t="shared" si="180"/>
        <v>0</v>
      </c>
      <c r="P352" s="21">
        <f t="shared" si="180"/>
        <v>0</v>
      </c>
      <c r="Q352" s="21">
        <f t="shared" si="180"/>
        <v>0</v>
      </c>
      <c r="R352" s="21">
        <f t="shared" si="180"/>
        <v>0</v>
      </c>
      <c r="S352" s="21">
        <f t="shared" si="180"/>
        <v>0</v>
      </c>
      <c r="T352" s="21">
        <f t="shared" si="180"/>
        <v>0</v>
      </c>
      <c r="U352" s="21">
        <f t="shared" si="180"/>
        <v>0</v>
      </c>
    </row>
    <row r="353" spans="1:25" s="23" customFormat="1" ht="15.75" hidden="1" x14ac:dyDescent="0.2">
      <c r="A353" s="24" t="s">
        <v>233</v>
      </c>
      <c r="B353" s="25">
        <v>11</v>
      </c>
      <c r="C353" s="26" t="s">
        <v>101</v>
      </c>
      <c r="D353" s="27">
        <v>382</v>
      </c>
      <c r="E353" s="20"/>
      <c r="F353" s="20"/>
      <c r="G353" s="21">
        <f>SUM(G354)</f>
        <v>6500000</v>
      </c>
      <c r="H353" s="21">
        <f t="shared" si="180"/>
        <v>6500000</v>
      </c>
      <c r="I353" s="21">
        <f t="shared" si="180"/>
        <v>6500000</v>
      </c>
      <c r="J353" s="21">
        <f t="shared" si="180"/>
        <v>6500000</v>
      </c>
      <c r="K353" s="21">
        <f t="shared" si="180"/>
        <v>6500000</v>
      </c>
      <c r="L353" s="22">
        <f t="shared" si="149"/>
        <v>100</v>
      </c>
      <c r="M353" s="21">
        <f t="shared" si="180"/>
        <v>7000000</v>
      </c>
      <c r="N353" s="21">
        <f t="shared" si="180"/>
        <v>7000000</v>
      </c>
      <c r="O353" s="21">
        <f t="shared" si="180"/>
        <v>0</v>
      </c>
      <c r="P353" s="21">
        <f t="shared" si="180"/>
        <v>0</v>
      </c>
      <c r="Q353" s="21">
        <f t="shared" si="180"/>
        <v>0</v>
      </c>
      <c r="R353" s="21">
        <f t="shared" si="180"/>
        <v>0</v>
      </c>
      <c r="S353" s="21">
        <f t="shared" si="180"/>
        <v>0</v>
      </c>
      <c r="T353" s="21">
        <f t="shared" si="180"/>
        <v>0</v>
      </c>
      <c r="U353" s="21">
        <f t="shared" si="180"/>
        <v>0</v>
      </c>
      <c r="V353" s="21"/>
      <c r="W353" s="21"/>
      <c r="X353" s="21"/>
      <c r="Y353" s="12"/>
    </row>
    <row r="354" spans="1:25" ht="35.25" hidden="1" customHeight="1" x14ac:dyDescent="0.2">
      <c r="A354" s="28" t="s">
        <v>233</v>
      </c>
      <c r="B354" s="29">
        <v>11</v>
      </c>
      <c r="C354" s="30" t="s">
        <v>101</v>
      </c>
      <c r="D354" s="31">
        <v>3821</v>
      </c>
      <c r="E354" s="32" t="s">
        <v>102</v>
      </c>
      <c r="F354" s="36"/>
      <c r="G354" s="1">
        <v>6500000</v>
      </c>
      <c r="H354" s="1">
        <v>6500000</v>
      </c>
      <c r="I354" s="1">
        <v>6500000</v>
      </c>
      <c r="J354" s="1">
        <v>6500000</v>
      </c>
      <c r="K354" s="1">
        <v>6500000</v>
      </c>
      <c r="L354" s="33">
        <f t="shared" si="149"/>
        <v>100</v>
      </c>
      <c r="M354" s="1">
        <v>7000000</v>
      </c>
      <c r="N354" s="1">
        <v>7000000</v>
      </c>
      <c r="O354" s="1"/>
      <c r="P354" s="1">
        <f>O354</f>
        <v>0</v>
      </c>
      <c r="Q354" s="1">
        <v>0</v>
      </c>
      <c r="R354" s="1">
        <v>0</v>
      </c>
      <c r="S354" s="1">
        <f>R354</f>
        <v>0</v>
      </c>
      <c r="T354" s="1">
        <v>0</v>
      </c>
      <c r="U354" s="1">
        <f>T354</f>
        <v>0</v>
      </c>
    </row>
    <row r="355" spans="1:25" ht="15.75" x14ac:dyDescent="0.2">
      <c r="A355" s="226" t="s">
        <v>234</v>
      </c>
      <c r="B355" s="226"/>
      <c r="C355" s="226"/>
      <c r="D355" s="226"/>
      <c r="E355" s="226"/>
      <c r="F355" s="226"/>
      <c r="G355" s="18">
        <f>G356+G400+G418+G433+G446+G455</f>
        <v>90707924</v>
      </c>
      <c r="H355" s="18">
        <f t="shared" ref="H355:U355" si="181">H356+H400+H418+H433+H446+H455</f>
        <v>87707924</v>
      </c>
      <c r="I355" s="18">
        <f t="shared" si="181"/>
        <v>89968422</v>
      </c>
      <c r="J355" s="18">
        <f t="shared" si="181"/>
        <v>86968422</v>
      </c>
      <c r="K355" s="18">
        <f t="shared" si="181"/>
        <v>61536566.580000006</v>
      </c>
      <c r="L355" s="19">
        <f t="shared" si="149"/>
        <v>68.397961431400901</v>
      </c>
      <c r="M355" s="18">
        <f t="shared" si="181"/>
        <v>91707573</v>
      </c>
      <c r="N355" s="18">
        <f t="shared" si="181"/>
        <v>88707573</v>
      </c>
      <c r="O355" s="18">
        <f t="shared" si="181"/>
        <v>95946580</v>
      </c>
      <c r="P355" s="18">
        <f t="shared" si="181"/>
        <v>92946580</v>
      </c>
      <c r="Q355" s="18">
        <f t="shared" si="181"/>
        <v>94270546</v>
      </c>
      <c r="R355" s="18">
        <f t="shared" si="181"/>
        <v>98245409</v>
      </c>
      <c r="S355" s="18">
        <f t="shared" si="181"/>
        <v>95245409</v>
      </c>
      <c r="T355" s="18">
        <f t="shared" si="181"/>
        <v>99282986</v>
      </c>
      <c r="U355" s="18">
        <f t="shared" si="181"/>
        <v>96282986</v>
      </c>
    </row>
    <row r="356" spans="1:25" ht="63" x14ac:dyDescent="0.2">
      <c r="A356" s="227" t="s">
        <v>235</v>
      </c>
      <c r="B356" s="230"/>
      <c r="C356" s="230"/>
      <c r="D356" s="230"/>
      <c r="E356" s="20" t="s">
        <v>236</v>
      </c>
      <c r="F356" s="20" t="s">
        <v>237</v>
      </c>
      <c r="G356" s="21">
        <f>G357+G361+G363+G367+G372+G376+G385+G387+G393+G396+G398</f>
        <v>64887924</v>
      </c>
      <c r="H356" s="21">
        <f t="shared" ref="H356:U356" si="182">H357+H361+H363+H367+H372+H376+H385+H387+H393+H396+H398</f>
        <v>61887924</v>
      </c>
      <c r="I356" s="21">
        <f t="shared" si="182"/>
        <v>65148422</v>
      </c>
      <c r="J356" s="21">
        <f t="shared" si="182"/>
        <v>62148422</v>
      </c>
      <c r="K356" s="21">
        <f t="shared" si="182"/>
        <v>47825977.840000004</v>
      </c>
      <c r="L356" s="22">
        <f t="shared" si="149"/>
        <v>73.410800095818146</v>
      </c>
      <c r="M356" s="21">
        <f t="shared" si="182"/>
        <v>64260573</v>
      </c>
      <c r="N356" s="21">
        <f t="shared" si="182"/>
        <v>61260573</v>
      </c>
      <c r="O356" s="21">
        <f t="shared" si="182"/>
        <v>67889580</v>
      </c>
      <c r="P356" s="21">
        <f t="shared" si="182"/>
        <v>64889580</v>
      </c>
      <c r="Q356" s="21">
        <f t="shared" si="182"/>
        <v>66823546</v>
      </c>
      <c r="R356" s="21">
        <f t="shared" si="182"/>
        <v>70188409</v>
      </c>
      <c r="S356" s="21">
        <f t="shared" si="182"/>
        <v>67188409</v>
      </c>
      <c r="T356" s="21">
        <f t="shared" si="182"/>
        <v>71225986</v>
      </c>
      <c r="U356" s="21">
        <f t="shared" si="182"/>
        <v>68225986</v>
      </c>
    </row>
    <row r="357" spans="1:25" s="23" customFormat="1" ht="15.75" hidden="1" x14ac:dyDescent="0.2">
      <c r="A357" s="24" t="s">
        <v>235</v>
      </c>
      <c r="B357" s="25">
        <v>11</v>
      </c>
      <c r="C357" s="49" t="s">
        <v>101</v>
      </c>
      <c r="D357" s="40">
        <v>311</v>
      </c>
      <c r="E357" s="20"/>
      <c r="F357" s="20"/>
      <c r="G357" s="21">
        <f>SUM(G358:G360)</f>
        <v>34100000</v>
      </c>
      <c r="H357" s="21">
        <f t="shared" ref="H357:U357" si="183">SUM(H358:H360)</f>
        <v>34100000</v>
      </c>
      <c r="I357" s="21">
        <f t="shared" si="183"/>
        <v>34235974</v>
      </c>
      <c r="J357" s="21">
        <f t="shared" si="183"/>
        <v>34235974</v>
      </c>
      <c r="K357" s="21">
        <f t="shared" si="183"/>
        <v>24096934.830000002</v>
      </c>
      <c r="L357" s="22">
        <f t="shared" si="149"/>
        <v>70.384837977736524</v>
      </c>
      <c r="M357" s="21">
        <f t="shared" si="183"/>
        <v>33150000</v>
      </c>
      <c r="N357" s="21">
        <f t="shared" si="183"/>
        <v>33150000</v>
      </c>
      <c r="O357" s="21">
        <f>SUM(O358:O360)</f>
        <v>36510000</v>
      </c>
      <c r="P357" s="21">
        <f t="shared" si="183"/>
        <v>36510000</v>
      </c>
      <c r="Q357" s="21">
        <f t="shared" si="183"/>
        <v>35100000</v>
      </c>
      <c r="R357" s="21">
        <f>SUM(R358:R360)</f>
        <v>37160000</v>
      </c>
      <c r="S357" s="21">
        <f t="shared" si="183"/>
        <v>37160000</v>
      </c>
      <c r="T357" s="21">
        <f t="shared" si="183"/>
        <v>37888000</v>
      </c>
      <c r="U357" s="21">
        <f t="shared" si="183"/>
        <v>37888000</v>
      </c>
      <c r="V357" s="21"/>
      <c r="W357" s="21"/>
      <c r="X357" s="21"/>
      <c r="Y357" s="12"/>
    </row>
    <row r="358" spans="1:25" ht="15.75" hidden="1" x14ac:dyDescent="0.2">
      <c r="A358" s="28" t="s">
        <v>235</v>
      </c>
      <c r="B358" s="29">
        <v>11</v>
      </c>
      <c r="C358" s="50" t="s">
        <v>101</v>
      </c>
      <c r="D358" s="31">
        <v>3111</v>
      </c>
      <c r="E358" s="32" t="s">
        <v>33</v>
      </c>
      <c r="F358" s="20"/>
      <c r="G358" s="1">
        <v>33000000</v>
      </c>
      <c r="H358" s="1">
        <v>33000000</v>
      </c>
      <c r="I358" s="1">
        <v>33106465</v>
      </c>
      <c r="J358" s="1">
        <f>I358</f>
        <v>33106465</v>
      </c>
      <c r="K358" s="1">
        <v>23258185.690000001</v>
      </c>
      <c r="L358" s="33">
        <f t="shared" si="149"/>
        <v>70.252700461979259</v>
      </c>
      <c r="M358" s="1">
        <v>31800000</v>
      </c>
      <c r="N358" s="1">
        <v>31800000</v>
      </c>
      <c r="O358" s="1">
        <v>35150000</v>
      </c>
      <c r="P358" s="1">
        <f>O358</f>
        <v>35150000</v>
      </c>
      <c r="Q358" s="1">
        <v>33700000</v>
      </c>
      <c r="R358" s="1">
        <v>35800000</v>
      </c>
      <c r="S358" s="1">
        <f>R358</f>
        <v>35800000</v>
      </c>
      <c r="T358" s="1">
        <v>36428000</v>
      </c>
      <c r="U358" s="1">
        <f>T358</f>
        <v>36428000</v>
      </c>
    </row>
    <row r="359" spans="1:25" ht="15.75" hidden="1" x14ac:dyDescent="0.2">
      <c r="A359" s="28" t="s">
        <v>235</v>
      </c>
      <c r="B359" s="29">
        <v>11</v>
      </c>
      <c r="C359" s="50" t="s">
        <v>101</v>
      </c>
      <c r="D359" s="31">
        <v>3113</v>
      </c>
      <c r="E359" s="32" t="s">
        <v>35</v>
      </c>
      <c r="F359" s="20"/>
      <c r="G359" s="1">
        <v>450000</v>
      </c>
      <c r="H359" s="1">
        <v>450000</v>
      </c>
      <c r="I359" s="1">
        <v>459300</v>
      </c>
      <c r="J359" s="1">
        <f>I359</f>
        <v>459300</v>
      </c>
      <c r="K359" s="1">
        <v>327760.46000000002</v>
      </c>
      <c r="L359" s="33">
        <f t="shared" si="149"/>
        <v>71.3608665360331</v>
      </c>
      <c r="M359" s="1">
        <v>600000</v>
      </c>
      <c r="N359" s="1">
        <v>600000</v>
      </c>
      <c r="O359" s="1">
        <v>460000</v>
      </c>
      <c r="P359" s="1">
        <f>O359</f>
        <v>460000</v>
      </c>
      <c r="Q359" s="1">
        <v>600000</v>
      </c>
      <c r="R359" s="1">
        <v>460000</v>
      </c>
      <c r="S359" s="1">
        <f>R359</f>
        <v>460000</v>
      </c>
      <c r="T359" s="1">
        <v>460000</v>
      </c>
      <c r="U359" s="1">
        <f t="shared" ref="U359:U397" si="184">T359</f>
        <v>460000</v>
      </c>
    </row>
    <row r="360" spans="1:25" ht="15.75" hidden="1" x14ac:dyDescent="0.2">
      <c r="A360" s="28" t="s">
        <v>235</v>
      </c>
      <c r="B360" s="29">
        <v>11</v>
      </c>
      <c r="C360" s="50" t="s">
        <v>101</v>
      </c>
      <c r="D360" s="31">
        <v>3114</v>
      </c>
      <c r="E360" s="32" t="s">
        <v>36</v>
      </c>
      <c r="F360" s="20"/>
      <c r="G360" s="1">
        <v>650000</v>
      </c>
      <c r="H360" s="1">
        <v>650000</v>
      </c>
      <c r="I360" s="1">
        <v>670209</v>
      </c>
      <c r="J360" s="1">
        <f>I360</f>
        <v>670209</v>
      </c>
      <c r="K360" s="1">
        <v>510988.68</v>
      </c>
      <c r="L360" s="33">
        <f t="shared" si="149"/>
        <v>76.243183842652059</v>
      </c>
      <c r="M360" s="1">
        <v>750000</v>
      </c>
      <c r="N360" s="1">
        <v>750000</v>
      </c>
      <c r="O360" s="1">
        <v>900000</v>
      </c>
      <c r="P360" s="1">
        <f>O360</f>
        <v>900000</v>
      </c>
      <c r="Q360" s="1">
        <v>800000</v>
      </c>
      <c r="R360" s="1">
        <v>900000</v>
      </c>
      <c r="S360" s="1">
        <f>R360</f>
        <v>900000</v>
      </c>
      <c r="T360" s="1">
        <v>1000000</v>
      </c>
      <c r="U360" s="1">
        <f t="shared" si="184"/>
        <v>1000000</v>
      </c>
    </row>
    <row r="361" spans="1:25" s="23" customFormat="1" ht="15.75" hidden="1" x14ac:dyDescent="0.2">
      <c r="A361" s="24" t="s">
        <v>235</v>
      </c>
      <c r="B361" s="25">
        <v>11</v>
      </c>
      <c r="C361" s="49" t="s">
        <v>101</v>
      </c>
      <c r="D361" s="27">
        <v>312</v>
      </c>
      <c r="E361" s="20"/>
      <c r="F361" s="20"/>
      <c r="G361" s="21">
        <f>SUM(G362)</f>
        <v>460268</v>
      </c>
      <c r="H361" s="21">
        <f t="shared" ref="H361:U361" si="185">SUM(H362)</f>
        <v>460268</v>
      </c>
      <c r="I361" s="21">
        <f t="shared" si="185"/>
        <v>466143</v>
      </c>
      <c r="J361" s="21">
        <f t="shared" si="185"/>
        <v>466143</v>
      </c>
      <c r="K361" s="21">
        <f t="shared" si="185"/>
        <v>327202.82</v>
      </c>
      <c r="L361" s="22">
        <f t="shared" si="149"/>
        <v>70.193657311168465</v>
      </c>
      <c r="M361" s="21">
        <f t="shared" si="185"/>
        <v>478100</v>
      </c>
      <c r="N361" s="21">
        <f t="shared" si="185"/>
        <v>478100</v>
      </c>
      <c r="O361" s="21">
        <f t="shared" si="185"/>
        <v>530000</v>
      </c>
      <c r="P361" s="21">
        <f t="shared" si="185"/>
        <v>530000</v>
      </c>
      <c r="Q361" s="21">
        <f t="shared" si="185"/>
        <v>527546</v>
      </c>
      <c r="R361" s="21">
        <f t="shared" si="185"/>
        <v>530000</v>
      </c>
      <c r="S361" s="21">
        <f t="shared" si="185"/>
        <v>530000</v>
      </c>
      <c r="T361" s="21">
        <f t="shared" si="185"/>
        <v>530000</v>
      </c>
      <c r="U361" s="21">
        <f t="shared" si="185"/>
        <v>530000</v>
      </c>
      <c r="V361" s="21"/>
      <c r="W361" s="21"/>
      <c r="X361" s="21"/>
      <c r="Y361" s="12"/>
    </row>
    <row r="362" spans="1:25" ht="15.75" hidden="1" x14ac:dyDescent="0.2">
      <c r="A362" s="28" t="s">
        <v>235</v>
      </c>
      <c r="B362" s="29">
        <v>11</v>
      </c>
      <c r="C362" s="50" t="s">
        <v>101</v>
      </c>
      <c r="D362" s="31">
        <v>3121</v>
      </c>
      <c r="E362" s="32" t="s">
        <v>38</v>
      </c>
      <c r="F362" s="20"/>
      <c r="G362" s="1">
        <v>460268</v>
      </c>
      <c r="H362" s="1">
        <v>460268</v>
      </c>
      <c r="I362" s="1">
        <v>466143</v>
      </c>
      <c r="J362" s="1">
        <f>I362</f>
        <v>466143</v>
      </c>
      <c r="K362" s="1">
        <v>327202.82</v>
      </c>
      <c r="L362" s="33">
        <f t="shared" ref="L362:L427" si="186">IF(I362=0, "-", K362/I362*100)</f>
        <v>70.193657311168465</v>
      </c>
      <c r="M362" s="1">
        <v>478100</v>
      </c>
      <c r="N362" s="1">
        <v>478100</v>
      </c>
      <c r="O362" s="1">
        <v>530000</v>
      </c>
      <c r="P362" s="1">
        <f t="shared" ref="P362:P397" si="187">O362</f>
        <v>530000</v>
      </c>
      <c r="Q362" s="1">
        <v>527546</v>
      </c>
      <c r="R362" s="1">
        <v>530000</v>
      </c>
      <c r="S362" s="1">
        <f t="shared" ref="S362:S397" si="188">R362</f>
        <v>530000</v>
      </c>
      <c r="T362" s="1">
        <v>530000</v>
      </c>
      <c r="U362" s="1">
        <f t="shared" si="184"/>
        <v>530000</v>
      </c>
    </row>
    <row r="363" spans="1:25" s="23" customFormat="1" ht="15.75" hidden="1" x14ac:dyDescent="0.2">
      <c r="A363" s="24" t="s">
        <v>235</v>
      </c>
      <c r="B363" s="25">
        <v>11</v>
      </c>
      <c r="C363" s="49" t="s">
        <v>101</v>
      </c>
      <c r="D363" s="27">
        <v>313</v>
      </c>
      <c r="E363" s="20"/>
      <c r="F363" s="20"/>
      <c r="G363" s="21">
        <f>SUM(G364:G366)</f>
        <v>4450000</v>
      </c>
      <c r="H363" s="21">
        <f t="shared" ref="H363:U363" si="189">SUM(H364:H366)</f>
        <v>4450000</v>
      </c>
      <c r="I363" s="21">
        <f t="shared" si="189"/>
        <v>4521296</v>
      </c>
      <c r="J363" s="21">
        <f t="shared" si="189"/>
        <v>4521296</v>
      </c>
      <c r="K363" s="21">
        <f t="shared" si="189"/>
        <v>3686564.1100000003</v>
      </c>
      <c r="L363" s="22">
        <f t="shared" si="186"/>
        <v>81.537773903765654</v>
      </c>
      <c r="M363" s="21">
        <f t="shared" si="189"/>
        <v>4381473</v>
      </c>
      <c r="N363" s="21">
        <f t="shared" si="189"/>
        <v>4381473</v>
      </c>
      <c r="O363" s="21">
        <f t="shared" si="189"/>
        <v>5139580</v>
      </c>
      <c r="P363" s="21">
        <f t="shared" si="189"/>
        <v>5139580</v>
      </c>
      <c r="Q363" s="21">
        <f t="shared" si="189"/>
        <v>5245000</v>
      </c>
      <c r="R363" s="21">
        <f t="shared" si="189"/>
        <v>6788409</v>
      </c>
      <c r="S363" s="21">
        <f t="shared" si="189"/>
        <v>6788409</v>
      </c>
      <c r="T363" s="21">
        <f t="shared" si="189"/>
        <v>7097986</v>
      </c>
      <c r="U363" s="21">
        <f t="shared" si="189"/>
        <v>7097986</v>
      </c>
      <c r="V363" s="21"/>
      <c r="W363" s="21"/>
      <c r="X363" s="21"/>
      <c r="Y363" s="12"/>
    </row>
    <row r="364" spans="1:25" ht="15.75" hidden="1" x14ac:dyDescent="0.2">
      <c r="A364" s="28" t="s">
        <v>235</v>
      </c>
      <c r="B364" s="29">
        <v>11</v>
      </c>
      <c r="C364" s="50" t="s">
        <v>101</v>
      </c>
      <c r="D364" s="31">
        <v>3131</v>
      </c>
      <c r="E364" s="32" t="s">
        <v>39</v>
      </c>
      <c r="F364" s="20"/>
      <c r="G364" s="1">
        <v>50000</v>
      </c>
      <c r="H364" s="1">
        <v>50000</v>
      </c>
      <c r="I364" s="1">
        <v>50000</v>
      </c>
      <c r="J364" s="1">
        <f>I364</f>
        <v>50000</v>
      </c>
      <c r="K364" s="1">
        <v>0</v>
      </c>
      <c r="L364" s="33">
        <f t="shared" si="186"/>
        <v>0</v>
      </c>
      <c r="M364" s="1">
        <f>L364</f>
        <v>0</v>
      </c>
      <c r="N364" s="1">
        <f>M364</f>
        <v>0</v>
      </c>
      <c r="O364" s="1">
        <v>75000</v>
      </c>
      <c r="P364" s="1">
        <f t="shared" si="187"/>
        <v>75000</v>
      </c>
      <c r="Q364" s="1">
        <f>P364</f>
        <v>75000</v>
      </c>
      <c r="R364" s="1">
        <v>75000</v>
      </c>
      <c r="S364" s="1">
        <f t="shared" si="188"/>
        <v>75000</v>
      </c>
      <c r="T364" s="1">
        <v>80000</v>
      </c>
      <c r="U364" s="1">
        <f t="shared" si="184"/>
        <v>80000</v>
      </c>
    </row>
    <row r="365" spans="1:25" ht="15.75" hidden="1" x14ac:dyDescent="0.2">
      <c r="A365" s="28" t="s">
        <v>235</v>
      </c>
      <c r="B365" s="29">
        <v>11</v>
      </c>
      <c r="C365" s="50" t="s">
        <v>101</v>
      </c>
      <c r="D365" s="31">
        <v>3132</v>
      </c>
      <c r="E365" s="32" t="s">
        <v>40</v>
      </c>
      <c r="F365" s="20"/>
      <c r="G365" s="1">
        <v>3900000</v>
      </c>
      <c r="H365" s="1">
        <v>3900000</v>
      </c>
      <c r="I365" s="1">
        <v>3962907</v>
      </c>
      <c r="J365" s="1">
        <f>I365</f>
        <v>3962907</v>
      </c>
      <c r="K365" s="1">
        <v>3252850.18</v>
      </c>
      <c r="L365" s="33">
        <f t="shared" si="186"/>
        <v>82.082425350885103</v>
      </c>
      <c r="M365" s="1">
        <v>3800000</v>
      </c>
      <c r="N365" s="1">
        <v>3800000</v>
      </c>
      <c r="O365" s="1">
        <v>4450000</v>
      </c>
      <c r="P365" s="1">
        <f t="shared" si="187"/>
        <v>4450000</v>
      </c>
      <c r="Q365" s="1">
        <v>4550000</v>
      </c>
      <c r="R365" s="1">
        <v>5739559</v>
      </c>
      <c r="S365" s="1">
        <f t="shared" si="188"/>
        <v>5739559</v>
      </c>
      <c r="T365" s="1">
        <v>6017986</v>
      </c>
      <c r="U365" s="1">
        <f t="shared" si="184"/>
        <v>6017986</v>
      </c>
    </row>
    <row r="366" spans="1:25" ht="30" hidden="1" x14ac:dyDescent="0.2">
      <c r="A366" s="28" t="s">
        <v>235</v>
      </c>
      <c r="B366" s="29">
        <v>11</v>
      </c>
      <c r="C366" s="50" t="s">
        <v>101</v>
      </c>
      <c r="D366" s="31">
        <v>3133</v>
      </c>
      <c r="E366" s="32" t="s">
        <v>41</v>
      </c>
      <c r="F366" s="20"/>
      <c r="G366" s="1">
        <v>500000</v>
      </c>
      <c r="H366" s="1">
        <v>500000</v>
      </c>
      <c r="I366" s="1">
        <v>508389</v>
      </c>
      <c r="J366" s="1">
        <f>I366</f>
        <v>508389</v>
      </c>
      <c r="K366" s="1">
        <v>433713.93</v>
      </c>
      <c r="L366" s="33">
        <f t="shared" si="186"/>
        <v>85.31143081380597</v>
      </c>
      <c r="M366" s="1">
        <v>581473</v>
      </c>
      <c r="N366" s="1">
        <v>581473</v>
      </c>
      <c r="O366" s="1">
        <v>614580</v>
      </c>
      <c r="P366" s="1">
        <f t="shared" si="187"/>
        <v>614580</v>
      </c>
      <c r="Q366" s="1">
        <v>620000</v>
      </c>
      <c r="R366" s="1">
        <v>973850</v>
      </c>
      <c r="S366" s="1">
        <f t="shared" si="188"/>
        <v>973850</v>
      </c>
      <c r="T366" s="1">
        <v>1000000</v>
      </c>
      <c r="U366" s="1">
        <f t="shared" si="184"/>
        <v>1000000</v>
      </c>
    </row>
    <row r="367" spans="1:25" s="23" customFormat="1" ht="15.75" hidden="1" x14ac:dyDescent="0.2">
      <c r="A367" s="24" t="s">
        <v>235</v>
      </c>
      <c r="B367" s="25">
        <v>11</v>
      </c>
      <c r="C367" s="49" t="s">
        <v>101</v>
      </c>
      <c r="D367" s="27">
        <v>321</v>
      </c>
      <c r="E367" s="20"/>
      <c r="F367" s="20"/>
      <c r="G367" s="21">
        <f>SUM(G368:G371)</f>
        <v>3055000</v>
      </c>
      <c r="H367" s="21">
        <f t="shared" ref="H367:U367" si="190">SUM(H368:H371)</f>
        <v>3055000</v>
      </c>
      <c r="I367" s="21">
        <f t="shared" si="190"/>
        <v>3102353</v>
      </c>
      <c r="J367" s="21">
        <f t="shared" si="190"/>
        <v>3102353</v>
      </c>
      <c r="K367" s="21">
        <f t="shared" si="190"/>
        <v>1421372.53</v>
      </c>
      <c r="L367" s="22">
        <f t="shared" si="186"/>
        <v>45.815950989458649</v>
      </c>
      <c r="M367" s="21">
        <f t="shared" si="190"/>
        <v>3155000</v>
      </c>
      <c r="N367" s="21">
        <f t="shared" si="190"/>
        <v>3155000</v>
      </c>
      <c r="O367" s="21">
        <f t="shared" si="190"/>
        <v>2120000</v>
      </c>
      <c r="P367" s="21">
        <f t="shared" si="190"/>
        <v>2120000</v>
      </c>
      <c r="Q367" s="21">
        <f t="shared" si="190"/>
        <v>3155000</v>
      </c>
      <c r="R367" s="21">
        <f t="shared" si="190"/>
        <v>2120000</v>
      </c>
      <c r="S367" s="21">
        <f t="shared" si="190"/>
        <v>2120000</v>
      </c>
      <c r="T367" s="21">
        <f t="shared" si="190"/>
        <v>2120000</v>
      </c>
      <c r="U367" s="21">
        <f t="shared" si="190"/>
        <v>2120000</v>
      </c>
      <c r="V367" s="21"/>
      <c r="W367" s="21"/>
      <c r="X367" s="21"/>
      <c r="Y367" s="12"/>
    </row>
    <row r="368" spans="1:25" ht="15.75" hidden="1" x14ac:dyDescent="0.2">
      <c r="A368" s="28" t="s">
        <v>235</v>
      </c>
      <c r="B368" s="29">
        <v>11</v>
      </c>
      <c r="C368" s="50" t="s">
        <v>101</v>
      </c>
      <c r="D368" s="31">
        <v>3211</v>
      </c>
      <c r="E368" s="32" t="s">
        <v>42</v>
      </c>
      <c r="F368" s="20"/>
      <c r="G368" s="1">
        <v>1100000</v>
      </c>
      <c r="H368" s="1">
        <v>1100000</v>
      </c>
      <c r="I368" s="1">
        <v>1100000</v>
      </c>
      <c r="J368" s="1">
        <f>I368</f>
        <v>1100000</v>
      </c>
      <c r="K368" s="1">
        <v>670090.39</v>
      </c>
      <c r="L368" s="33">
        <f t="shared" si="186"/>
        <v>60.917308181818186</v>
      </c>
      <c r="M368" s="1">
        <v>1100000</v>
      </c>
      <c r="N368" s="1">
        <v>1100000</v>
      </c>
      <c r="O368" s="1">
        <v>870000</v>
      </c>
      <c r="P368" s="1">
        <f t="shared" si="187"/>
        <v>870000</v>
      </c>
      <c r="Q368" s="1">
        <v>1100000</v>
      </c>
      <c r="R368" s="1">
        <v>870000</v>
      </c>
      <c r="S368" s="1">
        <f t="shared" si="188"/>
        <v>870000</v>
      </c>
      <c r="T368" s="1">
        <v>870000</v>
      </c>
      <c r="U368" s="1">
        <f t="shared" si="184"/>
        <v>870000</v>
      </c>
    </row>
    <row r="369" spans="1:25" ht="30" hidden="1" x14ac:dyDescent="0.2">
      <c r="A369" s="28" t="s">
        <v>235</v>
      </c>
      <c r="B369" s="29">
        <v>11</v>
      </c>
      <c r="C369" s="50" t="s">
        <v>101</v>
      </c>
      <c r="D369" s="31">
        <v>3212</v>
      </c>
      <c r="E369" s="32" t="s">
        <v>43</v>
      </c>
      <c r="F369" s="20"/>
      <c r="G369" s="1">
        <v>1900000</v>
      </c>
      <c r="H369" s="1">
        <v>1900000</v>
      </c>
      <c r="I369" s="1">
        <v>1947353</v>
      </c>
      <c r="J369" s="1">
        <f>I369</f>
        <v>1947353</v>
      </c>
      <c r="K369" s="1">
        <v>729833.14</v>
      </c>
      <c r="L369" s="33">
        <f t="shared" si="186"/>
        <v>37.478214786944122</v>
      </c>
      <c r="M369" s="1">
        <v>2000000</v>
      </c>
      <c r="N369" s="1">
        <v>2000000</v>
      </c>
      <c r="O369" s="1">
        <v>1200000</v>
      </c>
      <c r="P369" s="1">
        <f t="shared" si="187"/>
        <v>1200000</v>
      </c>
      <c r="Q369" s="1">
        <v>2000000</v>
      </c>
      <c r="R369" s="1">
        <v>1200000</v>
      </c>
      <c r="S369" s="1">
        <f t="shared" si="188"/>
        <v>1200000</v>
      </c>
      <c r="T369" s="1">
        <v>1200000</v>
      </c>
      <c r="U369" s="1">
        <f t="shared" si="184"/>
        <v>1200000</v>
      </c>
    </row>
    <row r="370" spans="1:25" ht="15.75" hidden="1" x14ac:dyDescent="0.2">
      <c r="A370" s="28" t="s">
        <v>235</v>
      </c>
      <c r="B370" s="29">
        <v>11</v>
      </c>
      <c r="C370" s="50" t="s">
        <v>101</v>
      </c>
      <c r="D370" s="31">
        <v>3213</v>
      </c>
      <c r="E370" s="32" t="s">
        <v>194</v>
      </c>
      <c r="F370" s="20"/>
      <c r="G370" s="1">
        <v>50000</v>
      </c>
      <c r="H370" s="1">
        <v>50000</v>
      </c>
      <c r="I370" s="1">
        <v>50000</v>
      </c>
      <c r="J370" s="1">
        <f>I370</f>
        <v>50000</v>
      </c>
      <c r="K370" s="1">
        <v>18525</v>
      </c>
      <c r="L370" s="33">
        <f t="shared" si="186"/>
        <v>37.049999999999997</v>
      </c>
      <c r="M370" s="1">
        <v>50000</v>
      </c>
      <c r="N370" s="1">
        <v>50000</v>
      </c>
      <c r="O370" s="1">
        <v>50000</v>
      </c>
      <c r="P370" s="1">
        <f t="shared" si="187"/>
        <v>50000</v>
      </c>
      <c r="Q370" s="1">
        <v>50000</v>
      </c>
      <c r="R370" s="1">
        <v>50000</v>
      </c>
      <c r="S370" s="1">
        <f t="shared" si="188"/>
        <v>50000</v>
      </c>
      <c r="T370" s="1">
        <v>50000</v>
      </c>
      <c r="U370" s="1">
        <f t="shared" si="184"/>
        <v>50000</v>
      </c>
    </row>
    <row r="371" spans="1:25" ht="15.75" hidden="1" x14ac:dyDescent="0.2">
      <c r="A371" s="28" t="s">
        <v>235</v>
      </c>
      <c r="B371" s="29">
        <v>11</v>
      </c>
      <c r="C371" s="50" t="s">
        <v>101</v>
      </c>
      <c r="D371" s="31">
        <v>3214</v>
      </c>
      <c r="E371" s="32" t="s">
        <v>45</v>
      </c>
      <c r="F371" s="20"/>
      <c r="G371" s="1">
        <v>5000</v>
      </c>
      <c r="H371" s="1">
        <v>5000</v>
      </c>
      <c r="I371" s="1">
        <v>5000</v>
      </c>
      <c r="J371" s="1">
        <f>I371</f>
        <v>5000</v>
      </c>
      <c r="K371" s="1">
        <v>2924</v>
      </c>
      <c r="L371" s="33">
        <f t="shared" si="186"/>
        <v>58.48</v>
      </c>
      <c r="M371" s="1">
        <v>5000</v>
      </c>
      <c r="N371" s="1">
        <v>5000</v>
      </c>
      <c r="O371" s="1"/>
      <c r="P371" s="1">
        <f t="shared" si="187"/>
        <v>0</v>
      </c>
      <c r="Q371" s="1">
        <v>5000</v>
      </c>
      <c r="R371" s="1"/>
      <c r="S371" s="1">
        <f t="shared" si="188"/>
        <v>0</v>
      </c>
      <c r="T371" s="1"/>
      <c r="U371" s="1">
        <f t="shared" si="184"/>
        <v>0</v>
      </c>
    </row>
    <row r="372" spans="1:25" s="23" customFormat="1" ht="15.75" hidden="1" x14ac:dyDescent="0.2">
      <c r="A372" s="24" t="s">
        <v>235</v>
      </c>
      <c r="B372" s="25">
        <v>11</v>
      </c>
      <c r="C372" s="49" t="s">
        <v>101</v>
      </c>
      <c r="D372" s="27">
        <v>322</v>
      </c>
      <c r="E372" s="20"/>
      <c r="F372" s="20"/>
      <c r="G372" s="21">
        <f>SUM(G373:G375)</f>
        <v>6176656</v>
      </c>
      <c r="H372" s="21">
        <f t="shared" ref="H372:U372" si="191">SUM(H373:H375)</f>
        <v>6176656</v>
      </c>
      <c r="I372" s="21">
        <f t="shared" si="191"/>
        <v>6176656</v>
      </c>
      <c r="J372" s="21">
        <f t="shared" si="191"/>
        <v>6176656</v>
      </c>
      <c r="K372" s="21">
        <f t="shared" si="191"/>
        <v>4479889.41</v>
      </c>
      <c r="L372" s="22">
        <f t="shared" si="186"/>
        <v>72.529365566092721</v>
      </c>
      <c r="M372" s="21">
        <f t="shared" si="191"/>
        <v>6450000</v>
      </c>
      <c r="N372" s="21">
        <f t="shared" si="191"/>
        <v>6450000</v>
      </c>
      <c r="O372" s="21">
        <f t="shared" si="191"/>
        <v>6050000</v>
      </c>
      <c r="P372" s="21">
        <f t="shared" si="191"/>
        <v>6050000</v>
      </c>
      <c r="Q372" s="21">
        <f t="shared" si="191"/>
        <v>6150000</v>
      </c>
      <c r="R372" s="21">
        <f t="shared" si="191"/>
        <v>6050000</v>
      </c>
      <c r="S372" s="21">
        <f t="shared" si="191"/>
        <v>6050000</v>
      </c>
      <c r="T372" s="21">
        <f t="shared" si="191"/>
        <v>6050000</v>
      </c>
      <c r="U372" s="21">
        <f t="shared" si="191"/>
        <v>6050000</v>
      </c>
      <c r="V372" s="21"/>
      <c r="W372" s="21"/>
      <c r="X372" s="21"/>
      <c r="Y372" s="12"/>
    </row>
    <row r="373" spans="1:25" ht="15.75" hidden="1" x14ac:dyDescent="0.2">
      <c r="A373" s="28" t="s">
        <v>235</v>
      </c>
      <c r="B373" s="29">
        <v>11</v>
      </c>
      <c r="C373" s="50" t="s">
        <v>101</v>
      </c>
      <c r="D373" s="31">
        <v>3221</v>
      </c>
      <c r="E373" s="32" t="s">
        <v>46</v>
      </c>
      <c r="F373" s="20"/>
      <c r="G373" s="1">
        <v>1200000</v>
      </c>
      <c r="H373" s="1">
        <v>1200000</v>
      </c>
      <c r="I373" s="1">
        <v>1200000</v>
      </c>
      <c r="J373" s="1">
        <v>1200000</v>
      </c>
      <c r="K373" s="1">
        <v>1061627.0900000001</v>
      </c>
      <c r="L373" s="33">
        <f t="shared" si="186"/>
        <v>88.468924166666667</v>
      </c>
      <c r="M373" s="1">
        <v>1200000</v>
      </c>
      <c r="N373" s="1">
        <v>1200000</v>
      </c>
      <c r="O373" s="1">
        <v>1200000</v>
      </c>
      <c r="P373" s="1">
        <f t="shared" si="187"/>
        <v>1200000</v>
      </c>
      <c r="Q373" s="1">
        <v>1200000</v>
      </c>
      <c r="R373" s="1">
        <v>1200000</v>
      </c>
      <c r="S373" s="1">
        <f t="shared" si="188"/>
        <v>1200000</v>
      </c>
      <c r="T373" s="1">
        <v>1200000</v>
      </c>
      <c r="U373" s="1">
        <f t="shared" si="184"/>
        <v>1200000</v>
      </c>
    </row>
    <row r="374" spans="1:25" ht="15.75" hidden="1" x14ac:dyDescent="0.2">
      <c r="A374" s="28" t="s">
        <v>235</v>
      </c>
      <c r="B374" s="29">
        <v>11</v>
      </c>
      <c r="C374" s="50" t="s">
        <v>101</v>
      </c>
      <c r="D374" s="31">
        <v>3223</v>
      </c>
      <c r="E374" s="32" t="s">
        <v>48</v>
      </c>
      <c r="F374" s="20"/>
      <c r="G374" s="1">
        <v>4276656</v>
      </c>
      <c r="H374" s="1">
        <v>4276656</v>
      </c>
      <c r="I374" s="1">
        <v>4276656</v>
      </c>
      <c r="J374" s="1">
        <v>4276656</v>
      </c>
      <c r="K374" s="1">
        <v>2784731.0700000003</v>
      </c>
      <c r="L374" s="33">
        <f t="shared" si="186"/>
        <v>65.114684697576806</v>
      </c>
      <c r="M374" s="1">
        <v>4250000</v>
      </c>
      <c r="N374" s="1">
        <v>4250000</v>
      </c>
      <c r="O374" s="1">
        <v>3850000</v>
      </c>
      <c r="P374" s="1">
        <f t="shared" si="187"/>
        <v>3850000</v>
      </c>
      <c r="Q374" s="1">
        <v>4250000</v>
      </c>
      <c r="R374" s="1">
        <v>3850000</v>
      </c>
      <c r="S374" s="1">
        <f t="shared" si="188"/>
        <v>3850000</v>
      </c>
      <c r="T374" s="1">
        <v>3850000</v>
      </c>
      <c r="U374" s="1">
        <f t="shared" si="184"/>
        <v>3850000</v>
      </c>
    </row>
    <row r="375" spans="1:25" ht="15.75" hidden="1" x14ac:dyDescent="0.2">
      <c r="A375" s="28" t="s">
        <v>235</v>
      </c>
      <c r="B375" s="29">
        <v>11</v>
      </c>
      <c r="C375" s="50" t="s">
        <v>101</v>
      </c>
      <c r="D375" s="31">
        <v>3227</v>
      </c>
      <c r="E375" s="32" t="s">
        <v>51</v>
      </c>
      <c r="F375" s="20"/>
      <c r="G375" s="1">
        <v>700000</v>
      </c>
      <c r="H375" s="1">
        <v>700000</v>
      </c>
      <c r="I375" s="1">
        <v>700000</v>
      </c>
      <c r="J375" s="1">
        <v>700000</v>
      </c>
      <c r="K375" s="1">
        <v>633531.25</v>
      </c>
      <c r="L375" s="33">
        <f t="shared" si="186"/>
        <v>90.504464285714278</v>
      </c>
      <c r="M375" s="1">
        <v>1000000</v>
      </c>
      <c r="N375" s="1">
        <v>1000000</v>
      </c>
      <c r="O375" s="1">
        <v>1000000</v>
      </c>
      <c r="P375" s="1">
        <f t="shared" si="187"/>
        <v>1000000</v>
      </c>
      <c r="Q375" s="1">
        <v>700000</v>
      </c>
      <c r="R375" s="1">
        <v>1000000</v>
      </c>
      <c r="S375" s="1">
        <f t="shared" si="188"/>
        <v>1000000</v>
      </c>
      <c r="T375" s="1">
        <v>1000000</v>
      </c>
      <c r="U375" s="1">
        <f t="shared" si="184"/>
        <v>1000000</v>
      </c>
    </row>
    <row r="376" spans="1:25" s="23" customFormat="1" ht="15.75" hidden="1" x14ac:dyDescent="0.2">
      <c r="A376" s="24" t="s">
        <v>235</v>
      </c>
      <c r="B376" s="25">
        <v>11</v>
      </c>
      <c r="C376" s="49" t="s">
        <v>101</v>
      </c>
      <c r="D376" s="27">
        <v>323</v>
      </c>
      <c r="E376" s="20"/>
      <c r="F376" s="20"/>
      <c r="G376" s="21">
        <f>SUM(G377:G384)</f>
        <v>9220000</v>
      </c>
      <c r="H376" s="21">
        <f t="shared" ref="H376:U376" si="192">SUM(H377:H384)</f>
        <v>9220000</v>
      </c>
      <c r="I376" s="21">
        <f t="shared" si="192"/>
        <v>9220000</v>
      </c>
      <c r="J376" s="21">
        <f t="shared" si="192"/>
        <v>9220000</v>
      </c>
      <c r="K376" s="21">
        <f t="shared" si="192"/>
        <v>7554332.9299999997</v>
      </c>
      <c r="L376" s="22">
        <f t="shared" si="186"/>
        <v>81.934196637744023</v>
      </c>
      <c r="M376" s="21">
        <f t="shared" si="192"/>
        <v>9220000</v>
      </c>
      <c r="N376" s="21">
        <f t="shared" si="192"/>
        <v>9220000</v>
      </c>
      <c r="O376" s="21">
        <f t="shared" si="192"/>
        <v>9730000</v>
      </c>
      <c r="P376" s="21">
        <f t="shared" si="192"/>
        <v>9730000</v>
      </c>
      <c r="Q376" s="21">
        <f t="shared" si="192"/>
        <v>9220000</v>
      </c>
      <c r="R376" s="21">
        <f t="shared" si="192"/>
        <v>9730000</v>
      </c>
      <c r="S376" s="21">
        <f t="shared" si="192"/>
        <v>9730000</v>
      </c>
      <c r="T376" s="21">
        <f t="shared" si="192"/>
        <v>9730000</v>
      </c>
      <c r="U376" s="21">
        <f t="shared" si="192"/>
        <v>9730000</v>
      </c>
      <c r="V376" s="21"/>
      <c r="W376" s="21"/>
      <c r="X376" s="21"/>
      <c r="Y376" s="12"/>
    </row>
    <row r="377" spans="1:25" ht="15.75" hidden="1" x14ac:dyDescent="0.2">
      <c r="A377" s="28" t="s">
        <v>235</v>
      </c>
      <c r="B377" s="29">
        <v>11</v>
      </c>
      <c r="C377" s="50" t="s">
        <v>101</v>
      </c>
      <c r="D377" s="31">
        <v>3231</v>
      </c>
      <c r="E377" s="32" t="s">
        <v>52</v>
      </c>
      <c r="F377" s="20"/>
      <c r="G377" s="1">
        <v>5000000</v>
      </c>
      <c r="H377" s="1">
        <v>5000000</v>
      </c>
      <c r="I377" s="1">
        <v>5000000</v>
      </c>
      <c r="J377" s="1">
        <v>5000000</v>
      </c>
      <c r="K377" s="1">
        <v>4474063.55</v>
      </c>
      <c r="L377" s="33">
        <f t="shared" si="186"/>
        <v>89.481270999999992</v>
      </c>
      <c r="M377" s="1">
        <v>5000000</v>
      </c>
      <c r="N377" s="1">
        <v>5000000</v>
      </c>
      <c r="O377" s="1">
        <v>5300000</v>
      </c>
      <c r="P377" s="1">
        <f t="shared" si="187"/>
        <v>5300000</v>
      </c>
      <c r="Q377" s="1">
        <v>5000000</v>
      </c>
      <c r="R377" s="1">
        <v>5300000</v>
      </c>
      <c r="S377" s="1">
        <f t="shared" si="188"/>
        <v>5300000</v>
      </c>
      <c r="T377" s="1">
        <v>5300000</v>
      </c>
      <c r="U377" s="1">
        <f t="shared" si="184"/>
        <v>5300000</v>
      </c>
    </row>
    <row r="378" spans="1:25" ht="15.75" hidden="1" x14ac:dyDescent="0.2">
      <c r="A378" s="28" t="s">
        <v>235</v>
      </c>
      <c r="B378" s="29">
        <v>11</v>
      </c>
      <c r="C378" s="50" t="s">
        <v>101</v>
      </c>
      <c r="D378" s="31">
        <v>3232</v>
      </c>
      <c r="E378" s="32" t="s">
        <v>53</v>
      </c>
      <c r="F378" s="20"/>
      <c r="G378" s="1">
        <v>0</v>
      </c>
      <c r="H378" s="1">
        <v>0</v>
      </c>
      <c r="I378" s="1">
        <v>0</v>
      </c>
      <c r="J378" s="1">
        <v>0</v>
      </c>
      <c r="K378" s="1">
        <v>200</v>
      </c>
      <c r="L378" s="33" t="str">
        <f t="shared" si="186"/>
        <v>-</v>
      </c>
      <c r="M378" s="1"/>
      <c r="N378" s="1"/>
      <c r="O378" s="1"/>
      <c r="P378" s="1">
        <f t="shared" si="187"/>
        <v>0</v>
      </c>
      <c r="Q378" s="1"/>
      <c r="R378" s="1"/>
      <c r="S378" s="1">
        <f t="shared" si="188"/>
        <v>0</v>
      </c>
      <c r="T378" s="1"/>
      <c r="U378" s="1">
        <f t="shared" si="184"/>
        <v>0</v>
      </c>
    </row>
    <row r="379" spans="1:25" ht="15.75" hidden="1" x14ac:dyDescent="0.2">
      <c r="A379" s="28" t="s">
        <v>235</v>
      </c>
      <c r="B379" s="29">
        <v>11</v>
      </c>
      <c r="C379" s="50" t="s">
        <v>101</v>
      </c>
      <c r="D379" s="31">
        <v>3233</v>
      </c>
      <c r="E379" s="32" t="s">
        <v>54</v>
      </c>
      <c r="F379" s="20"/>
      <c r="G379" s="1">
        <v>50000</v>
      </c>
      <c r="H379" s="1">
        <v>50000</v>
      </c>
      <c r="I379" s="1">
        <v>50000</v>
      </c>
      <c r="J379" s="1">
        <v>50000</v>
      </c>
      <c r="K379" s="1">
        <v>2540.5</v>
      </c>
      <c r="L379" s="33">
        <f t="shared" si="186"/>
        <v>5.0810000000000004</v>
      </c>
      <c r="M379" s="1">
        <v>50000</v>
      </c>
      <c r="N379" s="1">
        <v>50000</v>
      </c>
      <c r="O379" s="1">
        <v>50000</v>
      </c>
      <c r="P379" s="1">
        <f t="shared" si="187"/>
        <v>50000</v>
      </c>
      <c r="Q379" s="1">
        <v>50000</v>
      </c>
      <c r="R379" s="1">
        <v>50000</v>
      </c>
      <c r="S379" s="1">
        <f t="shared" si="188"/>
        <v>50000</v>
      </c>
      <c r="T379" s="1">
        <v>50000</v>
      </c>
      <c r="U379" s="1">
        <f t="shared" si="184"/>
        <v>50000</v>
      </c>
    </row>
    <row r="380" spans="1:25" ht="15.75" hidden="1" x14ac:dyDescent="0.2">
      <c r="A380" s="28" t="s">
        <v>235</v>
      </c>
      <c r="B380" s="29">
        <v>11</v>
      </c>
      <c r="C380" s="50" t="s">
        <v>101</v>
      </c>
      <c r="D380" s="31">
        <v>3234</v>
      </c>
      <c r="E380" s="32" t="s">
        <v>55</v>
      </c>
      <c r="F380" s="20"/>
      <c r="G380" s="1">
        <v>550000</v>
      </c>
      <c r="H380" s="1">
        <v>550000</v>
      </c>
      <c r="I380" s="1">
        <v>550000</v>
      </c>
      <c r="J380" s="1">
        <v>550000</v>
      </c>
      <c r="K380" s="1">
        <v>343632.32</v>
      </c>
      <c r="L380" s="33">
        <f t="shared" si="186"/>
        <v>62.478603636363637</v>
      </c>
      <c r="M380" s="1">
        <v>550000</v>
      </c>
      <c r="N380" s="1">
        <v>550000</v>
      </c>
      <c r="O380" s="1">
        <v>450000</v>
      </c>
      <c r="P380" s="1">
        <f t="shared" si="187"/>
        <v>450000</v>
      </c>
      <c r="Q380" s="1">
        <v>550000</v>
      </c>
      <c r="R380" s="1">
        <v>450000</v>
      </c>
      <c r="S380" s="1">
        <f t="shared" si="188"/>
        <v>450000</v>
      </c>
      <c r="T380" s="1">
        <v>450000</v>
      </c>
      <c r="U380" s="1">
        <f t="shared" si="184"/>
        <v>450000</v>
      </c>
    </row>
    <row r="381" spans="1:25" ht="15.75" hidden="1" x14ac:dyDescent="0.2">
      <c r="A381" s="28" t="s">
        <v>235</v>
      </c>
      <c r="B381" s="29">
        <v>11</v>
      </c>
      <c r="C381" s="50" t="s">
        <v>101</v>
      </c>
      <c r="D381" s="31">
        <v>3235</v>
      </c>
      <c r="E381" s="32" t="s">
        <v>56</v>
      </c>
      <c r="F381" s="20"/>
      <c r="G381" s="1">
        <v>950000</v>
      </c>
      <c r="H381" s="1">
        <v>950000</v>
      </c>
      <c r="I381" s="1">
        <v>950000</v>
      </c>
      <c r="J381" s="1">
        <v>950000</v>
      </c>
      <c r="K381" s="1">
        <v>928050.08</v>
      </c>
      <c r="L381" s="33">
        <f t="shared" si="186"/>
        <v>97.689482105263153</v>
      </c>
      <c r="M381" s="1">
        <v>950000</v>
      </c>
      <c r="N381" s="1">
        <v>950000</v>
      </c>
      <c r="O381" s="1">
        <v>950000</v>
      </c>
      <c r="P381" s="1">
        <f t="shared" si="187"/>
        <v>950000</v>
      </c>
      <c r="Q381" s="1">
        <v>950000</v>
      </c>
      <c r="R381" s="1">
        <v>950000</v>
      </c>
      <c r="S381" s="1">
        <f t="shared" si="188"/>
        <v>950000</v>
      </c>
      <c r="T381" s="1">
        <v>950000</v>
      </c>
      <c r="U381" s="1">
        <f t="shared" si="184"/>
        <v>950000</v>
      </c>
    </row>
    <row r="382" spans="1:25" ht="15.75" hidden="1" x14ac:dyDescent="0.2">
      <c r="A382" s="28" t="s">
        <v>235</v>
      </c>
      <c r="B382" s="29">
        <v>11</v>
      </c>
      <c r="C382" s="50" t="s">
        <v>101</v>
      </c>
      <c r="D382" s="31">
        <v>3236</v>
      </c>
      <c r="E382" s="32" t="s">
        <v>57</v>
      </c>
      <c r="F382" s="20"/>
      <c r="G382" s="1">
        <v>100000</v>
      </c>
      <c r="H382" s="1">
        <v>100000</v>
      </c>
      <c r="I382" s="1">
        <v>100000</v>
      </c>
      <c r="J382" s="1">
        <v>100000</v>
      </c>
      <c r="K382" s="1">
        <v>1230</v>
      </c>
      <c r="L382" s="33">
        <f t="shared" si="186"/>
        <v>1.23</v>
      </c>
      <c r="M382" s="1">
        <v>100000</v>
      </c>
      <c r="N382" s="1">
        <v>100000</v>
      </c>
      <c r="O382" s="1">
        <v>100000</v>
      </c>
      <c r="P382" s="1">
        <f t="shared" si="187"/>
        <v>100000</v>
      </c>
      <c r="Q382" s="1">
        <v>100000</v>
      </c>
      <c r="R382" s="1">
        <v>100000</v>
      </c>
      <c r="S382" s="1">
        <f t="shared" si="188"/>
        <v>100000</v>
      </c>
      <c r="T382" s="1">
        <v>100000</v>
      </c>
      <c r="U382" s="1">
        <f t="shared" si="184"/>
        <v>100000</v>
      </c>
    </row>
    <row r="383" spans="1:25" hidden="1" x14ac:dyDescent="0.2">
      <c r="A383" s="28" t="s">
        <v>235</v>
      </c>
      <c r="B383" s="29">
        <v>11</v>
      </c>
      <c r="C383" s="50" t="s">
        <v>101</v>
      </c>
      <c r="D383" s="31">
        <v>3237</v>
      </c>
      <c r="E383" s="32" t="s">
        <v>58</v>
      </c>
      <c r="G383" s="1">
        <v>470000</v>
      </c>
      <c r="H383" s="1">
        <v>470000</v>
      </c>
      <c r="I383" s="1">
        <v>470000</v>
      </c>
      <c r="J383" s="1">
        <v>470000</v>
      </c>
      <c r="K383" s="1">
        <v>471970.91</v>
      </c>
      <c r="L383" s="33">
        <f t="shared" si="186"/>
        <v>100.4193425531915</v>
      </c>
      <c r="M383" s="1">
        <v>470000</v>
      </c>
      <c r="N383" s="1">
        <v>470000</v>
      </c>
      <c r="O383" s="1">
        <v>600000</v>
      </c>
      <c r="P383" s="1">
        <f t="shared" si="187"/>
        <v>600000</v>
      </c>
      <c r="Q383" s="1">
        <v>470000</v>
      </c>
      <c r="R383" s="1">
        <v>600000</v>
      </c>
      <c r="S383" s="1">
        <f t="shared" si="188"/>
        <v>600000</v>
      </c>
      <c r="T383" s="1">
        <v>600000</v>
      </c>
      <c r="U383" s="1">
        <f t="shared" si="184"/>
        <v>600000</v>
      </c>
    </row>
    <row r="384" spans="1:25" s="23" customFormat="1" ht="15.75" hidden="1" x14ac:dyDescent="0.2">
      <c r="A384" s="28" t="s">
        <v>235</v>
      </c>
      <c r="B384" s="29">
        <v>11</v>
      </c>
      <c r="C384" s="50" t="s">
        <v>101</v>
      </c>
      <c r="D384" s="31">
        <v>3239</v>
      </c>
      <c r="E384" s="32" t="s">
        <v>60</v>
      </c>
      <c r="F384" s="32"/>
      <c r="G384" s="1">
        <v>2100000</v>
      </c>
      <c r="H384" s="1">
        <v>2100000</v>
      </c>
      <c r="I384" s="1">
        <v>2100000</v>
      </c>
      <c r="J384" s="1">
        <v>2100000</v>
      </c>
      <c r="K384" s="1">
        <v>1332645.5699999998</v>
      </c>
      <c r="L384" s="33">
        <f t="shared" si="186"/>
        <v>63.459312857142848</v>
      </c>
      <c r="M384" s="1">
        <v>2100000</v>
      </c>
      <c r="N384" s="1">
        <v>2100000</v>
      </c>
      <c r="O384" s="1">
        <v>2280000</v>
      </c>
      <c r="P384" s="1">
        <f t="shared" si="187"/>
        <v>2280000</v>
      </c>
      <c r="Q384" s="1">
        <v>2100000</v>
      </c>
      <c r="R384" s="1">
        <v>2280000</v>
      </c>
      <c r="S384" s="1">
        <f t="shared" si="188"/>
        <v>2280000</v>
      </c>
      <c r="T384" s="1">
        <v>2280000</v>
      </c>
      <c r="U384" s="1">
        <f t="shared" si="184"/>
        <v>2280000</v>
      </c>
      <c r="V384" s="21"/>
      <c r="W384" s="21"/>
      <c r="X384" s="21"/>
      <c r="Y384" s="12"/>
    </row>
    <row r="385" spans="1:25" s="23" customFormat="1" ht="15.75" hidden="1" x14ac:dyDescent="0.2">
      <c r="A385" s="24" t="s">
        <v>235</v>
      </c>
      <c r="B385" s="25">
        <v>11</v>
      </c>
      <c r="C385" s="49" t="s">
        <v>101</v>
      </c>
      <c r="D385" s="27">
        <v>324</v>
      </c>
      <c r="E385" s="20"/>
      <c r="F385" s="20"/>
      <c r="G385" s="21">
        <f>SUM(G386)</f>
        <v>0</v>
      </c>
      <c r="H385" s="21">
        <f t="shared" ref="H385:U385" si="193">SUM(H386)</f>
        <v>0</v>
      </c>
      <c r="I385" s="21">
        <f t="shared" si="193"/>
        <v>0</v>
      </c>
      <c r="J385" s="21">
        <f t="shared" si="193"/>
        <v>0</v>
      </c>
      <c r="K385" s="21">
        <f t="shared" si="193"/>
        <v>0</v>
      </c>
      <c r="L385" s="22" t="str">
        <f t="shared" si="186"/>
        <v>-</v>
      </c>
      <c r="M385" s="21">
        <f t="shared" si="193"/>
        <v>0</v>
      </c>
      <c r="N385" s="21">
        <f t="shared" si="193"/>
        <v>0</v>
      </c>
      <c r="O385" s="21">
        <f t="shared" si="193"/>
        <v>0</v>
      </c>
      <c r="P385" s="21">
        <f t="shared" si="193"/>
        <v>0</v>
      </c>
      <c r="Q385" s="21">
        <f t="shared" si="193"/>
        <v>0</v>
      </c>
      <c r="R385" s="21">
        <f t="shared" si="193"/>
        <v>0</v>
      </c>
      <c r="S385" s="21">
        <f t="shared" si="193"/>
        <v>0</v>
      </c>
      <c r="T385" s="21">
        <f t="shared" si="193"/>
        <v>0</v>
      </c>
      <c r="U385" s="21">
        <f t="shared" si="193"/>
        <v>0</v>
      </c>
      <c r="V385" s="21"/>
      <c r="W385" s="21"/>
      <c r="X385" s="21"/>
      <c r="Y385" s="12"/>
    </row>
    <row r="386" spans="1:25" s="23" customFormat="1" ht="15.75" hidden="1" x14ac:dyDescent="0.2">
      <c r="A386" s="28" t="s">
        <v>235</v>
      </c>
      <c r="B386" s="29">
        <v>11</v>
      </c>
      <c r="C386" s="50" t="s">
        <v>101</v>
      </c>
      <c r="D386" s="44" t="s">
        <v>238</v>
      </c>
      <c r="E386" s="32"/>
      <c r="F386" s="32"/>
      <c r="G386" s="1"/>
      <c r="H386" s="1"/>
      <c r="I386" s="1"/>
      <c r="J386" s="1"/>
      <c r="K386" s="1"/>
      <c r="L386" s="33" t="str">
        <f t="shared" si="186"/>
        <v>-</v>
      </c>
      <c r="M386" s="1"/>
      <c r="N386" s="1"/>
      <c r="O386" s="2"/>
      <c r="P386" s="1">
        <f t="shared" si="187"/>
        <v>0</v>
      </c>
      <c r="Q386" s="1"/>
      <c r="R386" s="1"/>
      <c r="S386" s="1">
        <f t="shared" si="188"/>
        <v>0</v>
      </c>
      <c r="T386" s="1"/>
      <c r="U386" s="1">
        <f t="shared" si="184"/>
        <v>0</v>
      </c>
      <c r="V386" s="21"/>
      <c r="W386" s="21"/>
      <c r="X386" s="21"/>
      <c r="Y386" s="12"/>
    </row>
    <row r="387" spans="1:25" s="23" customFormat="1" ht="15.75" hidden="1" x14ac:dyDescent="0.2">
      <c r="A387" s="24" t="s">
        <v>235</v>
      </c>
      <c r="B387" s="25">
        <v>11</v>
      </c>
      <c r="C387" s="49" t="s">
        <v>101</v>
      </c>
      <c r="D387" s="27">
        <v>329</v>
      </c>
      <c r="E387" s="20"/>
      <c r="F387" s="20"/>
      <c r="G387" s="21">
        <f>SUM(G388:G392)</f>
        <v>4301000</v>
      </c>
      <c r="H387" s="21">
        <f t="shared" ref="H387:U387" si="194">SUM(H388:H392)</f>
        <v>4301000</v>
      </c>
      <c r="I387" s="21">
        <f t="shared" si="194"/>
        <v>4301000</v>
      </c>
      <c r="J387" s="21">
        <f t="shared" si="194"/>
        <v>4301000</v>
      </c>
      <c r="K387" s="21">
        <f t="shared" si="194"/>
        <v>4128603.25</v>
      </c>
      <c r="L387" s="22">
        <f t="shared" si="186"/>
        <v>95.991705417344804</v>
      </c>
      <c r="M387" s="21">
        <f t="shared" si="194"/>
        <v>4301000</v>
      </c>
      <c r="N387" s="21">
        <f t="shared" si="194"/>
        <v>4301000</v>
      </c>
      <c r="O387" s="21">
        <f t="shared" si="194"/>
        <v>4735000</v>
      </c>
      <c r="P387" s="21">
        <f t="shared" si="194"/>
        <v>4735000</v>
      </c>
      <c r="Q387" s="21">
        <f t="shared" si="194"/>
        <v>4301000</v>
      </c>
      <c r="R387" s="21">
        <f t="shared" si="194"/>
        <v>4735000</v>
      </c>
      <c r="S387" s="21">
        <f t="shared" si="194"/>
        <v>4735000</v>
      </c>
      <c r="T387" s="21">
        <f t="shared" si="194"/>
        <v>4735000</v>
      </c>
      <c r="U387" s="21">
        <f t="shared" si="194"/>
        <v>4735000</v>
      </c>
      <c r="V387" s="21"/>
      <c r="W387" s="21"/>
      <c r="X387" s="21"/>
      <c r="Y387" s="12"/>
    </row>
    <row r="388" spans="1:25" ht="30" hidden="1" x14ac:dyDescent="0.2">
      <c r="A388" s="28" t="s">
        <v>235</v>
      </c>
      <c r="B388" s="29">
        <v>11</v>
      </c>
      <c r="C388" s="50" t="s">
        <v>101</v>
      </c>
      <c r="D388" s="31">
        <v>3291</v>
      </c>
      <c r="E388" s="32" t="s">
        <v>62</v>
      </c>
      <c r="G388" s="1">
        <v>3900000</v>
      </c>
      <c r="H388" s="1">
        <v>3900000</v>
      </c>
      <c r="I388" s="1">
        <v>3900000</v>
      </c>
      <c r="J388" s="1">
        <v>3900000</v>
      </c>
      <c r="K388" s="1">
        <v>3901008.2</v>
      </c>
      <c r="L388" s="33">
        <f t="shared" si="186"/>
        <v>100.02585128205128</v>
      </c>
      <c r="M388" s="1">
        <v>3900000</v>
      </c>
      <c r="N388" s="1">
        <v>3900000</v>
      </c>
      <c r="O388" s="1">
        <v>4400000</v>
      </c>
      <c r="P388" s="1">
        <f t="shared" si="187"/>
        <v>4400000</v>
      </c>
      <c r="Q388" s="1">
        <v>3900000</v>
      </c>
      <c r="R388" s="1">
        <v>4400000</v>
      </c>
      <c r="S388" s="1">
        <f t="shared" si="188"/>
        <v>4400000</v>
      </c>
      <c r="T388" s="1">
        <v>4400000</v>
      </c>
      <c r="U388" s="1">
        <f t="shared" si="184"/>
        <v>4400000</v>
      </c>
    </row>
    <row r="389" spans="1:25" hidden="1" x14ac:dyDescent="0.2">
      <c r="A389" s="28" t="s">
        <v>235</v>
      </c>
      <c r="B389" s="29">
        <v>11</v>
      </c>
      <c r="C389" s="50" t="s">
        <v>101</v>
      </c>
      <c r="D389" s="31">
        <v>3293</v>
      </c>
      <c r="E389" s="32" t="s">
        <v>64</v>
      </c>
      <c r="G389" s="1">
        <v>20000</v>
      </c>
      <c r="H389" s="1">
        <v>20000</v>
      </c>
      <c r="I389" s="1">
        <v>20000</v>
      </c>
      <c r="J389" s="1">
        <v>20000</v>
      </c>
      <c r="K389" s="1">
        <v>4753.1499999999996</v>
      </c>
      <c r="L389" s="33">
        <f t="shared" si="186"/>
        <v>23.765750000000001</v>
      </c>
      <c r="M389" s="1">
        <v>20000</v>
      </c>
      <c r="N389" s="1">
        <v>20000</v>
      </c>
      <c r="O389" s="1">
        <v>20000</v>
      </c>
      <c r="P389" s="1">
        <f t="shared" si="187"/>
        <v>20000</v>
      </c>
      <c r="Q389" s="1">
        <v>20000</v>
      </c>
      <c r="R389" s="1">
        <v>20000</v>
      </c>
      <c r="S389" s="1">
        <f t="shared" si="188"/>
        <v>20000</v>
      </c>
      <c r="T389" s="1">
        <v>20000</v>
      </c>
      <c r="U389" s="1">
        <f t="shared" si="184"/>
        <v>20000</v>
      </c>
    </row>
    <row r="390" spans="1:25" hidden="1" x14ac:dyDescent="0.2">
      <c r="A390" s="28" t="s">
        <v>235</v>
      </c>
      <c r="B390" s="29">
        <v>11</v>
      </c>
      <c r="C390" s="50" t="s">
        <v>101</v>
      </c>
      <c r="D390" s="31">
        <v>3294</v>
      </c>
      <c r="E390" s="32" t="s">
        <v>65</v>
      </c>
      <c r="G390" s="1">
        <v>350000</v>
      </c>
      <c r="H390" s="1">
        <v>350000</v>
      </c>
      <c r="I390" s="1">
        <v>350000</v>
      </c>
      <c r="J390" s="1">
        <v>350000</v>
      </c>
      <c r="K390" s="1">
        <v>222541.9</v>
      </c>
      <c r="L390" s="33">
        <f t="shared" si="186"/>
        <v>63.583399999999997</v>
      </c>
      <c r="M390" s="1">
        <v>350000</v>
      </c>
      <c r="N390" s="1">
        <v>350000</v>
      </c>
      <c r="O390" s="1">
        <v>300000</v>
      </c>
      <c r="P390" s="1">
        <f t="shared" si="187"/>
        <v>300000</v>
      </c>
      <c r="Q390" s="1">
        <v>350000</v>
      </c>
      <c r="R390" s="1">
        <v>300000</v>
      </c>
      <c r="S390" s="1">
        <f t="shared" si="188"/>
        <v>300000</v>
      </c>
      <c r="T390" s="1">
        <v>300000</v>
      </c>
      <c r="U390" s="1">
        <f t="shared" si="184"/>
        <v>300000</v>
      </c>
    </row>
    <row r="391" spans="1:25" hidden="1" x14ac:dyDescent="0.2">
      <c r="A391" s="28" t="s">
        <v>235</v>
      </c>
      <c r="B391" s="29">
        <v>11</v>
      </c>
      <c r="C391" s="50" t="s">
        <v>101</v>
      </c>
      <c r="D391" s="31">
        <v>3295</v>
      </c>
      <c r="E391" s="32" t="s">
        <v>66</v>
      </c>
      <c r="G391" s="1">
        <v>1000</v>
      </c>
      <c r="H391" s="1">
        <v>1000</v>
      </c>
      <c r="I391" s="1">
        <v>1000</v>
      </c>
      <c r="J391" s="1">
        <v>1000</v>
      </c>
      <c r="L391" s="33">
        <f t="shared" si="186"/>
        <v>0</v>
      </c>
      <c r="M391" s="1">
        <v>1000</v>
      </c>
      <c r="N391" s="1">
        <v>1000</v>
      </c>
      <c r="O391" s="1">
        <v>10000</v>
      </c>
      <c r="P391" s="1">
        <f t="shared" si="187"/>
        <v>10000</v>
      </c>
      <c r="Q391" s="1">
        <v>1000</v>
      </c>
      <c r="R391" s="1">
        <v>10000</v>
      </c>
      <c r="S391" s="1">
        <f t="shared" si="188"/>
        <v>10000</v>
      </c>
      <c r="T391" s="1">
        <v>10000</v>
      </c>
      <c r="U391" s="1">
        <f t="shared" si="184"/>
        <v>10000</v>
      </c>
    </row>
    <row r="392" spans="1:25" hidden="1" x14ac:dyDescent="0.2">
      <c r="A392" s="28" t="s">
        <v>235</v>
      </c>
      <c r="B392" s="29">
        <v>11</v>
      </c>
      <c r="C392" s="50" t="s">
        <v>101</v>
      </c>
      <c r="D392" s="31">
        <v>3299</v>
      </c>
      <c r="E392" s="32" t="s">
        <v>67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</v>
      </c>
      <c r="L392" s="33">
        <f t="shared" si="186"/>
        <v>1</v>
      </c>
      <c r="M392" s="1">
        <v>30000</v>
      </c>
      <c r="N392" s="1">
        <v>30000</v>
      </c>
      <c r="O392" s="1">
        <v>5000</v>
      </c>
      <c r="P392" s="1">
        <f t="shared" si="187"/>
        <v>5000</v>
      </c>
      <c r="Q392" s="1">
        <v>30000</v>
      </c>
      <c r="R392" s="1">
        <v>5000</v>
      </c>
      <c r="S392" s="1">
        <f t="shared" si="188"/>
        <v>5000</v>
      </c>
      <c r="T392" s="1">
        <v>5000</v>
      </c>
      <c r="U392" s="1">
        <f t="shared" si="184"/>
        <v>5000</v>
      </c>
    </row>
    <row r="393" spans="1:25" s="23" customFormat="1" ht="15.75" hidden="1" x14ac:dyDescent="0.2">
      <c r="A393" s="24" t="s">
        <v>235</v>
      </c>
      <c r="B393" s="25">
        <v>11</v>
      </c>
      <c r="C393" s="49" t="s">
        <v>101</v>
      </c>
      <c r="D393" s="27">
        <v>343</v>
      </c>
      <c r="E393" s="20"/>
      <c r="F393" s="20"/>
      <c r="G393" s="21">
        <f>SUM(G394:G395)</f>
        <v>105000</v>
      </c>
      <c r="H393" s="21">
        <f t="shared" ref="H393:U393" si="195">SUM(H394:H395)</f>
        <v>105000</v>
      </c>
      <c r="I393" s="21">
        <f t="shared" si="195"/>
        <v>105000</v>
      </c>
      <c r="J393" s="21">
        <f t="shared" si="195"/>
        <v>105000</v>
      </c>
      <c r="K393" s="21">
        <f t="shared" si="195"/>
        <v>30996.32</v>
      </c>
      <c r="L393" s="22">
        <f t="shared" si="186"/>
        <v>29.520304761904764</v>
      </c>
      <c r="M393" s="21">
        <f t="shared" si="195"/>
        <v>105000</v>
      </c>
      <c r="N393" s="21">
        <f t="shared" si="195"/>
        <v>105000</v>
      </c>
      <c r="O393" s="21">
        <f t="shared" si="195"/>
        <v>55000</v>
      </c>
      <c r="P393" s="21">
        <f t="shared" si="195"/>
        <v>55000</v>
      </c>
      <c r="Q393" s="21">
        <f t="shared" si="195"/>
        <v>105000</v>
      </c>
      <c r="R393" s="21">
        <f t="shared" si="195"/>
        <v>55000</v>
      </c>
      <c r="S393" s="21">
        <f t="shared" si="195"/>
        <v>55000</v>
      </c>
      <c r="T393" s="21">
        <f t="shared" si="195"/>
        <v>55000</v>
      </c>
      <c r="U393" s="21">
        <f t="shared" si="195"/>
        <v>55000</v>
      </c>
      <c r="V393" s="21"/>
      <c r="W393" s="21"/>
      <c r="X393" s="21"/>
      <c r="Y393" s="12"/>
    </row>
    <row r="394" spans="1:25" hidden="1" x14ac:dyDescent="0.2">
      <c r="A394" s="28" t="s">
        <v>235</v>
      </c>
      <c r="B394" s="29">
        <v>11</v>
      </c>
      <c r="C394" s="50" t="s">
        <v>101</v>
      </c>
      <c r="D394" s="31">
        <v>3431</v>
      </c>
      <c r="E394" s="32" t="s">
        <v>68</v>
      </c>
      <c r="G394" s="1">
        <v>5000</v>
      </c>
      <c r="H394" s="1">
        <v>5000</v>
      </c>
      <c r="I394" s="1">
        <v>5000</v>
      </c>
      <c r="J394" s="1">
        <v>5000</v>
      </c>
      <c r="K394" s="1">
        <v>1199.19</v>
      </c>
      <c r="L394" s="33">
        <f t="shared" si="186"/>
        <v>23.983800000000002</v>
      </c>
      <c r="M394" s="1">
        <v>5000</v>
      </c>
      <c r="N394" s="1">
        <v>5000</v>
      </c>
      <c r="O394" s="1">
        <v>5000</v>
      </c>
      <c r="P394" s="1">
        <f t="shared" si="187"/>
        <v>5000</v>
      </c>
      <c r="Q394" s="1">
        <v>5000</v>
      </c>
      <c r="R394" s="1">
        <v>5000</v>
      </c>
      <c r="S394" s="1">
        <f t="shared" si="188"/>
        <v>5000</v>
      </c>
      <c r="T394" s="1">
        <v>5000</v>
      </c>
      <c r="U394" s="1">
        <f t="shared" si="184"/>
        <v>5000</v>
      </c>
    </row>
    <row r="395" spans="1:25" hidden="1" x14ac:dyDescent="0.2">
      <c r="A395" s="28" t="s">
        <v>235</v>
      </c>
      <c r="B395" s="29">
        <v>11</v>
      </c>
      <c r="C395" s="50" t="s">
        <v>101</v>
      </c>
      <c r="D395" s="31">
        <v>3433</v>
      </c>
      <c r="E395" s="32" t="s">
        <v>69</v>
      </c>
      <c r="G395" s="1">
        <v>100000</v>
      </c>
      <c r="H395" s="1">
        <v>100000</v>
      </c>
      <c r="I395" s="1">
        <v>100000</v>
      </c>
      <c r="J395" s="1">
        <v>100000</v>
      </c>
      <c r="K395" s="1">
        <v>29797.13</v>
      </c>
      <c r="L395" s="33">
        <f t="shared" si="186"/>
        <v>29.797129999999999</v>
      </c>
      <c r="M395" s="1">
        <v>100000</v>
      </c>
      <c r="N395" s="1">
        <v>100000</v>
      </c>
      <c r="O395" s="1">
        <v>50000</v>
      </c>
      <c r="P395" s="1">
        <f t="shared" si="187"/>
        <v>50000</v>
      </c>
      <c r="Q395" s="1">
        <v>100000</v>
      </c>
      <c r="R395" s="1">
        <v>50000</v>
      </c>
      <c r="S395" s="1">
        <f t="shared" si="188"/>
        <v>50000</v>
      </c>
      <c r="T395" s="1">
        <v>50000</v>
      </c>
      <c r="U395" s="1">
        <f t="shared" si="184"/>
        <v>50000</v>
      </c>
    </row>
    <row r="396" spans="1:25" s="23" customFormat="1" ht="15.75" hidden="1" x14ac:dyDescent="0.2">
      <c r="A396" s="24" t="s">
        <v>235</v>
      </c>
      <c r="B396" s="25">
        <v>11</v>
      </c>
      <c r="C396" s="49" t="s">
        <v>101</v>
      </c>
      <c r="D396" s="27">
        <v>372</v>
      </c>
      <c r="E396" s="20"/>
      <c r="F396" s="20"/>
      <c r="G396" s="21">
        <f>SUM(G397)</f>
        <v>20000</v>
      </c>
      <c r="H396" s="21">
        <f t="shared" ref="H396:U396" si="196">SUM(H397)</f>
        <v>20000</v>
      </c>
      <c r="I396" s="21">
        <f t="shared" si="196"/>
        <v>20000</v>
      </c>
      <c r="J396" s="21">
        <f t="shared" si="196"/>
        <v>20000</v>
      </c>
      <c r="K396" s="21">
        <f t="shared" si="196"/>
        <v>0</v>
      </c>
      <c r="L396" s="22">
        <f t="shared" si="186"/>
        <v>0</v>
      </c>
      <c r="M396" s="21">
        <f t="shared" si="196"/>
        <v>20000</v>
      </c>
      <c r="N396" s="21">
        <f t="shared" si="196"/>
        <v>20000</v>
      </c>
      <c r="O396" s="21">
        <f t="shared" si="196"/>
        <v>20000</v>
      </c>
      <c r="P396" s="21">
        <f t="shared" si="196"/>
        <v>20000</v>
      </c>
      <c r="Q396" s="21">
        <f t="shared" si="196"/>
        <v>20000</v>
      </c>
      <c r="R396" s="21">
        <f t="shared" si="196"/>
        <v>20000</v>
      </c>
      <c r="S396" s="21">
        <f t="shared" si="196"/>
        <v>20000</v>
      </c>
      <c r="T396" s="21">
        <f t="shared" si="196"/>
        <v>20000</v>
      </c>
      <c r="U396" s="21">
        <f t="shared" si="196"/>
        <v>20000</v>
      </c>
      <c r="V396" s="21"/>
      <c r="W396" s="21"/>
      <c r="X396" s="21"/>
      <c r="Y396" s="12"/>
    </row>
    <row r="397" spans="1:25" hidden="1" x14ac:dyDescent="0.2">
      <c r="A397" s="28" t="s">
        <v>235</v>
      </c>
      <c r="B397" s="29">
        <v>11</v>
      </c>
      <c r="C397" s="50" t="s">
        <v>101</v>
      </c>
      <c r="D397" s="31">
        <v>3721</v>
      </c>
      <c r="E397" s="32" t="s">
        <v>72</v>
      </c>
      <c r="G397" s="1">
        <v>20000</v>
      </c>
      <c r="H397" s="1">
        <v>20000</v>
      </c>
      <c r="I397" s="1">
        <v>20000</v>
      </c>
      <c r="J397" s="1">
        <v>20000</v>
      </c>
      <c r="K397" s="1">
        <v>0</v>
      </c>
      <c r="L397" s="33">
        <f t="shared" si="186"/>
        <v>0</v>
      </c>
      <c r="M397" s="1">
        <v>20000</v>
      </c>
      <c r="N397" s="1">
        <v>20000</v>
      </c>
      <c r="O397" s="1">
        <v>20000</v>
      </c>
      <c r="P397" s="1">
        <f t="shared" si="187"/>
        <v>20000</v>
      </c>
      <c r="Q397" s="1">
        <v>20000</v>
      </c>
      <c r="R397" s="1">
        <v>20000</v>
      </c>
      <c r="S397" s="1">
        <f t="shared" si="188"/>
        <v>20000</v>
      </c>
      <c r="T397" s="1">
        <v>20000</v>
      </c>
      <c r="U397" s="1">
        <f t="shared" si="184"/>
        <v>20000</v>
      </c>
    </row>
    <row r="398" spans="1:25" s="23" customFormat="1" ht="15.75" hidden="1" x14ac:dyDescent="0.2">
      <c r="A398" s="24" t="s">
        <v>235</v>
      </c>
      <c r="B398" s="25">
        <v>31</v>
      </c>
      <c r="C398" s="49" t="s">
        <v>101</v>
      </c>
      <c r="D398" s="27">
        <v>329</v>
      </c>
      <c r="E398" s="20"/>
      <c r="F398" s="20"/>
      <c r="G398" s="21">
        <f>SUM(G399)</f>
        <v>3000000</v>
      </c>
      <c r="H398" s="21">
        <f t="shared" ref="H398:U398" si="197">SUM(H399)</f>
        <v>0</v>
      </c>
      <c r="I398" s="21">
        <f t="shared" si="197"/>
        <v>3000000</v>
      </c>
      <c r="J398" s="21">
        <f t="shared" si="197"/>
        <v>0</v>
      </c>
      <c r="K398" s="21">
        <f t="shared" si="197"/>
        <v>2100081.64</v>
      </c>
      <c r="L398" s="22">
        <f t="shared" si="186"/>
        <v>70.002721333333341</v>
      </c>
      <c r="M398" s="21">
        <f t="shared" si="197"/>
        <v>3000000</v>
      </c>
      <c r="N398" s="21">
        <f t="shared" si="197"/>
        <v>0</v>
      </c>
      <c r="O398" s="21">
        <f t="shared" si="197"/>
        <v>3000000</v>
      </c>
      <c r="P398" s="21">
        <f t="shared" si="197"/>
        <v>0</v>
      </c>
      <c r="Q398" s="21">
        <f t="shared" si="197"/>
        <v>3000000</v>
      </c>
      <c r="R398" s="21">
        <f t="shared" si="197"/>
        <v>3000000</v>
      </c>
      <c r="S398" s="21">
        <f t="shared" si="197"/>
        <v>0</v>
      </c>
      <c r="T398" s="21">
        <f t="shared" si="197"/>
        <v>3000000</v>
      </c>
      <c r="U398" s="21">
        <f t="shared" si="197"/>
        <v>0</v>
      </c>
      <c r="V398" s="21"/>
      <c r="W398" s="21"/>
      <c r="X398" s="21"/>
      <c r="Y398" s="12"/>
    </row>
    <row r="399" spans="1:25" s="23" customFormat="1" ht="30" hidden="1" x14ac:dyDescent="0.2">
      <c r="A399" s="28" t="s">
        <v>235</v>
      </c>
      <c r="B399" s="29">
        <v>31</v>
      </c>
      <c r="C399" s="50" t="s">
        <v>101</v>
      </c>
      <c r="D399" s="31">
        <v>3291</v>
      </c>
      <c r="E399" s="32" t="s">
        <v>62</v>
      </c>
      <c r="F399" s="32"/>
      <c r="G399" s="1">
        <v>3000000</v>
      </c>
      <c r="H399" s="55"/>
      <c r="I399" s="1">
        <v>3000000</v>
      </c>
      <c r="J399" s="55"/>
      <c r="K399" s="1">
        <v>2100081.64</v>
      </c>
      <c r="L399" s="33">
        <f t="shared" si="186"/>
        <v>70.002721333333341</v>
      </c>
      <c r="M399" s="1">
        <v>3000000</v>
      </c>
      <c r="N399" s="55"/>
      <c r="O399" s="1">
        <v>3000000</v>
      </c>
      <c r="P399" s="55"/>
      <c r="Q399" s="1">
        <v>3000000</v>
      </c>
      <c r="R399" s="1">
        <v>3000000</v>
      </c>
      <c r="S399" s="55"/>
      <c r="T399" s="1">
        <v>3000000</v>
      </c>
      <c r="U399" s="55"/>
      <c r="V399" s="21"/>
      <c r="W399" s="21"/>
      <c r="X399" s="21"/>
      <c r="Y399" s="12"/>
    </row>
    <row r="400" spans="1:25" ht="63" x14ac:dyDescent="0.2">
      <c r="A400" s="227" t="s">
        <v>239</v>
      </c>
      <c r="B400" s="227"/>
      <c r="C400" s="227"/>
      <c r="D400" s="227"/>
      <c r="E400" s="20" t="s">
        <v>240</v>
      </c>
      <c r="F400" s="20" t="s">
        <v>237</v>
      </c>
      <c r="G400" s="21">
        <f>G401+G404+G407+G409+G411+G416</f>
        <v>6090000</v>
      </c>
      <c r="H400" s="21">
        <f>H401+H404+H407+H409+H411+H416</f>
        <v>6090000</v>
      </c>
      <c r="I400" s="21">
        <f>I401+I404+I407+I409+I411+I416+I414</f>
        <v>6090000</v>
      </c>
      <c r="J400" s="21">
        <f t="shared" ref="J400:U400" si="198">J401+J404+J407+J409+J411+J416+J414</f>
        <v>6090000</v>
      </c>
      <c r="K400" s="21">
        <f t="shared" si="198"/>
        <v>4812258.38</v>
      </c>
      <c r="L400" s="22">
        <f t="shared" si="186"/>
        <v>79.019021018062404</v>
      </c>
      <c r="M400" s="21">
        <f t="shared" si="198"/>
        <v>7270000</v>
      </c>
      <c r="N400" s="21">
        <f t="shared" si="198"/>
        <v>7270000</v>
      </c>
      <c r="O400" s="21">
        <f t="shared" si="198"/>
        <v>9330000</v>
      </c>
      <c r="P400" s="21">
        <f t="shared" si="198"/>
        <v>9330000</v>
      </c>
      <c r="Q400" s="21">
        <f t="shared" si="198"/>
        <v>7270000</v>
      </c>
      <c r="R400" s="21">
        <f t="shared" si="198"/>
        <v>9330000</v>
      </c>
      <c r="S400" s="21">
        <f t="shared" si="198"/>
        <v>9330000</v>
      </c>
      <c r="T400" s="21">
        <f t="shared" si="198"/>
        <v>9330000</v>
      </c>
      <c r="U400" s="21">
        <f t="shared" si="198"/>
        <v>9330000</v>
      </c>
    </row>
    <row r="401" spans="1:25" s="23" customFormat="1" ht="15.75" hidden="1" x14ac:dyDescent="0.2">
      <c r="A401" s="24" t="s">
        <v>239</v>
      </c>
      <c r="B401" s="25">
        <v>11</v>
      </c>
      <c r="C401" s="49" t="s">
        <v>101</v>
      </c>
      <c r="D401" s="27">
        <v>322</v>
      </c>
      <c r="E401" s="20"/>
      <c r="F401" s="20"/>
      <c r="G401" s="21">
        <f>SUM(G402:G403)</f>
        <v>500000</v>
      </c>
      <c r="H401" s="21">
        <f t="shared" ref="H401:U401" si="199">SUM(H402:H403)</f>
        <v>500000</v>
      </c>
      <c r="I401" s="21">
        <f t="shared" si="199"/>
        <v>500000</v>
      </c>
      <c r="J401" s="21">
        <f t="shared" si="199"/>
        <v>500000</v>
      </c>
      <c r="K401" s="21">
        <f t="shared" si="199"/>
        <v>312736.26</v>
      </c>
      <c r="L401" s="22">
        <f t="shared" si="186"/>
        <v>62.547252</v>
      </c>
      <c r="M401" s="21">
        <f t="shared" si="199"/>
        <v>800000</v>
      </c>
      <c r="N401" s="21">
        <f t="shared" si="199"/>
        <v>800000</v>
      </c>
      <c r="O401" s="21">
        <f t="shared" si="199"/>
        <v>425000</v>
      </c>
      <c r="P401" s="21">
        <f t="shared" si="199"/>
        <v>425000</v>
      </c>
      <c r="Q401" s="21">
        <f t="shared" si="199"/>
        <v>800000</v>
      </c>
      <c r="R401" s="21">
        <f t="shared" si="199"/>
        <v>425000</v>
      </c>
      <c r="S401" s="21">
        <f t="shared" si="199"/>
        <v>425000</v>
      </c>
      <c r="T401" s="21">
        <f t="shared" si="199"/>
        <v>425000</v>
      </c>
      <c r="U401" s="21">
        <f t="shared" si="199"/>
        <v>425000</v>
      </c>
      <c r="V401" s="21"/>
      <c r="W401" s="21"/>
      <c r="X401" s="21"/>
      <c r="Y401" s="12"/>
    </row>
    <row r="402" spans="1:25" ht="30" hidden="1" x14ac:dyDescent="0.2">
      <c r="A402" s="28" t="s">
        <v>239</v>
      </c>
      <c r="B402" s="29">
        <v>11</v>
      </c>
      <c r="C402" s="50" t="s">
        <v>101</v>
      </c>
      <c r="D402" s="31">
        <v>3224</v>
      </c>
      <c r="E402" s="32" t="s">
        <v>155</v>
      </c>
      <c r="G402" s="1">
        <v>350000</v>
      </c>
      <c r="H402" s="1">
        <v>350000</v>
      </c>
      <c r="I402" s="1">
        <v>350000</v>
      </c>
      <c r="J402" s="1">
        <v>350000</v>
      </c>
      <c r="K402" s="1">
        <v>261377.15</v>
      </c>
      <c r="L402" s="33">
        <f t="shared" si="186"/>
        <v>74.679185714285708</v>
      </c>
      <c r="M402" s="1">
        <v>500000</v>
      </c>
      <c r="N402" s="1">
        <v>500000</v>
      </c>
      <c r="O402" s="1">
        <v>350000</v>
      </c>
      <c r="P402" s="1">
        <f>O402</f>
        <v>350000</v>
      </c>
      <c r="Q402" s="1">
        <v>500000</v>
      </c>
      <c r="R402" s="1">
        <v>350000</v>
      </c>
      <c r="S402" s="1">
        <f>R402</f>
        <v>350000</v>
      </c>
      <c r="T402" s="1">
        <v>350000</v>
      </c>
      <c r="U402" s="1">
        <f>T402</f>
        <v>350000</v>
      </c>
    </row>
    <row r="403" spans="1:25" hidden="1" x14ac:dyDescent="0.2">
      <c r="A403" s="28" t="s">
        <v>239</v>
      </c>
      <c r="B403" s="29">
        <v>11</v>
      </c>
      <c r="C403" s="50" t="s">
        <v>101</v>
      </c>
      <c r="D403" s="31">
        <v>3225</v>
      </c>
      <c r="E403" s="32" t="s">
        <v>50</v>
      </c>
      <c r="F403" s="36"/>
      <c r="G403" s="1">
        <v>150000</v>
      </c>
      <c r="H403" s="1">
        <v>150000</v>
      </c>
      <c r="I403" s="1">
        <v>150000</v>
      </c>
      <c r="J403" s="1">
        <v>150000</v>
      </c>
      <c r="K403" s="1">
        <v>51359.11</v>
      </c>
      <c r="L403" s="33">
        <f t="shared" si="186"/>
        <v>34.239406666666667</v>
      </c>
      <c r="M403" s="1">
        <v>300000</v>
      </c>
      <c r="N403" s="1">
        <v>300000</v>
      </c>
      <c r="O403" s="1">
        <v>75000</v>
      </c>
      <c r="P403" s="1">
        <f t="shared" ref="P403:P417" si="200">O403</f>
        <v>75000</v>
      </c>
      <c r="Q403" s="1">
        <v>300000</v>
      </c>
      <c r="R403" s="1">
        <v>75000</v>
      </c>
      <c r="S403" s="1">
        <f t="shared" ref="S403:S417" si="201">R403</f>
        <v>75000</v>
      </c>
      <c r="T403" s="1">
        <v>75000</v>
      </c>
      <c r="U403" s="1">
        <f t="shared" ref="U403:U417" si="202">T403</f>
        <v>75000</v>
      </c>
    </row>
    <row r="404" spans="1:25" s="23" customFormat="1" ht="15.75" hidden="1" x14ac:dyDescent="0.2">
      <c r="A404" s="24" t="s">
        <v>239</v>
      </c>
      <c r="B404" s="25">
        <v>11</v>
      </c>
      <c r="C404" s="49" t="s">
        <v>101</v>
      </c>
      <c r="D404" s="27">
        <v>323</v>
      </c>
      <c r="E404" s="20"/>
      <c r="F404" s="38"/>
      <c r="G404" s="21">
        <f>SUM(G405:G406)</f>
        <v>4000000</v>
      </c>
      <c r="H404" s="21">
        <f t="shared" ref="H404:U404" si="203">SUM(H405:H406)</f>
        <v>4000000</v>
      </c>
      <c r="I404" s="21">
        <f t="shared" si="203"/>
        <v>4000000</v>
      </c>
      <c r="J404" s="21">
        <f t="shared" si="203"/>
        <v>4000000</v>
      </c>
      <c r="K404" s="21">
        <f t="shared" si="203"/>
        <v>3460047.45</v>
      </c>
      <c r="L404" s="22">
        <f t="shared" si="186"/>
        <v>86.501186250000003</v>
      </c>
      <c r="M404" s="21">
        <f t="shared" si="203"/>
        <v>4300000</v>
      </c>
      <c r="N404" s="21">
        <f t="shared" si="203"/>
        <v>4300000</v>
      </c>
      <c r="O404" s="21">
        <f t="shared" si="203"/>
        <v>6820000</v>
      </c>
      <c r="P404" s="21">
        <f t="shared" si="203"/>
        <v>6820000</v>
      </c>
      <c r="Q404" s="21">
        <f t="shared" si="203"/>
        <v>4300000</v>
      </c>
      <c r="R404" s="21">
        <f t="shared" si="203"/>
        <v>6820000</v>
      </c>
      <c r="S404" s="21">
        <f t="shared" si="203"/>
        <v>6820000</v>
      </c>
      <c r="T404" s="21">
        <f t="shared" si="203"/>
        <v>6820000</v>
      </c>
      <c r="U404" s="21">
        <f t="shared" si="203"/>
        <v>6820000</v>
      </c>
      <c r="V404" s="21"/>
      <c r="W404" s="21"/>
      <c r="X404" s="21"/>
      <c r="Y404" s="12"/>
    </row>
    <row r="405" spans="1:25" hidden="1" x14ac:dyDescent="0.2">
      <c r="A405" s="28" t="s">
        <v>239</v>
      </c>
      <c r="B405" s="29">
        <v>11</v>
      </c>
      <c r="C405" s="50" t="s">
        <v>101</v>
      </c>
      <c r="D405" s="31">
        <v>3232</v>
      </c>
      <c r="E405" s="32" t="s">
        <v>53</v>
      </c>
      <c r="G405" s="1">
        <v>3650000</v>
      </c>
      <c r="H405" s="1">
        <v>3650000</v>
      </c>
      <c r="I405" s="1">
        <v>3650000</v>
      </c>
      <c r="J405" s="1">
        <v>3650000</v>
      </c>
      <c r="K405" s="1">
        <v>3385897.45</v>
      </c>
      <c r="L405" s="33">
        <f t="shared" si="186"/>
        <v>92.764313698630147</v>
      </c>
      <c r="M405" s="1">
        <v>3700000</v>
      </c>
      <c r="N405" s="1">
        <v>3700000</v>
      </c>
      <c r="O405" s="1">
        <v>6500000</v>
      </c>
      <c r="P405" s="1">
        <f t="shared" si="200"/>
        <v>6500000</v>
      </c>
      <c r="Q405" s="1">
        <v>3700000</v>
      </c>
      <c r="R405" s="1">
        <v>6500000</v>
      </c>
      <c r="S405" s="1">
        <f t="shared" si="201"/>
        <v>6500000</v>
      </c>
      <c r="T405" s="1">
        <v>6500000</v>
      </c>
      <c r="U405" s="1">
        <f t="shared" si="202"/>
        <v>6500000</v>
      </c>
    </row>
    <row r="406" spans="1:25" hidden="1" x14ac:dyDescent="0.2">
      <c r="A406" s="28" t="s">
        <v>239</v>
      </c>
      <c r="B406" s="29">
        <v>11</v>
      </c>
      <c r="C406" s="50" t="s">
        <v>101</v>
      </c>
      <c r="D406" s="31">
        <v>3235</v>
      </c>
      <c r="E406" s="32" t="s">
        <v>56</v>
      </c>
      <c r="G406" s="1">
        <v>350000</v>
      </c>
      <c r="H406" s="1">
        <v>350000</v>
      </c>
      <c r="I406" s="1">
        <v>350000</v>
      </c>
      <c r="J406" s="1">
        <v>350000</v>
      </c>
      <c r="K406" s="1">
        <v>74150</v>
      </c>
      <c r="L406" s="33">
        <f t="shared" si="186"/>
        <v>21.185714285714287</v>
      </c>
      <c r="M406" s="1">
        <v>600000</v>
      </c>
      <c r="N406" s="1">
        <v>600000</v>
      </c>
      <c r="O406" s="1">
        <v>320000</v>
      </c>
      <c r="P406" s="1">
        <f t="shared" si="200"/>
        <v>320000</v>
      </c>
      <c r="Q406" s="1">
        <v>600000</v>
      </c>
      <c r="R406" s="1">
        <v>320000</v>
      </c>
      <c r="S406" s="1">
        <f t="shared" si="201"/>
        <v>320000</v>
      </c>
      <c r="T406" s="1">
        <v>320000</v>
      </c>
      <c r="U406" s="1">
        <f t="shared" si="202"/>
        <v>320000</v>
      </c>
    </row>
    <row r="407" spans="1:25" s="23" customFormat="1" ht="15.75" hidden="1" x14ac:dyDescent="0.2">
      <c r="A407" s="24" t="s">
        <v>239</v>
      </c>
      <c r="B407" s="25">
        <v>11</v>
      </c>
      <c r="C407" s="49" t="s">
        <v>101</v>
      </c>
      <c r="D407" s="27">
        <v>329</v>
      </c>
      <c r="E407" s="20"/>
      <c r="F407" s="20"/>
      <c r="G407" s="21">
        <f>SUM(G408)</f>
        <v>240000</v>
      </c>
      <c r="H407" s="21">
        <f t="shared" ref="H407:U407" si="204">SUM(H408)</f>
        <v>240000</v>
      </c>
      <c r="I407" s="21">
        <f t="shared" si="204"/>
        <v>240000</v>
      </c>
      <c r="J407" s="21">
        <f t="shared" si="204"/>
        <v>240000</v>
      </c>
      <c r="K407" s="21">
        <f t="shared" si="204"/>
        <v>108629.04</v>
      </c>
      <c r="L407" s="22">
        <f t="shared" si="186"/>
        <v>45.262099999999997</v>
      </c>
      <c r="M407" s="21">
        <f t="shared" si="204"/>
        <v>400000</v>
      </c>
      <c r="N407" s="21">
        <f t="shared" si="204"/>
        <v>400000</v>
      </c>
      <c r="O407" s="21">
        <f t="shared" si="204"/>
        <v>135000</v>
      </c>
      <c r="P407" s="21">
        <f t="shared" si="204"/>
        <v>135000</v>
      </c>
      <c r="Q407" s="21">
        <f t="shared" si="204"/>
        <v>400000</v>
      </c>
      <c r="R407" s="21">
        <f t="shared" si="204"/>
        <v>135000</v>
      </c>
      <c r="S407" s="21">
        <f t="shared" si="204"/>
        <v>135000</v>
      </c>
      <c r="T407" s="21">
        <f t="shared" si="204"/>
        <v>135000</v>
      </c>
      <c r="U407" s="21">
        <f t="shared" si="204"/>
        <v>135000</v>
      </c>
      <c r="V407" s="21"/>
      <c r="W407" s="21"/>
      <c r="X407" s="21"/>
      <c r="Y407" s="12"/>
    </row>
    <row r="408" spans="1:25" hidden="1" x14ac:dyDescent="0.2">
      <c r="A408" s="28" t="s">
        <v>239</v>
      </c>
      <c r="B408" s="29">
        <v>11</v>
      </c>
      <c r="C408" s="50" t="s">
        <v>101</v>
      </c>
      <c r="D408" s="31">
        <v>3292</v>
      </c>
      <c r="E408" s="32" t="s">
        <v>63</v>
      </c>
      <c r="G408" s="1">
        <v>240000</v>
      </c>
      <c r="H408" s="1">
        <v>240000</v>
      </c>
      <c r="I408" s="1">
        <v>240000</v>
      </c>
      <c r="J408" s="1">
        <v>240000</v>
      </c>
      <c r="K408" s="1">
        <v>108629.04</v>
      </c>
      <c r="L408" s="33">
        <f t="shared" si="186"/>
        <v>45.262099999999997</v>
      </c>
      <c r="M408" s="1">
        <v>400000</v>
      </c>
      <c r="N408" s="1">
        <v>400000</v>
      </c>
      <c r="O408" s="1">
        <v>135000</v>
      </c>
      <c r="P408" s="1">
        <f t="shared" si="200"/>
        <v>135000</v>
      </c>
      <c r="Q408" s="1">
        <v>400000</v>
      </c>
      <c r="R408" s="1">
        <v>135000</v>
      </c>
      <c r="S408" s="1">
        <f t="shared" si="201"/>
        <v>135000</v>
      </c>
      <c r="T408" s="1">
        <v>135000</v>
      </c>
      <c r="U408" s="1">
        <f t="shared" si="202"/>
        <v>135000</v>
      </c>
    </row>
    <row r="409" spans="1:25" s="23" customFormat="1" ht="15.75" hidden="1" x14ac:dyDescent="0.2">
      <c r="A409" s="24" t="s">
        <v>239</v>
      </c>
      <c r="B409" s="25">
        <v>11</v>
      </c>
      <c r="C409" s="49" t="s">
        <v>101</v>
      </c>
      <c r="D409" s="27">
        <v>412</v>
      </c>
      <c r="E409" s="20"/>
      <c r="F409" s="20"/>
      <c r="G409" s="21">
        <f>SUM(G410)</f>
        <v>100000</v>
      </c>
      <c r="H409" s="21">
        <f t="shared" ref="H409:U409" si="205">SUM(H410)</f>
        <v>100000</v>
      </c>
      <c r="I409" s="21">
        <f t="shared" si="205"/>
        <v>100000</v>
      </c>
      <c r="J409" s="21">
        <f t="shared" si="205"/>
        <v>100000</v>
      </c>
      <c r="K409" s="21">
        <f t="shared" si="205"/>
        <v>0</v>
      </c>
      <c r="L409" s="22">
        <f t="shared" si="186"/>
        <v>0</v>
      </c>
      <c r="M409" s="21">
        <f t="shared" si="205"/>
        <v>170000</v>
      </c>
      <c r="N409" s="21">
        <f t="shared" si="205"/>
        <v>170000</v>
      </c>
      <c r="O409" s="21">
        <f t="shared" si="205"/>
        <v>50000</v>
      </c>
      <c r="P409" s="21">
        <f t="shared" si="205"/>
        <v>50000</v>
      </c>
      <c r="Q409" s="21">
        <f t="shared" si="205"/>
        <v>170000</v>
      </c>
      <c r="R409" s="21">
        <f t="shared" si="205"/>
        <v>50000</v>
      </c>
      <c r="S409" s="21">
        <f t="shared" si="205"/>
        <v>50000</v>
      </c>
      <c r="T409" s="21">
        <f t="shared" si="205"/>
        <v>50000</v>
      </c>
      <c r="U409" s="21">
        <f t="shared" si="205"/>
        <v>50000</v>
      </c>
      <c r="V409" s="21"/>
      <c r="W409" s="21"/>
      <c r="X409" s="21"/>
      <c r="Y409" s="12"/>
    </row>
    <row r="410" spans="1:25" s="23" customFormat="1" ht="15.75" hidden="1" x14ac:dyDescent="0.2">
      <c r="A410" s="28" t="s">
        <v>239</v>
      </c>
      <c r="B410" s="29">
        <v>11</v>
      </c>
      <c r="C410" s="50" t="s">
        <v>101</v>
      </c>
      <c r="D410" s="31">
        <v>4126</v>
      </c>
      <c r="E410" s="32" t="s">
        <v>84</v>
      </c>
      <c r="F410" s="32"/>
      <c r="G410" s="1">
        <v>100000</v>
      </c>
      <c r="H410" s="1">
        <v>100000</v>
      </c>
      <c r="I410" s="1">
        <v>100000</v>
      </c>
      <c r="J410" s="1">
        <v>100000</v>
      </c>
      <c r="K410" s="1">
        <v>0</v>
      </c>
      <c r="L410" s="33">
        <f t="shared" si="186"/>
        <v>0</v>
      </c>
      <c r="M410" s="1">
        <v>170000</v>
      </c>
      <c r="N410" s="1">
        <v>170000</v>
      </c>
      <c r="O410" s="1">
        <v>50000</v>
      </c>
      <c r="P410" s="1">
        <f t="shared" si="200"/>
        <v>50000</v>
      </c>
      <c r="Q410" s="1">
        <v>170000</v>
      </c>
      <c r="R410" s="1">
        <v>50000</v>
      </c>
      <c r="S410" s="1">
        <f t="shared" si="201"/>
        <v>50000</v>
      </c>
      <c r="T410" s="1">
        <v>50000</v>
      </c>
      <c r="U410" s="1">
        <f t="shared" si="202"/>
        <v>50000</v>
      </c>
      <c r="V410" s="21"/>
      <c r="W410" s="21"/>
      <c r="X410" s="21"/>
      <c r="Y410" s="12"/>
    </row>
    <row r="411" spans="1:25" s="23" customFormat="1" ht="15.75" hidden="1" x14ac:dyDescent="0.2">
      <c r="A411" s="24" t="s">
        <v>239</v>
      </c>
      <c r="B411" s="25">
        <v>11</v>
      </c>
      <c r="C411" s="49" t="s">
        <v>101</v>
      </c>
      <c r="D411" s="27">
        <v>422</v>
      </c>
      <c r="E411" s="20"/>
      <c r="F411" s="20"/>
      <c r="G411" s="21">
        <f>SUM(G412:G413)</f>
        <v>500000</v>
      </c>
      <c r="H411" s="21">
        <f t="shared" ref="H411:U411" si="206">SUM(H412:H413)</f>
        <v>500000</v>
      </c>
      <c r="I411" s="21">
        <f t="shared" si="206"/>
        <v>500000</v>
      </c>
      <c r="J411" s="21">
        <f t="shared" si="206"/>
        <v>500000</v>
      </c>
      <c r="K411" s="21">
        <f t="shared" si="206"/>
        <v>189132.08000000002</v>
      </c>
      <c r="L411" s="22">
        <f t="shared" si="186"/>
        <v>37.826416000000002</v>
      </c>
      <c r="M411" s="21">
        <f t="shared" si="206"/>
        <v>600000</v>
      </c>
      <c r="N411" s="21">
        <f t="shared" si="206"/>
        <v>600000</v>
      </c>
      <c r="O411" s="21">
        <f t="shared" si="206"/>
        <v>250000</v>
      </c>
      <c r="P411" s="21">
        <f t="shared" si="206"/>
        <v>250000</v>
      </c>
      <c r="Q411" s="21">
        <f t="shared" si="206"/>
        <v>600000</v>
      </c>
      <c r="R411" s="21">
        <f t="shared" si="206"/>
        <v>250000</v>
      </c>
      <c r="S411" s="21">
        <f t="shared" si="206"/>
        <v>250000</v>
      </c>
      <c r="T411" s="21">
        <f t="shared" si="206"/>
        <v>250000</v>
      </c>
      <c r="U411" s="21">
        <f t="shared" si="206"/>
        <v>250000</v>
      </c>
      <c r="V411" s="21"/>
      <c r="W411" s="21"/>
      <c r="X411" s="21"/>
      <c r="Y411" s="12"/>
    </row>
    <row r="412" spans="1:25" hidden="1" x14ac:dyDescent="0.2">
      <c r="A412" s="28" t="s">
        <v>239</v>
      </c>
      <c r="B412" s="29">
        <v>11</v>
      </c>
      <c r="C412" s="50" t="s">
        <v>101</v>
      </c>
      <c r="D412" s="31">
        <v>4222</v>
      </c>
      <c r="E412" s="32" t="s">
        <v>75</v>
      </c>
      <c r="G412" s="1">
        <v>300000</v>
      </c>
      <c r="H412" s="1">
        <v>300000</v>
      </c>
      <c r="I412" s="1">
        <v>300000</v>
      </c>
      <c r="J412" s="1">
        <v>300000</v>
      </c>
      <c r="K412" s="1">
        <v>139268.17000000001</v>
      </c>
      <c r="L412" s="33">
        <f t="shared" si="186"/>
        <v>46.422723333333337</v>
      </c>
      <c r="M412" s="1">
        <v>300000</v>
      </c>
      <c r="N412" s="1">
        <v>300000</v>
      </c>
      <c r="O412" s="1">
        <v>150000</v>
      </c>
      <c r="P412" s="1">
        <f t="shared" si="200"/>
        <v>150000</v>
      </c>
      <c r="Q412" s="1">
        <v>300000</v>
      </c>
      <c r="R412" s="1">
        <v>150000</v>
      </c>
      <c r="S412" s="1">
        <f t="shared" si="201"/>
        <v>150000</v>
      </c>
      <c r="T412" s="1">
        <v>150000</v>
      </c>
      <c r="U412" s="1">
        <f t="shared" si="202"/>
        <v>150000</v>
      </c>
    </row>
    <row r="413" spans="1:25" hidden="1" x14ac:dyDescent="0.2">
      <c r="A413" s="28" t="s">
        <v>239</v>
      </c>
      <c r="B413" s="29">
        <v>11</v>
      </c>
      <c r="C413" s="50" t="s">
        <v>101</v>
      </c>
      <c r="D413" s="31">
        <v>4227</v>
      </c>
      <c r="E413" s="32" t="s">
        <v>77</v>
      </c>
      <c r="G413" s="1">
        <v>200000</v>
      </c>
      <c r="H413" s="1">
        <v>200000</v>
      </c>
      <c r="I413" s="1">
        <v>200000</v>
      </c>
      <c r="J413" s="1">
        <v>200000</v>
      </c>
      <c r="K413" s="1">
        <v>49863.91</v>
      </c>
      <c r="L413" s="33">
        <f t="shared" si="186"/>
        <v>24.931955000000002</v>
      </c>
      <c r="M413" s="1">
        <v>300000</v>
      </c>
      <c r="N413" s="1">
        <v>300000</v>
      </c>
      <c r="O413" s="1">
        <v>100000</v>
      </c>
      <c r="P413" s="1">
        <f t="shared" si="200"/>
        <v>100000</v>
      </c>
      <c r="Q413" s="1">
        <v>300000</v>
      </c>
      <c r="R413" s="1">
        <v>100000</v>
      </c>
      <c r="S413" s="1">
        <f t="shared" si="201"/>
        <v>100000</v>
      </c>
      <c r="T413" s="1">
        <v>100000</v>
      </c>
      <c r="U413" s="1">
        <f t="shared" si="202"/>
        <v>100000</v>
      </c>
    </row>
    <row r="414" spans="1:25" s="23" customFormat="1" ht="15.75" hidden="1" x14ac:dyDescent="0.2">
      <c r="A414" s="24" t="s">
        <v>239</v>
      </c>
      <c r="B414" s="25">
        <v>11</v>
      </c>
      <c r="C414" s="49" t="s">
        <v>101</v>
      </c>
      <c r="D414" s="27">
        <v>423</v>
      </c>
      <c r="E414" s="20"/>
      <c r="F414" s="20"/>
      <c r="G414" s="21"/>
      <c r="H414" s="21"/>
      <c r="I414" s="21">
        <f>I415</f>
        <v>0</v>
      </c>
      <c r="J414" s="21">
        <f t="shared" ref="J414:U414" si="207">J415</f>
        <v>0</v>
      </c>
      <c r="K414" s="21">
        <f t="shared" si="207"/>
        <v>0</v>
      </c>
      <c r="L414" s="22" t="str">
        <f t="shared" si="186"/>
        <v>-</v>
      </c>
      <c r="M414" s="21">
        <f t="shared" si="207"/>
        <v>0</v>
      </c>
      <c r="N414" s="21">
        <f t="shared" si="207"/>
        <v>0</v>
      </c>
      <c r="O414" s="21">
        <f t="shared" si="207"/>
        <v>50000</v>
      </c>
      <c r="P414" s="21">
        <f t="shared" si="207"/>
        <v>50000</v>
      </c>
      <c r="Q414" s="21">
        <f t="shared" si="207"/>
        <v>0</v>
      </c>
      <c r="R414" s="21">
        <f t="shared" si="207"/>
        <v>50000</v>
      </c>
      <c r="S414" s="21">
        <f t="shared" si="207"/>
        <v>50000</v>
      </c>
      <c r="T414" s="21">
        <f t="shared" si="207"/>
        <v>50000</v>
      </c>
      <c r="U414" s="21">
        <f t="shared" si="207"/>
        <v>50000</v>
      </c>
      <c r="V414" s="21"/>
      <c r="W414" s="21"/>
      <c r="X414" s="21"/>
      <c r="Y414" s="12"/>
    </row>
    <row r="415" spans="1:25" ht="15.75" hidden="1" x14ac:dyDescent="0.2">
      <c r="A415" s="28" t="s">
        <v>239</v>
      </c>
      <c r="B415" s="29">
        <v>11</v>
      </c>
      <c r="C415" s="50" t="s">
        <v>101</v>
      </c>
      <c r="D415" s="31">
        <v>4231</v>
      </c>
      <c r="E415" s="32" t="s">
        <v>241</v>
      </c>
      <c r="L415" s="22" t="str">
        <f t="shared" si="186"/>
        <v>-</v>
      </c>
      <c r="M415" s="1"/>
      <c r="N415" s="1"/>
      <c r="O415" s="1">
        <v>50000</v>
      </c>
      <c r="P415" s="1">
        <f>O415</f>
        <v>50000</v>
      </c>
      <c r="Q415" s="1"/>
      <c r="R415" s="1">
        <v>50000</v>
      </c>
      <c r="S415" s="1">
        <f>R415</f>
        <v>50000</v>
      </c>
      <c r="T415" s="1">
        <v>50000</v>
      </c>
      <c r="U415" s="1">
        <f>T415</f>
        <v>50000</v>
      </c>
    </row>
    <row r="416" spans="1:25" s="23" customFormat="1" ht="15.75" hidden="1" x14ac:dyDescent="0.2">
      <c r="A416" s="24" t="s">
        <v>239</v>
      </c>
      <c r="B416" s="25">
        <v>11</v>
      </c>
      <c r="C416" s="49" t="s">
        <v>101</v>
      </c>
      <c r="D416" s="27">
        <v>453</v>
      </c>
      <c r="E416" s="20"/>
      <c r="F416" s="20"/>
      <c r="G416" s="21">
        <f>SUM(G417)</f>
        <v>750000</v>
      </c>
      <c r="H416" s="21">
        <f t="shared" ref="H416:U416" si="208">SUM(H417)</f>
        <v>750000</v>
      </c>
      <c r="I416" s="21">
        <f t="shared" si="208"/>
        <v>750000</v>
      </c>
      <c r="J416" s="21">
        <f t="shared" si="208"/>
        <v>750000</v>
      </c>
      <c r="K416" s="21">
        <f t="shared" si="208"/>
        <v>741713.55</v>
      </c>
      <c r="L416" s="22">
        <f t="shared" si="186"/>
        <v>98.895139999999998</v>
      </c>
      <c r="M416" s="21">
        <f t="shared" si="208"/>
        <v>1000000</v>
      </c>
      <c r="N416" s="21">
        <f t="shared" si="208"/>
        <v>1000000</v>
      </c>
      <c r="O416" s="21">
        <f t="shared" si="208"/>
        <v>1600000</v>
      </c>
      <c r="P416" s="21">
        <f t="shared" si="208"/>
        <v>1600000</v>
      </c>
      <c r="Q416" s="21">
        <f t="shared" si="208"/>
        <v>1000000</v>
      </c>
      <c r="R416" s="21">
        <f t="shared" si="208"/>
        <v>1600000</v>
      </c>
      <c r="S416" s="21">
        <f t="shared" si="208"/>
        <v>1600000</v>
      </c>
      <c r="T416" s="21">
        <f t="shared" si="208"/>
        <v>1600000</v>
      </c>
      <c r="U416" s="21">
        <f t="shared" si="208"/>
        <v>1600000</v>
      </c>
      <c r="V416" s="21"/>
      <c r="W416" s="21"/>
      <c r="X416" s="21"/>
      <c r="Y416" s="12"/>
    </row>
    <row r="417" spans="1:25" hidden="1" x14ac:dyDescent="0.2">
      <c r="A417" s="28" t="s">
        <v>239</v>
      </c>
      <c r="B417" s="29">
        <v>11</v>
      </c>
      <c r="C417" s="50" t="s">
        <v>101</v>
      </c>
      <c r="D417" s="31">
        <v>4531</v>
      </c>
      <c r="E417" s="32" t="s">
        <v>198</v>
      </c>
      <c r="G417" s="1">
        <v>750000</v>
      </c>
      <c r="H417" s="1">
        <v>750000</v>
      </c>
      <c r="I417" s="1">
        <v>750000</v>
      </c>
      <c r="J417" s="1">
        <v>750000</v>
      </c>
      <c r="K417" s="1">
        <v>741713.55</v>
      </c>
      <c r="L417" s="33">
        <f t="shared" si="186"/>
        <v>98.895139999999998</v>
      </c>
      <c r="M417" s="1">
        <v>1000000</v>
      </c>
      <c r="N417" s="1">
        <v>1000000</v>
      </c>
      <c r="O417" s="1">
        <v>1600000</v>
      </c>
      <c r="P417" s="1">
        <f t="shared" si="200"/>
        <v>1600000</v>
      </c>
      <c r="Q417" s="1">
        <v>1000000</v>
      </c>
      <c r="R417" s="1">
        <v>1600000</v>
      </c>
      <c r="S417" s="1">
        <f t="shared" si="201"/>
        <v>1600000</v>
      </c>
      <c r="T417" s="1">
        <v>1600000</v>
      </c>
      <c r="U417" s="1">
        <f t="shared" si="202"/>
        <v>1600000</v>
      </c>
    </row>
    <row r="418" spans="1:25" ht="63" x14ac:dyDescent="0.2">
      <c r="A418" s="227" t="s">
        <v>242</v>
      </c>
      <c r="B418" s="227"/>
      <c r="C418" s="227"/>
      <c r="D418" s="227"/>
      <c r="E418" s="20" t="s">
        <v>243</v>
      </c>
      <c r="F418" s="20" t="s">
        <v>237</v>
      </c>
      <c r="G418" s="21">
        <f>G419+G421+G426+G429+G431</f>
        <v>7540000</v>
      </c>
      <c r="H418" s="21">
        <f t="shared" ref="H418:U418" si="209">H419+H421+H426+H429+H431</f>
        <v>7540000</v>
      </c>
      <c r="I418" s="21">
        <f t="shared" si="209"/>
        <v>7540000</v>
      </c>
      <c r="J418" s="21">
        <f t="shared" si="209"/>
        <v>7540000</v>
      </c>
      <c r="K418" s="21">
        <f t="shared" si="209"/>
        <v>4129718.5</v>
      </c>
      <c r="L418" s="22">
        <f t="shared" si="186"/>
        <v>54.770802387267906</v>
      </c>
      <c r="M418" s="21">
        <f t="shared" si="209"/>
        <v>6840000</v>
      </c>
      <c r="N418" s="21">
        <f t="shared" si="209"/>
        <v>6840000</v>
      </c>
      <c r="O418" s="21">
        <f t="shared" si="209"/>
        <v>8240000</v>
      </c>
      <c r="P418" s="21">
        <f t="shared" si="209"/>
        <v>8240000</v>
      </c>
      <c r="Q418" s="21">
        <f t="shared" si="209"/>
        <v>6840000</v>
      </c>
      <c r="R418" s="21">
        <f t="shared" si="209"/>
        <v>8240000</v>
      </c>
      <c r="S418" s="21">
        <f t="shared" si="209"/>
        <v>8240000</v>
      </c>
      <c r="T418" s="21">
        <f t="shared" si="209"/>
        <v>8240000</v>
      </c>
      <c r="U418" s="21">
        <f t="shared" si="209"/>
        <v>8240000</v>
      </c>
    </row>
    <row r="419" spans="1:25" s="23" customFormat="1" ht="15.75" hidden="1" x14ac:dyDescent="0.2">
      <c r="A419" s="24" t="s">
        <v>242</v>
      </c>
      <c r="B419" s="25">
        <v>11</v>
      </c>
      <c r="C419" s="26" t="s">
        <v>101</v>
      </c>
      <c r="D419" s="27">
        <v>322</v>
      </c>
      <c r="E419" s="20"/>
      <c r="F419" s="20"/>
      <c r="G419" s="21">
        <f>SUM(G420)</f>
        <v>30000</v>
      </c>
      <c r="H419" s="21">
        <f t="shared" ref="H419:U419" si="210">SUM(H420)</f>
        <v>30000</v>
      </c>
      <c r="I419" s="21">
        <f t="shared" si="210"/>
        <v>30000</v>
      </c>
      <c r="J419" s="21">
        <f t="shared" si="210"/>
        <v>30000</v>
      </c>
      <c r="K419" s="21">
        <f t="shared" si="210"/>
        <v>0</v>
      </c>
      <c r="L419" s="22">
        <f t="shared" si="186"/>
        <v>0</v>
      </c>
      <c r="M419" s="21">
        <f t="shared" si="210"/>
        <v>30000</v>
      </c>
      <c r="N419" s="21">
        <f t="shared" si="210"/>
        <v>30000</v>
      </c>
      <c r="O419" s="21">
        <f t="shared" si="210"/>
        <v>0</v>
      </c>
      <c r="P419" s="21">
        <f t="shared" si="210"/>
        <v>0</v>
      </c>
      <c r="Q419" s="21">
        <f t="shared" si="210"/>
        <v>30000</v>
      </c>
      <c r="R419" s="21">
        <f t="shared" si="210"/>
        <v>0</v>
      </c>
      <c r="S419" s="21">
        <f t="shared" si="210"/>
        <v>0</v>
      </c>
      <c r="T419" s="21">
        <f t="shared" si="210"/>
        <v>0</v>
      </c>
      <c r="U419" s="21">
        <f t="shared" si="210"/>
        <v>0</v>
      </c>
      <c r="V419" s="21"/>
      <c r="W419" s="21"/>
      <c r="X419" s="21"/>
      <c r="Y419" s="12"/>
    </row>
    <row r="420" spans="1:25" ht="30" hidden="1" x14ac:dyDescent="0.2">
      <c r="A420" s="28" t="s">
        <v>242</v>
      </c>
      <c r="B420" s="29">
        <v>11</v>
      </c>
      <c r="C420" s="30" t="s">
        <v>101</v>
      </c>
      <c r="D420" s="31">
        <v>3224</v>
      </c>
      <c r="E420" s="32" t="s">
        <v>155</v>
      </c>
      <c r="G420" s="1">
        <v>30000</v>
      </c>
      <c r="H420" s="1">
        <v>30000</v>
      </c>
      <c r="I420" s="1">
        <v>30000</v>
      </c>
      <c r="J420" s="1">
        <v>30000</v>
      </c>
      <c r="K420" s="1">
        <v>0</v>
      </c>
      <c r="L420" s="33">
        <f t="shared" si="186"/>
        <v>0</v>
      </c>
      <c r="M420" s="1">
        <v>30000</v>
      </c>
      <c r="N420" s="1">
        <v>30000</v>
      </c>
      <c r="O420" s="1"/>
      <c r="P420" s="1">
        <f>O420</f>
        <v>0</v>
      </c>
      <c r="Q420" s="1">
        <v>30000</v>
      </c>
      <c r="R420" s="1"/>
      <c r="S420" s="1">
        <f>R420</f>
        <v>0</v>
      </c>
      <c r="T420" s="1"/>
      <c r="U420" s="1">
        <f>T420</f>
        <v>0</v>
      </c>
    </row>
    <row r="421" spans="1:25" s="23" customFormat="1" ht="15.75" hidden="1" x14ac:dyDescent="0.2">
      <c r="A421" s="24" t="s">
        <v>242</v>
      </c>
      <c r="B421" s="25">
        <v>11</v>
      </c>
      <c r="C421" s="26" t="s">
        <v>101</v>
      </c>
      <c r="D421" s="27">
        <v>323</v>
      </c>
      <c r="E421" s="20"/>
      <c r="F421" s="20"/>
      <c r="G421" s="21">
        <f>SUM(G422:G425)</f>
        <v>3770000</v>
      </c>
      <c r="H421" s="21">
        <f t="shared" ref="H421:U421" si="211">SUM(H422:H425)</f>
        <v>3770000</v>
      </c>
      <c r="I421" s="21">
        <f t="shared" si="211"/>
        <v>3770000</v>
      </c>
      <c r="J421" s="21">
        <f t="shared" si="211"/>
        <v>3770000</v>
      </c>
      <c r="K421" s="21">
        <f t="shared" si="211"/>
        <v>2688337.9199999999</v>
      </c>
      <c r="L421" s="22">
        <f t="shared" si="186"/>
        <v>71.308698143236072</v>
      </c>
      <c r="M421" s="21">
        <f t="shared" si="211"/>
        <v>3510000</v>
      </c>
      <c r="N421" s="21">
        <f t="shared" si="211"/>
        <v>3510000</v>
      </c>
      <c r="O421" s="21">
        <f t="shared" si="211"/>
        <v>4750000</v>
      </c>
      <c r="P421" s="21">
        <f t="shared" si="211"/>
        <v>4750000</v>
      </c>
      <c r="Q421" s="21">
        <f t="shared" si="211"/>
        <v>3510000</v>
      </c>
      <c r="R421" s="21">
        <f t="shared" si="211"/>
        <v>4750000</v>
      </c>
      <c r="S421" s="21">
        <f t="shared" si="211"/>
        <v>4750000</v>
      </c>
      <c r="T421" s="21">
        <f t="shared" si="211"/>
        <v>4750000</v>
      </c>
      <c r="U421" s="21">
        <f t="shared" si="211"/>
        <v>4750000</v>
      </c>
      <c r="V421" s="21"/>
      <c r="W421" s="21"/>
      <c r="X421" s="21"/>
      <c r="Y421" s="12"/>
    </row>
    <row r="422" spans="1:25" hidden="1" x14ac:dyDescent="0.2">
      <c r="A422" s="28" t="s">
        <v>242</v>
      </c>
      <c r="B422" s="29">
        <v>11</v>
      </c>
      <c r="C422" s="30" t="s">
        <v>101</v>
      </c>
      <c r="D422" s="31">
        <v>3232</v>
      </c>
      <c r="E422" s="32" t="s">
        <v>53</v>
      </c>
      <c r="G422" s="1">
        <v>1050000</v>
      </c>
      <c r="H422" s="1">
        <v>1050000</v>
      </c>
      <c r="I422" s="1">
        <v>1050000</v>
      </c>
      <c r="J422" s="1">
        <v>1050000</v>
      </c>
      <c r="K422" s="1">
        <v>702197.8</v>
      </c>
      <c r="L422" s="33">
        <f t="shared" si="186"/>
        <v>66.875980952380957</v>
      </c>
      <c r="M422" s="1">
        <v>1050000</v>
      </c>
      <c r="N422" s="1">
        <v>1050000</v>
      </c>
      <c r="O422" s="1">
        <v>900000</v>
      </c>
      <c r="P422" s="1">
        <f t="shared" ref="P422:P432" si="212">O422</f>
        <v>900000</v>
      </c>
      <c r="Q422" s="1">
        <v>1050000</v>
      </c>
      <c r="R422" s="1">
        <v>900000</v>
      </c>
      <c r="S422" s="1">
        <f t="shared" ref="S422:S432" si="213">R422</f>
        <v>900000</v>
      </c>
      <c r="T422" s="1">
        <v>900000</v>
      </c>
      <c r="U422" s="1">
        <f t="shared" ref="U422:U432" si="214">T422</f>
        <v>900000</v>
      </c>
    </row>
    <row r="423" spans="1:25" hidden="1" x14ac:dyDescent="0.2">
      <c r="A423" s="28" t="s">
        <v>242</v>
      </c>
      <c r="B423" s="29">
        <v>11</v>
      </c>
      <c r="C423" s="30" t="s">
        <v>101</v>
      </c>
      <c r="D423" s="31">
        <v>3235</v>
      </c>
      <c r="E423" s="32" t="s">
        <v>56</v>
      </c>
      <c r="G423" s="1">
        <v>420000</v>
      </c>
      <c r="H423" s="1">
        <v>420000</v>
      </c>
      <c r="I423" s="1">
        <v>420000</v>
      </c>
      <c r="J423" s="1">
        <v>420000</v>
      </c>
      <c r="K423" s="1">
        <v>296982.5</v>
      </c>
      <c r="L423" s="33">
        <f t="shared" si="186"/>
        <v>70.710119047619045</v>
      </c>
      <c r="M423" s="1">
        <v>60000</v>
      </c>
      <c r="N423" s="1">
        <v>60000</v>
      </c>
      <c r="O423" s="1">
        <v>1000000</v>
      </c>
      <c r="P423" s="1">
        <f t="shared" si="212"/>
        <v>1000000</v>
      </c>
      <c r="Q423" s="1">
        <v>60000</v>
      </c>
      <c r="R423" s="1">
        <v>1000000</v>
      </c>
      <c r="S423" s="1">
        <f t="shared" si="213"/>
        <v>1000000</v>
      </c>
      <c r="T423" s="1">
        <v>1000000</v>
      </c>
      <c r="U423" s="1">
        <f t="shared" si="214"/>
        <v>1000000</v>
      </c>
    </row>
    <row r="424" spans="1:25" hidden="1" x14ac:dyDescent="0.2">
      <c r="A424" s="28" t="s">
        <v>242</v>
      </c>
      <c r="B424" s="29">
        <v>11</v>
      </c>
      <c r="C424" s="30" t="s">
        <v>101</v>
      </c>
      <c r="D424" s="31">
        <v>3237</v>
      </c>
      <c r="E424" s="32" t="s">
        <v>58</v>
      </c>
      <c r="G424" s="1">
        <v>100000</v>
      </c>
      <c r="H424" s="1">
        <v>100000</v>
      </c>
      <c r="I424" s="1">
        <v>100000</v>
      </c>
      <c r="J424" s="1">
        <v>100000</v>
      </c>
      <c r="K424" s="1">
        <v>92563.87</v>
      </c>
      <c r="L424" s="33">
        <f t="shared" si="186"/>
        <v>92.563869999999994</v>
      </c>
      <c r="M424" s="1">
        <v>200000</v>
      </c>
      <c r="N424" s="1">
        <v>200000</v>
      </c>
      <c r="O424" s="1">
        <v>150000</v>
      </c>
      <c r="P424" s="1">
        <f t="shared" si="212"/>
        <v>150000</v>
      </c>
      <c r="Q424" s="1">
        <v>200000</v>
      </c>
      <c r="R424" s="1">
        <v>150000</v>
      </c>
      <c r="S424" s="1">
        <f t="shared" si="213"/>
        <v>150000</v>
      </c>
      <c r="T424" s="1">
        <v>150000</v>
      </c>
      <c r="U424" s="1">
        <f t="shared" si="214"/>
        <v>150000</v>
      </c>
    </row>
    <row r="425" spans="1:25" hidden="1" x14ac:dyDescent="0.2">
      <c r="A425" s="28" t="s">
        <v>242</v>
      </c>
      <c r="B425" s="29">
        <v>11</v>
      </c>
      <c r="C425" s="30" t="s">
        <v>101</v>
      </c>
      <c r="D425" s="31">
        <v>3238</v>
      </c>
      <c r="E425" s="32" t="s">
        <v>59</v>
      </c>
      <c r="G425" s="1">
        <v>2200000</v>
      </c>
      <c r="H425" s="1">
        <v>2200000</v>
      </c>
      <c r="I425" s="1">
        <v>2200000</v>
      </c>
      <c r="J425" s="1">
        <v>2200000</v>
      </c>
      <c r="K425" s="1">
        <v>1596593.75</v>
      </c>
      <c r="L425" s="33">
        <f t="shared" si="186"/>
        <v>72.572443181818187</v>
      </c>
      <c r="M425" s="1">
        <v>2200000</v>
      </c>
      <c r="N425" s="1">
        <v>2200000</v>
      </c>
      <c r="O425" s="1">
        <v>2700000</v>
      </c>
      <c r="P425" s="1">
        <f t="shared" si="212"/>
        <v>2700000</v>
      </c>
      <c r="Q425" s="1">
        <v>2200000</v>
      </c>
      <c r="R425" s="1">
        <v>2700000</v>
      </c>
      <c r="S425" s="1">
        <f t="shared" si="213"/>
        <v>2700000</v>
      </c>
      <c r="T425" s="1">
        <v>2700000</v>
      </c>
      <c r="U425" s="1">
        <f t="shared" si="214"/>
        <v>2700000</v>
      </c>
    </row>
    <row r="426" spans="1:25" s="23" customFormat="1" ht="15.75" hidden="1" x14ac:dyDescent="0.2">
      <c r="A426" s="24" t="s">
        <v>242</v>
      </c>
      <c r="B426" s="25">
        <v>11</v>
      </c>
      <c r="C426" s="26" t="s">
        <v>101</v>
      </c>
      <c r="D426" s="27">
        <v>412</v>
      </c>
      <c r="E426" s="20"/>
      <c r="F426" s="20"/>
      <c r="G426" s="21">
        <f>SUM(G427:G428)</f>
        <v>340000</v>
      </c>
      <c r="H426" s="21">
        <f t="shared" ref="H426:U426" si="215">SUM(H427:H428)</f>
        <v>340000</v>
      </c>
      <c r="I426" s="21">
        <f t="shared" si="215"/>
        <v>340000</v>
      </c>
      <c r="J426" s="21">
        <f t="shared" si="215"/>
        <v>340000</v>
      </c>
      <c r="K426" s="21">
        <f t="shared" si="215"/>
        <v>336538.81</v>
      </c>
      <c r="L426" s="22">
        <f t="shared" si="186"/>
        <v>98.982002941176475</v>
      </c>
      <c r="M426" s="21">
        <f t="shared" si="215"/>
        <v>700000</v>
      </c>
      <c r="N426" s="21">
        <f t="shared" si="215"/>
        <v>700000</v>
      </c>
      <c r="O426" s="21">
        <f t="shared" si="215"/>
        <v>340000</v>
      </c>
      <c r="P426" s="21">
        <f t="shared" si="215"/>
        <v>340000</v>
      </c>
      <c r="Q426" s="21">
        <f t="shared" si="215"/>
        <v>700000</v>
      </c>
      <c r="R426" s="21">
        <f t="shared" si="215"/>
        <v>340000</v>
      </c>
      <c r="S426" s="21">
        <f t="shared" si="215"/>
        <v>340000</v>
      </c>
      <c r="T426" s="21">
        <f t="shared" si="215"/>
        <v>340000</v>
      </c>
      <c r="U426" s="21">
        <f t="shared" si="215"/>
        <v>340000</v>
      </c>
      <c r="V426" s="21"/>
      <c r="W426" s="21"/>
      <c r="X426" s="21"/>
      <c r="Y426" s="12"/>
    </row>
    <row r="427" spans="1:25" s="23" customFormat="1" ht="15.75" hidden="1" x14ac:dyDescent="0.2">
      <c r="A427" s="28" t="s">
        <v>242</v>
      </c>
      <c r="B427" s="29">
        <v>11</v>
      </c>
      <c r="C427" s="30" t="s">
        <v>101</v>
      </c>
      <c r="D427" s="31">
        <v>4123</v>
      </c>
      <c r="E427" s="32" t="s">
        <v>83</v>
      </c>
      <c r="F427" s="32"/>
      <c r="G427" s="1">
        <v>240000</v>
      </c>
      <c r="H427" s="1">
        <v>240000</v>
      </c>
      <c r="I427" s="1">
        <v>240000</v>
      </c>
      <c r="J427" s="1">
        <v>240000</v>
      </c>
      <c r="K427" s="1">
        <v>236538.81</v>
      </c>
      <c r="L427" s="33">
        <f t="shared" si="186"/>
        <v>98.557837500000005</v>
      </c>
      <c r="M427" s="1">
        <v>600000</v>
      </c>
      <c r="N427" s="1">
        <v>600000</v>
      </c>
      <c r="O427" s="1">
        <v>290000</v>
      </c>
      <c r="P427" s="1">
        <f t="shared" si="212"/>
        <v>290000</v>
      </c>
      <c r="Q427" s="1">
        <v>600000</v>
      </c>
      <c r="R427" s="1">
        <v>290000</v>
      </c>
      <c r="S427" s="1">
        <f t="shared" si="213"/>
        <v>290000</v>
      </c>
      <c r="T427" s="1">
        <v>290000</v>
      </c>
      <c r="U427" s="1">
        <f t="shared" si="214"/>
        <v>290000</v>
      </c>
      <c r="V427" s="21"/>
      <c r="W427" s="21"/>
      <c r="X427" s="21"/>
      <c r="Y427" s="12"/>
    </row>
    <row r="428" spans="1:25" hidden="1" x14ac:dyDescent="0.2">
      <c r="A428" s="28" t="s">
        <v>242</v>
      </c>
      <c r="B428" s="29">
        <v>11</v>
      </c>
      <c r="C428" s="30" t="s">
        <v>101</v>
      </c>
      <c r="D428" s="31">
        <v>4126</v>
      </c>
      <c r="E428" s="32" t="s">
        <v>84</v>
      </c>
      <c r="G428" s="1">
        <v>100000</v>
      </c>
      <c r="H428" s="1">
        <v>100000</v>
      </c>
      <c r="I428" s="1">
        <v>100000</v>
      </c>
      <c r="J428" s="1">
        <v>100000</v>
      </c>
      <c r="K428" s="1">
        <v>100000</v>
      </c>
      <c r="L428" s="33">
        <f t="shared" ref="L428:L493" si="216">IF(I428=0, "-", K428/I428*100)</f>
        <v>100</v>
      </c>
      <c r="M428" s="1">
        <v>100000</v>
      </c>
      <c r="N428" s="1">
        <v>100000</v>
      </c>
      <c r="O428" s="1">
        <v>50000</v>
      </c>
      <c r="P428" s="1">
        <f t="shared" si="212"/>
        <v>50000</v>
      </c>
      <c r="Q428" s="1">
        <v>100000</v>
      </c>
      <c r="R428" s="1">
        <v>50000</v>
      </c>
      <c r="S428" s="1">
        <f t="shared" si="213"/>
        <v>50000</v>
      </c>
      <c r="T428" s="1">
        <v>50000</v>
      </c>
      <c r="U428" s="1">
        <f t="shared" si="214"/>
        <v>50000</v>
      </c>
    </row>
    <row r="429" spans="1:25" s="23" customFormat="1" ht="15.75" hidden="1" x14ac:dyDescent="0.2">
      <c r="A429" s="24" t="s">
        <v>242</v>
      </c>
      <c r="B429" s="25">
        <v>11</v>
      </c>
      <c r="C429" s="26" t="s">
        <v>101</v>
      </c>
      <c r="D429" s="27">
        <v>422</v>
      </c>
      <c r="E429" s="20"/>
      <c r="F429" s="20"/>
      <c r="G429" s="21">
        <f>SUM(G430)</f>
        <v>650000</v>
      </c>
      <c r="H429" s="21">
        <f t="shared" ref="H429:U429" si="217">SUM(H430)</f>
        <v>650000</v>
      </c>
      <c r="I429" s="21">
        <f t="shared" si="217"/>
        <v>650000</v>
      </c>
      <c r="J429" s="21">
        <f t="shared" si="217"/>
        <v>650000</v>
      </c>
      <c r="K429" s="21">
        <f t="shared" si="217"/>
        <v>288161.77</v>
      </c>
      <c r="L429" s="22">
        <f t="shared" si="216"/>
        <v>44.332580000000007</v>
      </c>
      <c r="M429" s="21">
        <f t="shared" si="217"/>
        <v>600000</v>
      </c>
      <c r="N429" s="21">
        <f t="shared" si="217"/>
        <v>600000</v>
      </c>
      <c r="O429" s="21">
        <f t="shared" si="217"/>
        <v>450000</v>
      </c>
      <c r="P429" s="21">
        <f t="shared" si="217"/>
        <v>450000</v>
      </c>
      <c r="Q429" s="21">
        <f t="shared" si="217"/>
        <v>600000</v>
      </c>
      <c r="R429" s="21">
        <f t="shared" si="217"/>
        <v>450000</v>
      </c>
      <c r="S429" s="21">
        <f t="shared" si="217"/>
        <v>450000</v>
      </c>
      <c r="T429" s="21">
        <f t="shared" si="217"/>
        <v>450000</v>
      </c>
      <c r="U429" s="21">
        <f t="shared" si="217"/>
        <v>450000</v>
      </c>
      <c r="V429" s="21"/>
      <c r="W429" s="21"/>
      <c r="X429" s="21"/>
      <c r="Y429" s="12"/>
    </row>
    <row r="430" spans="1:25" s="23" customFormat="1" ht="15.75" hidden="1" x14ac:dyDescent="0.2">
      <c r="A430" s="28" t="s">
        <v>242</v>
      </c>
      <c r="B430" s="29">
        <v>11</v>
      </c>
      <c r="C430" s="30" t="s">
        <v>101</v>
      </c>
      <c r="D430" s="31">
        <v>4221</v>
      </c>
      <c r="E430" s="32" t="s">
        <v>74</v>
      </c>
      <c r="F430" s="32"/>
      <c r="G430" s="1">
        <v>650000</v>
      </c>
      <c r="H430" s="1">
        <v>650000</v>
      </c>
      <c r="I430" s="1">
        <v>650000</v>
      </c>
      <c r="J430" s="1">
        <v>650000</v>
      </c>
      <c r="K430" s="1">
        <v>288161.77</v>
      </c>
      <c r="L430" s="33">
        <f t="shared" si="216"/>
        <v>44.332580000000007</v>
      </c>
      <c r="M430" s="1">
        <v>600000</v>
      </c>
      <c r="N430" s="1">
        <v>600000</v>
      </c>
      <c r="O430" s="1">
        <v>450000</v>
      </c>
      <c r="P430" s="1">
        <f t="shared" si="212"/>
        <v>450000</v>
      </c>
      <c r="Q430" s="1">
        <v>600000</v>
      </c>
      <c r="R430" s="1">
        <v>450000</v>
      </c>
      <c r="S430" s="1">
        <f t="shared" si="213"/>
        <v>450000</v>
      </c>
      <c r="T430" s="1">
        <v>450000</v>
      </c>
      <c r="U430" s="1">
        <f t="shared" si="214"/>
        <v>450000</v>
      </c>
      <c r="V430" s="21"/>
      <c r="W430" s="21"/>
      <c r="X430" s="21"/>
      <c r="Y430" s="12"/>
    </row>
    <row r="431" spans="1:25" s="23" customFormat="1" ht="15.75" hidden="1" x14ac:dyDescent="0.2">
      <c r="A431" s="24" t="s">
        <v>242</v>
      </c>
      <c r="B431" s="25">
        <v>11</v>
      </c>
      <c r="C431" s="26" t="s">
        <v>101</v>
      </c>
      <c r="D431" s="27">
        <v>426</v>
      </c>
      <c r="E431" s="20"/>
      <c r="F431" s="20"/>
      <c r="G431" s="21">
        <f>SUM(G432)</f>
        <v>2750000</v>
      </c>
      <c r="H431" s="21">
        <f t="shared" ref="H431:U431" si="218">SUM(H432)</f>
        <v>2750000</v>
      </c>
      <c r="I431" s="21">
        <f t="shared" si="218"/>
        <v>2750000</v>
      </c>
      <c r="J431" s="21">
        <f t="shared" si="218"/>
        <v>2750000</v>
      </c>
      <c r="K431" s="21">
        <f t="shared" si="218"/>
        <v>816680</v>
      </c>
      <c r="L431" s="22">
        <f t="shared" si="216"/>
        <v>29.697454545454544</v>
      </c>
      <c r="M431" s="21">
        <f t="shared" si="218"/>
        <v>2000000</v>
      </c>
      <c r="N431" s="21">
        <f t="shared" si="218"/>
        <v>2000000</v>
      </c>
      <c r="O431" s="21">
        <f t="shared" si="218"/>
        <v>2700000</v>
      </c>
      <c r="P431" s="21">
        <f t="shared" si="218"/>
        <v>2700000</v>
      </c>
      <c r="Q431" s="21">
        <f t="shared" si="218"/>
        <v>2000000</v>
      </c>
      <c r="R431" s="21">
        <f t="shared" si="218"/>
        <v>2700000</v>
      </c>
      <c r="S431" s="21">
        <f t="shared" si="218"/>
        <v>2700000</v>
      </c>
      <c r="T431" s="21">
        <f t="shared" si="218"/>
        <v>2700000</v>
      </c>
      <c r="U431" s="21">
        <f t="shared" si="218"/>
        <v>2700000</v>
      </c>
      <c r="V431" s="21"/>
      <c r="W431" s="21"/>
      <c r="X431" s="21"/>
      <c r="Y431" s="12"/>
    </row>
    <row r="432" spans="1:25" s="23" customFormat="1" ht="15.75" hidden="1" x14ac:dyDescent="0.2">
      <c r="A432" s="28" t="s">
        <v>242</v>
      </c>
      <c r="B432" s="29">
        <v>11</v>
      </c>
      <c r="C432" s="30" t="s">
        <v>101</v>
      </c>
      <c r="D432" s="31">
        <v>4262</v>
      </c>
      <c r="E432" s="32" t="s">
        <v>86</v>
      </c>
      <c r="F432" s="32"/>
      <c r="G432" s="1">
        <v>2750000</v>
      </c>
      <c r="H432" s="1">
        <v>2750000</v>
      </c>
      <c r="I432" s="1">
        <v>2750000</v>
      </c>
      <c r="J432" s="1">
        <v>2750000</v>
      </c>
      <c r="K432" s="1">
        <v>816680</v>
      </c>
      <c r="L432" s="33">
        <f t="shared" si="216"/>
        <v>29.697454545454544</v>
      </c>
      <c r="M432" s="1">
        <v>2000000</v>
      </c>
      <c r="N432" s="1">
        <v>2000000</v>
      </c>
      <c r="O432" s="1">
        <v>2700000</v>
      </c>
      <c r="P432" s="1">
        <f t="shared" si="212"/>
        <v>2700000</v>
      </c>
      <c r="Q432" s="1">
        <v>2000000</v>
      </c>
      <c r="R432" s="1">
        <v>2700000</v>
      </c>
      <c r="S432" s="1">
        <f t="shared" si="213"/>
        <v>2700000</v>
      </c>
      <c r="T432" s="1">
        <v>2700000</v>
      </c>
      <c r="U432" s="1">
        <f t="shared" si="214"/>
        <v>2700000</v>
      </c>
      <c r="V432" s="21"/>
      <c r="W432" s="21"/>
      <c r="X432" s="21"/>
      <c r="Y432" s="12"/>
    </row>
    <row r="433" spans="1:25" ht="63" x14ac:dyDescent="0.2">
      <c r="A433" s="227" t="s">
        <v>244</v>
      </c>
      <c r="B433" s="227"/>
      <c r="C433" s="227"/>
      <c r="D433" s="227"/>
      <c r="E433" s="20" t="s">
        <v>245</v>
      </c>
      <c r="F433" s="20" t="s">
        <v>237</v>
      </c>
      <c r="G433" s="21">
        <f>G434+G438+G440+G442+G444</f>
        <v>8750000</v>
      </c>
      <c r="H433" s="21">
        <f t="shared" ref="H433:U433" si="219">H434+H438+H440+H442+H444</f>
        <v>8750000</v>
      </c>
      <c r="I433" s="21">
        <f t="shared" si="219"/>
        <v>7750000</v>
      </c>
      <c r="J433" s="21">
        <f t="shared" si="219"/>
        <v>7750000</v>
      </c>
      <c r="K433" s="21">
        <f t="shared" si="219"/>
        <v>3221239.23</v>
      </c>
      <c r="L433" s="22">
        <f t="shared" si="216"/>
        <v>41.564377161290324</v>
      </c>
      <c r="M433" s="21">
        <f t="shared" si="219"/>
        <v>8800000</v>
      </c>
      <c r="N433" s="21">
        <f t="shared" si="219"/>
        <v>8800000</v>
      </c>
      <c r="O433" s="21">
        <f t="shared" si="219"/>
        <v>7552000</v>
      </c>
      <c r="P433" s="21">
        <f t="shared" si="219"/>
        <v>7552000</v>
      </c>
      <c r="Q433" s="21">
        <f t="shared" si="219"/>
        <v>8800000</v>
      </c>
      <c r="R433" s="21">
        <f t="shared" si="219"/>
        <v>7552000</v>
      </c>
      <c r="S433" s="21">
        <f t="shared" si="219"/>
        <v>7552000</v>
      </c>
      <c r="T433" s="21">
        <f t="shared" si="219"/>
        <v>7552000</v>
      </c>
      <c r="U433" s="21">
        <f t="shared" si="219"/>
        <v>7552000</v>
      </c>
    </row>
    <row r="434" spans="1:25" s="23" customFormat="1" ht="15.75" hidden="1" x14ac:dyDescent="0.2">
      <c r="A434" s="24" t="s">
        <v>244</v>
      </c>
      <c r="B434" s="25">
        <v>11</v>
      </c>
      <c r="C434" s="26" t="s">
        <v>101</v>
      </c>
      <c r="D434" s="27">
        <v>323</v>
      </c>
      <c r="E434" s="20"/>
      <c r="F434" s="20"/>
      <c r="G434" s="21">
        <f>SUM(G435:G437)</f>
        <v>4950000</v>
      </c>
      <c r="H434" s="21">
        <f t="shared" ref="H434:U434" si="220">SUM(H435:H437)</f>
        <v>4950000</v>
      </c>
      <c r="I434" s="21">
        <f t="shared" si="220"/>
        <v>4950000</v>
      </c>
      <c r="J434" s="21">
        <f t="shared" si="220"/>
        <v>4950000</v>
      </c>
      <c r="K434" s="21">
        <f t="shared" si="220"/>
        <v>2697472.98</v>
      </c>
      <c r="L434" s="22">
        <f t="shared" si="216"/>
        <v>54.494403636363629</v>
      </c>
      <c r="M434" s="21">
        <f t="shared" si="220"/>
        <v>4000000</v>
      </c>
      <c r="N434" s="21">
        <f t="shared" si="220"/>
        <v>4000000</v>
      </c>
      <c r="O434" s="21">
        <f t="shared" si="220"/>
        <v>5052000</v>
      </c>
      <c r="P434" s="21">
        <f t="shared" si="220"/>
        <v>5052000</v>
      </c>
      <c r="Q434" s="21">
        <f t="shared" si="220"/>
        <v>4000000</v>
      </c>
      <c r="R434" s="21">
        <f t="shared" si="220"/>
        <v>5052000</v>
      </c>
      <c r="S434" s="21">
        <f t="shared" si="220"/>
        <v>5052000</v>
      </c>
      <c r="T434" s="21">
        <f t="shared" si="220"/>
        <v>5052000</v>
      </c>
      <c r="U434" s="21">
        <f t="shared" si="220"/>
        <v>5052000</v>
      </c>
      <c r="V434" s="21"/>
      <c r="W434" s="21"/>
      <c r="X434" s="21"/>
      <c r="Y434" s="12"/>
    </row>
    <row r="435" spans="1:25" s="23" customFormat="1" ht="15.75" hidden="1" x14ac:dyDescent="0.2">
      <c r="A435" s="28" t="s">
        <v>244</v>
      </c>
      <c r="B435" s="29">
        <v>11</v>
      </c>
      <c r="C435" s="30" t="s">
        <v>101</v>
      </c>
      <c r="D435" s="31">
        <v>3232</v>
      </c>
      <c r="E435" s="32" t="s">
        <v>53</v>
      </c>
      <c r="F435" s="32"/>
      <c r="G435" s="1">
        <v>4250000</v>
      </c>
      <c r="H435" s="1">
        <v>4250000</v>
      </c>
      <c r="I435" s="1">
        <v>4250000</v>
      </c>
      <c r="J435" s="1">
        <v>4250000</v>
      </c>
      <c r="K435" s="1">
        <v>1999126.25</v>
      </c>
      <c r="L435" s="33">
        <f t="shared" si="216"/>
        <v>47.038264705882355</v>
      </c>
      <c r="M435" s="1">
        <v>3400000</v>
      </c>
      <c r="N435" s="1">
        <v>3400000</v>
      </c>
      <c r="O435" s="1">
        <v>4300000</v>
      </c>
      <c r="P435" s="1">
        <f>O435</f>
        <v>4300000</v>
      </c>
      <c r="Q435" s="1">
        <v>3400000</v>
      </c>
      <c r="R435" s="1">
        <v>4300000</v>
      </c>
      <c r="S435" s="1">
        <f>R435</f>
        <v>4300000</v>
      </c>
      <c r="T435" s="1">
        <v>4300000</v>
      </c>
      <c r="U435" s="1">
        <f>T435</f>
        <v>4300000</v>
      </c>
      <c r="V435" s="21"/>
      <c r="W435" s="21"/>
      <c r="X435" s="21"/>
      <c r="Y435" s="12"/>
    </row>
    <row r="436" spans="1:25" s="23" customFormat="1" ht="15.75" hidden="1" x14ac:dyDescent="0.2">
      <c r="A436" s="28" t="s">
        <v>244</v>
      </c>
      <c r="B436" s="29">
        <v>11</v>
      </c>
      <c r="C436" s="30" t="s">
        <v>101</v>
      </c>
      <c r="D436" s="31">
        <v>3235</v>
      </c>
      <c r="E436" s="32" t="s">
        <v>56</v>
      </c>
      <c r="F436" s="32"/>
      <c r="G436" s="1">
        <v>500000</v>
      </c>
      <c r="H436" s="1">
        <v>500000</v>
      </c>
      <c r="I436" s="1">
        <v>500000</v>
      </c>
      <c r="J436" s="1">
        <v>500000</v>
      </c>
      <c r="K436" s="1">
        <v>498618</v>
      </c>
      <c r="L436" s="33">
        <f t="shared" si="216"/>
        <v>99.723600000000005</v>
      </c>
      <c r="M436" s="1">
        <v>400000</v>
      </c>
      <c r="N436" s="1">
        <v>400000</v>
      </c>
      <c r="O436" s="1">
        <v>510000</v>
      </c>
      <c r="P436" s="1">
        <f t="shared" ref="P436:P445" si="221">O436</f>
        <v>510000</v>
      </c>
      <c r="Q436" s="1">
        <v>400000</v>
      </c>
      <c r="R436" s="1">
        <v>510000</v>
      </c>
      <c r="S436" s="1">
        <f t="shared" ref="S436:S445" si="222">R436</f>
        <v>510000</v>
      </c>
      <c r="T436" s="1">
        <v>510000</v>
      </c>
      <c r="U436" s="1">
        <f t="shared" ref="U436:U445" si="223">T436</f>
        <v>510000</v>
      </c>
      <c r="V436" s="21"/>
      <c r="W436" s="21"/>
      <c r="X436" s="21"/>
      <c r="Y436" s="12"/>
    </row>
    <row r="437" spans="1:25" hidden="1" x14ac:dyDescent="0.2">
      <c r="A437" s="28" t="s">
        <v>244</v>
      </c>
      <c r="B437" s="29">
        <v>11</v>
      </c>
      <c r="C437" s="30" t="s">
        <v>101</v>
      </c>
      <c r="D437" s="31">
        <v>3237</v>
      </c>
      <c r="E437" s="32" t="s">
        <v>58</v>
      </c>
      <c r="G437" s="1">
        <v>200000</v>
      </c>
      <c r="H437" s="1">
        <v>200000</v>
      </c>
      <c r="I437" s="1">
        <v>200000</v>
      </c>
      <c r="J437" s="1">
        <v>200000</v>
      </c>
      <c r="K437" s="1">
        <v>199728.73</v>
      </c>
      <c r="L437" s="33">
        <f t="shared" si="216"/>
        <v>99.864365000000006</v>
      </c>
      <c r="M437" s="1">
        <v>200000</v>
      </c>
      <c r="N437" s="1">
        <v>200000</v>
      </c>
      <c r="O437" s="1">
        <v>242000</v>
      </c>
      <c r="P437" s="1">
        <f t="shared" si="221"/>
        <v>242000</v>
      </c>
      <c r="Q437" s="1">
        <v>200000</v>
      </c>
      <c r="R437" s="1">
        <v>242000</v>
      </c>
      <c r="S437" s="1">
        <f t="shared" si="222"/>
        <v>242000</v>
      </c>
      <c r="T437" s="1">
        <v>242000</v>
      </c>
      <c r="U437" s="1">
        <f t="shared" si="223"/>
        <v>242000</v>
      </c>
    </row>
    <row r="438" spans="1:25" s="23" customFormat="1" ht="15.75" hidden="1" x14ac:dyDescent="0.2">
      <c r="A438" s="24" t="s">
        <v>244</v>
      </c>
      <c r="B438" s="25">
        <v>11</v>
      </c>
      <c r="C438" s="26" t="s">
        <v>101</v>
      </c>
      <c r="D438" s="27">
        <v>411</v>
      </c>
      <c r="E438" s="20"/>
      <c r="F438" s="20"/>
      <c r="G438" s="21">
        <f>SUM(G439)</f>
        <v>0</v>
      </c>
      <c r="H438" s="21">
        <f t="shared" ref="H438:U438" si="224">SUM(H439)</f>
        <v>0</v>
      </c>
      <c r="I438" s="21">
        <f t="shared" si="224"/>
        <v>0</v>
      </c>
      <c r="J438" s="21">
        <f t="shared" si="224"/>
        <v>0</v>
      </c>
      <c r="K438" s="21">
        <f t="shared" si="224"/>
        <v>0</v>
      </c>
      <c r="L438" s="22" t="str">
        <f t="shared" si="216"/>
        <v>-</v>
      </c>
      <c r="M438" s="21">
        <f t="shared" si="224"/>
        <v>100000</v>
      </c>
      <c r="N438" s="21">
        <f t="shared" si="224"/>
        <v>100000</v>
      </c>
      <c r="O438" s="21">
        <f t="shared" si="224"/>
        <v>0</v>
      </c>
      <c r="P438" s="21">
        <f t="shared" si="224"/>
        <v>0</v>
      </c>
      <c r="Q438" s="21">
        <f t="shared" si="224"/>
        <v>100000</v>
      </c>
      <c r="R438" s="21">
        <f t="shared" si="224"/>
        <v>0</v>
      </c>
      <c r="S438" s="21">
        <f t="shared" si="224"/>
        <v>0</v>
      </c>
      <c r="T438" s="21">
        <f t="shared" si="224"/>
        <v>0</v>
      </c>
      <c r="U438" s="21">
        <f t="shared" si="224"/>
        <v>0</v>
      </c>
      <c r="V438" s="21"/>
      <c r="W438" s="21"/>
      <c r="X438" s="21"/>
      <c r="Y438" s="12"/>
    </row>
    <row r="439" spans="1:25" hidden="1" x14ac:dyDescent="0.2">
      <c r="A439" s="28" t="s">
        <v>244</v>
      </c>
      <c r="B439" s="29">
        <v>11</v>
      </c>
      <c r="C439" s="30" t="s">
        <v>101</v>
      </c>
      <c r="D439" s="31">
        <v>4111</v>
      </c>
      <c r="E439" s="32" t="s">
        <v>246</v>
      </c>
      <c r="L439" s="33" t="str">
        <f t="shared" si="216"/>
        <v>-</v>
      </c>
      <c r="M439" s="1">
        <v>100000</v>
      </c>
      <c r="N439" s="1">
        <v>100000</v>
      </c>
      <c r="O439" s="1">
        <v>0</v>
      </c>
      <c r="P439" s="1">
        <f t="shared" si="221"/>
        <v>0</v>
      </c>
      <c r="Q439" s="1">
        <v>100000</v>
      </c>
      <c r="R439" s="1"/>
      <c r="S439" s="1">
        <f t="shared" si="222"/>
        <v>0</v>
      </c>
      <c r="T439" s="1"/>
      <c r="U439" s="1">
        <f t="shared" si="223"/>
        <v>0</v>
      </c>
    </row>
    <row r="440" spans="1:25" s="23" customFormat="1" ht="15.75" hidden="1" x14ac:dyDescent="0.2">
      <c r="A440" s="24" t="s">
        <v>244</v>
      </c>
      <c r="B440" s="25">
        <v>11</v>
      </c>
      <c r="C440" s="26" t="s">
        <v>101</v>
      </c>
      <c r="D440" s="27">
        <v>412</v>
      </c>
      <c r="E440" s="20"/>
      <c r="F440" s="20"/>
      <c r="G440" s="21">
        <f>SUM(G441)</f>
        <v>300000</v>
      </c>
      <c r="H440" s="21">
        <f t="shared" ref="H440:U440" si="225">SUM(H441)</f>
        <v>300000</v>
      </c>
      <c r="I440" s="21">
        <f t="shared" si="225"/>
        <v>300000</v>
      </c>
      <c r="J440" s="21">
        <f t="shared" si="225"/>
        <v>300000</v>
      </c>
      <c r="K440" s="21">
        <f t="shared" si="225"/>
        <v>0</v>
      </c>
      <c r="L440" s="22">
        <f t="shared" si="216"/>
        <v>0</v>
      </c>
      <c r="M440" s="21">
        <f t="shared" si="225"/>
        <v>450000</v>
      </c>
      <c r="N440" s="21">
        <f t="shared" si="225"/>
        <v>450000</v>
      </c>
      <c r="O440" s="21">
        <f t="shared" si="225"/>
        <v>200000</v>
      </c>
      <c r="P440" s="21">
        <f t="shared" si="225"/>
        <v>200000</v>
      </c>
      <c r="Q440" s="21">
        <f t="shared" si="225"/>
        <v>450000</v>
      </c>
      <c r="R440" s="21">
        <f t="shared" si="225"/>
        <v>200000</v>
      </c>
      <c r="S440" s="21">
        <f t="shared" si="225"/>
        <v>200000</v>
      </c>
      <c r="T440" s="21">
        <f t="shared" si="225"/>
        <v>200000</v>
      </c>
      <c r="U440" s="21">
        <f t="shared" si="225"/>
        <v>200000</v>
      </c>
      <c r="V440" s="21"/>
      <c r="W440" s="21"/>
      <c r="X440" s="21"/>
      <c r="Y440" s="12"/>
    </row>
    <row r="441" spans="1:25" hidden="1" x14ac:dyDescent="0.2">
      <c r="A441" s="28" t="s">
        <v>244</v>
      </c>
      <c r="B441" s="29">
        <v>11</v>
      </c>
      <c r="C441" s="30" t="s">
        <v>101</v>
      </c>
      <c r="D441" s="31">
        <v>4126</v>
      </c>
      <c r="E441" s="32" t="s">
        <v>84</v>
      </c>
      <c r="G441" s="1">
        <v>300000</v>
      </c>
      <c r="H441" s="1">
        <v>300000</v>
      </c>
      <c r="I441" s="1">
        <v>300000</v>
      </c>
      <c r="J441" s="1">
        <v>300000</v>
      </c>
      <c r="K441" s="1">
        <v>0</v>
      </c>
      <c r="L441" s="33">
        <f t="shared" si="216"/>
        <v>0</v>
      </c>
      <c r="M441" s="1">
        <v>450000</v>
      </c>
      <c r="N441" s="1">
        <v>450000</v>
      </c>
      <c r="O441" s="1">
        <v>200000</v>
      </c>
      <c r="P441" s="1">
        <f t="shared" si="221"/>
        <v>200000</v>
      </c>
      <c r="Q441" s="1">
        <v>450000</v>
      </c>
      <c r="R441" s="1">
        <v>200000</v>
      </c>
      <c r="S441" s="1">
        <f t="shared" si="222"/>
        <v>200000</v>
      </c>
      <c r="T441" s="1">
        <v>200000</v>
      </c>
      <c r="U441" s="1">
        <f t="shared" si="223"/>
        <v>200000</v>
      </c>
    </row>
    <row r="442" spans="1:25" s="23" customFormat="1" ht="15.75" hidden="1" x14ac:dyDescent="0.2">
      <c r="A442" s="24" t="s">
        <v>244</v>
      </c>
      <c r="B442" s="25">
        <v>11</v>
      </c>
      <c r="C442" s="26" t="s">
        <v>101</v>
      </c>
      <c r="D442" s="27">
        <v>422</v>
      </c>
      <c r="E442" s="20"/>
      <c r="F442" s="20"/>
      <c r="G442" s="21">
        <f>SUM(G443)</f>
        <v>3500000</v>
      </c>
      <c r="H442" s="21">
        <f t="shared" ref="H442:U442" si="226">SUM(H443)</f>
        <v>3500000</v>
      </c>
      <c r="I442" s="21">
        <f t="shared" si="226"/>
        <v>2500000</v>
      </c>
      <c r="J442" s="21">
        <f t="shared" si="226"/>
        <v>2500000</v>
      </c>
      <c r="K442" s="21">
        <f t="shared" si="226"/>
        <v>523766.25</v>
      </c>
      <c r="L442" s="22">
        <f t="shared" si="216"/>
        <v>20.95065</v>
      </c>
      <c r="M442" s="21">
        <f t="shared" si="226"/>
        <v>4000000</v>
      </c>
      <c r="N442" s="21">
        <f t="shared" si="226"/>
        <v>4000000</v>
      </c>
      <c r="O442" s="21">
        <f t="shared" si="226"/>
        <v>1750000</v>
      </c>
      <c r="P442" s="21">
        <f t="shared" si="226"/>
        <v>1750000</v>
      </c>
      <c r="Q442" s="21">
        <f t="shared" si="226"/>
        <v>4000000</v>
      </c>
      <c r="R442" s="21">
        <f t="shared" si="226"/>
        <v>1750000</v>
      </c>
      <c r="S442" s="21">
        <f t="shared" si="226"/>
        <v>1750000</v>
      </c>
      <c r="T442" s="21">
        <f t="shared" si="226"/>
        <v>1750000</v>
      </c>
      <c r="U442" s="21">
        <f t="shared" si="226"/>
        <v>1750000</v>
      </c>
      <c r="V442" s="21"/>
      <c r="W442" s="21"/>
      <c r="X442" s="21"/>
      <c r="Y442" s="12"/>
    </row>
    <row r="443" spans="1:25" hidden="1" x14ac:dyDescent="0.2">
      <c r="A443" s="28" t="s">
        <v>244</v>
      </c>
      <c r="B443" s="29">
        <v>11</v>
      </c>
      <c r="C443" s="30" t="s">
        <v>101</v>
      </c>
      <c r="D443" s="31">
        <v>4227</v>
      </c>
      <c r="E443" s="32" t="s">
        <v>77</v>
      </c>
      <c r="G443" s="1">
        <v>3500000</v>
      </c>
      <c r="H443" s="1">
        <v>3500000</v>
      </c>
      <c r="I443" s="1">
        <v>2500000</v>
      </c>
      <c r="J443" s="1">
        <v>2500000</v>
      </c>
      <c r="K443" s="1">
        <v>523766.25</v>
      </c>
      <c r="L443" s="33">
        <f t="shared" si="216"/>
        <v>20.95065</v>
      </c>
      <c r="M443" s="1">
        <v>4000000</v>
      </c>
      <c r="N443" s="1">
        <v>4000000</v>
      </c>
      <c r="O443" s="1">
        <v>1750000</v>
      </c>
      <c r="P443" s="1">
        <f t="shared" si="221"/>
        <v>1750000</v>
      </c>
      <c r="Q443" s="1">
        <v>4000000</v>
      </c>
      <c r="R443" s="1">
        <v>1750000</v>
      </c>
      <c r="S443" s="1">
        <f t="shared" si="222"/>
        <v>1750000</v>
      </c>
      <c r="T443" s="1">
        <v>1750000</v>
      </c>
      <c r="U443" s="1">
        <f t="shared" si="223"/>
        <v>1750000</v>
      </c>
    </row>
    <row r="444" spans="1:25" s="23" customFormat="1" ht="15.75" hidden="1" x14ac:dyDescent="0.2">
      <c r="A444" s="24" t="s">
        <v>244</v>
      </c>
      <c r="B444" s="25">
        <v>11</v>
      </c>
      <c r="C444" s="26" t="s">
        <v>101</v>
      </c>
      <c r="D444" s="27">
        <v>426</v>
      </c>
      <c r="E444" s="20"/>
      <c r="F444" s="20"/>
      <c r="G444" s="21">
        <f>SUM(G445)</f>
        <v>0</v>
      </c>
      <c r="H444" s="21">
        <f t="shared" ref="H444:U444" si="227">SUM(H445)</f>
        <v>0</v>
      </c>
      <c r="I444" s="21">
        <f t="shared" si="227"/>
        <v>0</v>
      </c>
      <c r="J444" s="21">
        <f t="shared" si="227"/>
        <v>0</v>
      </c>
      <c r="K444" s="21">
        <f t="shared" si="227"/>
        <v>0</v>
      </c>
      <c r="L444" s="22" t="str">
        <f t="shared" si="216"/>
        <v>-</v>
      </c>
      <c r="M444" s="21">
        <f t="shared" si="227"/>
        <v>250000</v>
      </c>
      <c r="N444" s="21">
        <f t="shared" si="227"/>
        <v>250000</v>
      </c>
      <c r="O444" s="21">
        <f t="shared" si="227"/>
        <v>550000</v>
      </c>
      <c r="P444" s="21">
        <f t="shared" si="227"/>
        <v>550000</v>
      </c>
      <c r="Q444" s="21">
        <f t="shared" si="227"/>
        <v>250000</v>
      </c>
      <c r="R444" s="21">
        <f t="shared" si="227"/>
        <v>550000</v>
      </c>
      <c r="S444" s="21">
        <f t="shared" si="227"/>
        <v>550000</v>
      </c>
      <c r="T444" s="21">
        <f t="shared" si="227"/>
        <v>550000</v>
      </c>
      <c r="U444" s="21">
        <f t="shared" si="227"/>
        <v>550000</v>
      </c>
      <c r="V444" s="21"/>
      <c r="W444" s="21"/>
      <c r="X444" s="21"/>
      <c r="Y444" s="12"/>
    </row>
    <row r="445" spans="1:25" hidden="1" x14ac:dyDescent="0.2">
      <c r="A445" s="28" t="s">
        <v>244</v>
      </c>
      <c r="B445" s="29">
        <v>11</v>
      </c>
      <c r="C445" s="30" t="s">
        <v>101</v>
      </c>
      <c r="D445" s="31">
        <v>4262</v>
      </c>
      <c r="E445" s="32" t="s">
        <v>86</v>
      </c>
      <c r="L445" s="33" t="str">
        <f t="shared" si="216"/>
        <v>-</v>
      </c>
      <c r="M445" s="1">
        <v>250000</v>
      </c>
      <c r="N445" s="1">
        <v>250000</v>
      </c>
      <c r="O445" s="1">
        <v>550000</v>
      </c>
      <c r="P445" s="1">
        <f t="shared" si="221"/>
        <v>550000</v>
      </c>
      <c r="Q445" s="1">
        <v>250000</v>
      </c>
      <c r="R445" s="1">
        <v>550000</v>
      </c>
      <c r="S445" s="1">
        <f t="shared" si="222"/>
        <v>550000</v>
      </c>
      <c r="T445" s="1">
        <v>550000</v>
      </c>
      <c r="U445" s="1">
        <f t="shared" si="223"/>
        <v>550000</v>
      </c>
    </row>
    <row r="446" spans="1:25" ht="63" x14ac:dyDescent="0.2">
      <c r="A446" s="227" t="s">
        <v>247</v>
      </c>
      <c r="B446" s="230"/>
      <c r="C446" s="230"/>
      <c r="D446" s="230"/>
      <c r="E446" s="20" t="s">
        <v>248</v>
      </c>
      <c r="F446" s="62" t="s">
        <v>237</v>
      </c>
      <c r="G446" s="21">
        <f>G447+G451+G453</f>
        <v>1340000</v>
      </c>
      <c r="H446" s="21">
        <f t="shared" ref="H446:U446" si="228">H447+H451+H453</f>
        <v>1340000</v>
      </c>
      <c r="I446" s="21">
        <f t="shared" si="228"/>
        <v>1340000</v>
      </c>
      <c r="J446" s="21">
        <f t="shared" si="228"/>
        <v>1340000</v>
      </c>
      <c r="K446" s="21">
        <f t="shared" si="228"/>
        <v>181589.45</v>
      </c>
      <c r="L446" s="22">
        <f t="shared" si="216"/>
        <v>13.551451492537314</v>
      </c>
      <c r="M446" s="21">
        <f t="shared" si="228"/>
        <v>1390000</v>
      </c>
      <c r="N446" s="21">
        <f t="shared" si="228"/>
        <v>1390000</v>
      </c>
      <c r="O446" s="21">
        <f t="shared" si="228"/>
        <v>1010000</v>
      </c>
      <c r="P446" s="21">
        <f t="shared" si="228"/>
        <v>1010000</v>
      </c>
      <c r="Q446" s="21">
        <f t="shared" si="228"/>
        <v>1390000</v>
      </c>
      <c r="R446" s="21">
        <f t="shared" si="228"/>
        <v>1010000</v>
      </c>
      <c r="S446" s="21">
        <f t="shared" si="228"/>
        <v>1010000</v>
      </c>
      <c r="T446" s="21">
        <f t="shared" si="228"/>
        <v>1010000</v>
      </c>
      <c r="U446" s="21">
        <f t="shared" si="228"/>
        <v>1010000</v>
      </c>
    </row>
    <row r="447" spans="1:25" s="23" customFormat="1" ht="15.75" hidden="1" x14ac:dyDescent="0.2">
      <c r="A447" s="25" t="s">
        <v>249</v>
      </c>
      <c r="B447" s="25">
        <v>11</v>
      </c>
      <c r="C447" s="26" t="s">
        <v>162</v>
      </c>
      <c r="D447" s="40">
        <v>323</v>
      </c>
      <c r="E447" s="20"/>
      <c r="F447" s="20"/>
      <c r="G447" s="21">
        <f>SUM(G448:G450)</f>
        <v>1000000</v>
      </c>
      <c r="H447" s="21">
        <f t="shared" ref="H447:U447" si="229">SUM(H448:H450)</f>
        <v>1000000</v>
      </c>
      <c r="I447" s="21">
        <f t="shared" si="229"/>
        <v>1000000</v>
      </c>
      <c r="J447" s="21">
        <f t="shared" si="229"/>
        <v>1000000</v>
      </c>
      <c r="K447" s="21">
        <f t="shared" si="229"/>
        <v>181589.45</v>
      </c>
      <c r="L447" s="22">
        <f t="shared" si="216"/>
        <v>18.158945000000003</v>
      </c>
      <c r="M447" s="21">
        <f t="shared" si="229"/>
        <v>950000</v>
      </c>
      <c r="N447" s="21">
        <f t="shared" si="229"/>
        <v>950000</v>
      </c>
      <c r="O447" s="21">
        <f t="shared" si="229"/>
        <v>700000</v>
      </c>
      <c r="P447" s="21">
        <f t="shared" si="229"/>
        <v>700000</v>
      </c>
      <c r="Q447" s="21">
        <f t="shared" si="229"/>
        <v>950000</v>
      </c>
      <c r="R447" s="21">
        <f t="shared" si="229"/>
        <v>700000</v>
      </c>
      <c r="S447" s="21">
        <f t="shared" si="229"/>
        <v>700000</v>
      </c>
      <c r="T447" s="21">
        <f t="shared" si="229"/>
        <v>700000</v>
      </c>
      <c r="U447" s="21">
        <f t="shared" si="229"/>
        <v>700000</v>
      </c>
      <c r="V447" s="21"/>
      <c r="W447" s="21"/>
      <c r="X447" s="21"/>
      <c r="Y447" s="12"/>
    </row>
    <row r="448" spans="1:25" hidden="1" x14ac:dyDescent="0.2">
      <c r="A448" s="29" t="s">
        <v>249</v>
      </c>
      <c r="B448" s="29">
        <v>11</v>
      </c>
      <c r="C448" s="30" t="s">
        <v>162</v>
      </c>
      <c r="D448" s="31">
        <v>3234</v>
      </c>
      <c r="E448" s="32" t="s">
        <v>55</v>
      </c>
      <c r="G448" s="1">
        <v>400000</v>
      </c>
      <c r="H448" s="1">
        <v>400000</v>
      </c>
      <c r="I448" s="1">
        <v>400000</v>
      </c>
      <c r="J448" s="1">
        <v>400000</v>
      </c>
      <c r="K448" s="1">
        <v>0</v>
      </c>
      <c r="L448" s="33">
        <f t="shared" si="216"/>
        <v>0</v>
      </c>
      <c r="M448" s="1">
        <v>400000</v>
      </c>
      <c r="N448" s="1">
        <v>400000</v>
      </c>
      <c r="O448" s="1">
        <v>200000</v>
      </c>
      <c r="P448" s="1">
        <f>O448</f>
        <v>200000</v>
      </c>
      <c r="Q448" s="1">
        <v>400000</v>
      </c>
      <c r="R448" s="1">
        <v>200000</v>
      </c>
      <c r="S448" s="1">
        <f>R448</f>
        <v>200000</v>
      </c>
      <c r="T448" s="1">
        <v>200000</v>
      </c>
      <c r="U448" s="1">
        <f>T448</f>
        <v>200000</v>
      </c>
    </row>
    <row r="449" spans="1:25" hidden="1" x14ac:dyDescent="0.2">
      <c r="A449" s="29" t="s">
        <v>249</v>
      </c>
      <c r="B449" s="29">
        <v>11</v>
      </c>
      <c r="C449" s="30" t="s">
        <v>162</v>
      </c>
      <c r="D449" s="31">
        <v>3235</v>
      </c>
      <c r="E449" s="32" t="s">
        <v>56</v>
      </c>
      <c r="G449" s="1">
        <v>400000</v>
      </c>
      <c r="H449" s="1">
        <v>400000</v>
      </c>
      <c r="I449" s="1">
        <v>400000</v>
      </c>
      <c r="J449" s="1">
        <v>400000</v>
      </c>
      <c r="K449" s="1">
        <v>0</v>
      </c>
      <c r="L449" s="33">
        <f t="shared" si="216"/>
        <v>0</v>
      </c>
      <c r="M449" s="1">
        <v>400000</v>
      </c>
      <c r="N449" s="1">
        <v>400000</v>
      </c>
      <c r="O449" s="1">
        <v>300000</v>
      </c>
      <c r="P449" s="1">
        <f>O449</f>
        <v>300000</v>
      </c>
      <c r="Q449" s="1">
        <v>400000</v>
      </c>
      <c r="R449" s="1">
        <v>300000</v>
      </c>
      <c r="S449" s="1">
        <f>R449</f>
        <v>300000</v>
      </c>
      <c r="T449" s="1">
        <v>300000</v>
      </c>
      <c r="U449" s="1">
        <f>T449</f>
        <v>300000</v>
      </c>
    </row>
    <row r="450" spans="1:25" s="23" customFormat="1" ht="15" hidden="1" customHeight="1" x14ac:dyDescent="0.2">
      <c r="A450" s="29" t="s">
        <v>249</v>
      </c>
      <c r="B450" s="29">
        <v>11</v>
      </c>
      <c r="C450" s="30" t="s">
        <v>162</v>
      </c>
      <c r="D450" s="31">
        <v>3237</v>
      </c>
      <c r="E450" s="32" t="s">
        <v>58</v>
      </c>
      <c r="F450" s="32"/>
      <c r="G450" s="1">
        <v>200000</v>
      </c>
      <c r="H450" s="1">
        <v>200000</v>
      </c>
      <c r="I450" s="1">
        <v>200000</v>
      </c>
      <c r="J450" s="1">
        <v>200000</v>
      </c>
      <c r="K450" s="1">
        <v>181589.45</v>
      </c>
      <c r="L450" s="33">
        <f t="shared" si="216"/>
        <v>90.794725000000014</v>
      </c>
      <c r="M450" s="1">
        <v>150000</v>
      </c>
      <c r="N450" s="1">
        <v>150000</v>
      </c>
      <c r="O450" s="1">
        <v>200000</v>
      </c>
      <c r="P450" s="1">
        <f>O450</f>
        <v>200000</v>
      </c>
      <c r="Q450" s="1">
        <v>150000</v>
      </c>
      <c r="R450" s="1">
        <v>200000</v>
      </c>
      <c r="S450" s="1">
        <f>R450</f>
        <v>200000</v>
      </c>
      <c r="T450" s="1">
        <v>200000</v>
      </c>
      <c r="U450" s="1">
        <f>T450</f>
        <v>200000</v>
      </c>
      <c r="V450" s="21"/>
      <c r="W450" s="21"/>
      <c r="X450" s="21"/>
      <c r="Y450" s="12"/>
    </row>
    <row r="451" spans="1:25" s="23" customFormat="1" ht="15" hidden="1" customHeight="1" x14ac:dyDescent="0.2">
      <c r="A451" s="25" t="s">
        <v>249</v>
      </c>
      <c r="B451" s="25">
        <v>11</v>
      </c>
      <c r="C451" s="26" t="s">
        <v>162</v>
      </c>
      <c r="D451" s="27">
        <v>324</v>
      </c>
      <c r="E451" s="20"/>
      <c r="F451" s="20"/>
      <c r="G451" s="21">
        <f>SUM(G452)</f>
        <v>40000</v>
      </c>
      <c r="H451" s="21">
        <f t="shared" ref="H451:U451" si="230">SUM(H452)</f>
        <v>40000</v>
      </c>
      <c r="I451" s="21">
        <f t="shared" si="230"/>
        <v>40000</v>
      </c>
      <c r="J451" s="21">
        <f t="shared" si="230"/>
        <v>40000</v>
      </c>
      <c r="K451" s="21">
        <f t="shared" si="230"/>
        <v>0</v>
      </c>
      <c r="L451" s="22">
        <f t="shared" si="216"/>
        <v>0</v>
      </c>
      <c r="M451" s="21">
        <f t="shared" si="230"/>
        <v>40000</v>
      </c>
      <c r="N451" s="21">
        <f t="shared" si="230"/>
        <v>40000</v>
      </c>
      <c r="O451" s="21">
        <f t="shared" si="230"/>
        <v>10000</v>
      </c>
      <c r="P451" s="21">
        <f t="shared" si="230"/>
        <v>10000</v>
      </c>
      <c r="Q451" s="21">
        <f t="shared" si="230"/>
        <v>40000</v>
      </c>
      <c r="R451" s="21">
        <f t="shared" si="230"/>
        <v>10000</v>
      </c>
      <c r="S451" s="21">
        <f t="shared" si="230"/>
        <v>10000</v>
      </c>
      <c r="T451" s="21">
        <f t="shared" si="230"/>
        <v>10000</v>
      </c>
      <c r="U451" s="21">
        <f t="shared" si="230"/>
        <v>10000</v>
      </c>
      <c r="V451" s="21"/>
      <c r="W451" s="21"/>
      <c r="X451" s="21"/>
      <c r="Y451" s="12"/>
    </row>
    <row r="452" spans="1:25" ht="30" hidden="1" x14ac:dyDescent="0.2">
      <c r="A452" s="29" t="s">
        <v>249</v>
      </c>
      <c r="B452" s="29">
        <v>11</v>
      </c>
      <c r="C452" s="30" t="s">
        <v>162</v>
      </c>
      <c r="D452" s="31">
        <v>3241</v>
      </c>
      <c r="E452" s="32" t="s">
        <v>205</v>
      </c>
      <c r="G452" s="1">
        <v>40000</v>
      </c>
      <c r="H452" s="1">
        <v>40000</v>
      </c>
      <c r="I452" s="1">
        <v>40000</v>
      </c>
      <c r="J452" s="1">
        <v>40000</v>
      </c>
      <c r="K452" s="1">
        <v>0</v>
      </c>
      <c r="L452" s="33">
        <f t="shared" si="216"/>
        <v>0</v>
      </c>
      <c r="M452" s="1">
        <v>40000</v>
      </c>
      <c r="N452" s="1">
        <v>40000</v>
      </c>
      <c r="O452" s="1">
        <v>10000</v>
      </c>
      <c r="P452" s="1">
        <f>O452</f>
        <v>10000</v>
      </c>
      <c r="Q452" s="1">
        <v>40000</v>
      </c>
      <c r="R452" s="1">
        <v>10000</v>
      </c>
      <c r="S452" s="1">
        <f>R452</f>
        <v>10000</v>
      </c>
      <c r="T452" s="1">
        <v>10000</v>
      </c>
      <c r="U452" s="1">
        <f>T452</f>
        <v>10000</v>
      </c>
    </row>
    <row r="453" spans="1:25" s="23" customFormat="1" ht="15.75" hidden="1" x14ac:dyDescent="0.2">
      <c r="A453" s="25" t="s">
        <v>249</v>
      </c>
      <c r="B453" s="25">
        <v>11</v>
      </c>
      <c r="C453" s="26" t="s">
        <v>162</v>
      </c>
      <c r="D453" s="27">
        <v>412</v>
      </c>
      <c r="E453" s="20"/>
      <c r="F453" s="20"/>
      <c r="G453" s="21">
        <f>SUM(G454)</f>
        <v>300000</v>
      </c>
      <c r="H453" s="21">
        <f t="shared" ref="H453:U453" si="231">SUM(H454)</f>
        <v>300000</v>
      </c>
      <c r="I453" s="21">
        <f t="shared" si="231"/>
        <v>300000</v>
      </c>
      <c r="J453" s="21">
        <f t="shared" si="231"/>
        <v>300000</v>
      </c>
      <c r="K453" s="21">
        <f t="shared" si="231"/>
        <v>0</v>
      </c>
      <c r="L453" s="22">
        <f t="shared" si="216"/>
        <v>0</v>
      </c>
      <c r="M453" s="21">
        <f t="shared" si="231"/>
        <v>400000</v>
      </c>
      <c r="N453" s="21">
        <f t="shared" si="231"/>
        <v>400000</v>
      </c>
      <c r="O453" s="21">
        <f t="shared" si="231"/>
        <v>300000</v>
      </c>
      <c r="P453" s="21">
        <f t="shared" si="231"/>
        <v>300000</v>
      </c>
      <c r="Q453" s="21">
        <f t="shared" si="231"/>
        <v>400000</v>
      </c>
      <c r="R453" s="21">
        <f t="shared" si="231"/>
        <v>300000</v>
      </c>
      <c r="S453" s="21">
        <f t="shared" si="231"/>
        <v>300000</v>
      </c>
      <c r="T453" s="21">
        <f t="shared" si="231"/>
        <v>300000</v>
      </c>
      <c r="U453" s="21">
        <f t="shared" si="231"/>
        <v>300000</v>
      </c>
      <c r="V453" s="21"/>
      <c r="W453" s="21"/>
      <c r="X453" s="21"/>
      <c r="Y453" s="12"/>
    </row>
    <row r="454" spans="1:25" hidden="1" x14ac:dyDescent="0.2">
      <c r="A454" s="29" t="s">
        <v>249</v>
      </c>
      <c r="B454" s="29">
        <v>11</v>
      </c>
      <c r="C454" s="30" t="s">
        <v>162</v>
      </c>
      <c r="D454" s="31">
        <v>4126</v>
      </c>
      <c r="E454" s="32" t="s">
        <v>84</v>
      </c>
      <c r="G454" s="1">
        <v>300000</v>
      </c>
      <c r="H454" s="1">
        <v>300000</v>
      </c>
      <c r="I454" s="1">
        <v>300000</v>
      </c>
      <c r="J454" s="1">
        <v>300000</v>
      </c>
      <c r="K454" s="1">
        <v>0</v>
      </c>
      <c r="L454" s="33">
        <f t="shared" si="216"/>
        <v>0</v>
      </c>
      <c r="M454" s="1">
        <v>400000</v>
      </c>
      <c r="N454" s="1">
        <v>400000</v>
      </c>
      <c r="O454" s="1">
        <v>300000</v>
      </c>
      <c r="P454" s="1">
        <f>O454</f>
        <v>300000</v>
      </c>
      <c r="Q454" s="1">
        <v>400000</v>
      </c>
      <c r="R454" s="1">
        <v>300000</v>
      </c>
      <c r="S454" s="1">
        <f>R454</f>
        <v>300000</v>
      </c>
      <c r="T454" s="1">
        <v>300000</v>
      </c>
      <c r="U454" s="1">
        <f>T454</f>
        <v>300000</v>
      </c>
    </row>
    <row r="455" spans="1:25" s="23" customFormat="1" ht="67.5" customHeight="1" x14ac:dyDescent="0.2">
      <c r="A455" s="227" t="s">
        <v>250</v>
      </c>
      <c r="B455" s="227"/>
      <c r="C455" s="227"/>
      <c r="D455" s="227"/>
      <c r="E455" s="20" t="s">
        <v>251</v>
      </c>
      <c r="F455" s="20" t="s">
        <v>237</v>
      </c>
      <c r="G455" s="21">
        <f>G456+G458+G461+G464</f>
        <v>2100000</v>
      </c>
      <c r="H455" s="21">
        <f t="shared" ref="H455:U455" si="232">H456+H458+H461+H464</f>
        <v>2100000</v>
      </c>
      <c r="I455" s="21">
        <f t="shared" si="232"/>
        <v>2100000</v>
      </c>
      <c r="J455" s="21">
        <f t="shared" si="232"/>
        <v>2100000</v>
      </c>
      <c r="K455" s="21">
        <f t="shared" si="232"/>
        <v>1365783.1800000002</v>
      </c>
      <c r="L455" s="22">
        <f t="shared" si="216"/>
        <v>65.037294285714296</v>
      </c>
      <c r="M455" s="21">
        <f t="shared" si="232"/>
        <v>3147000</v>
      </c>
      <c r="N455" s="21">
        <f t="shared" si="232"/>
        <v>3147000</v>
      </c>
      <c r="O455" s="21">
        <f t="shared" si="232"/>
        <v>1925000</v>
      </c>
      <c r="P455" s="21">
        <f t="shared" si="232"/>
        <v>1925000</v>
      </c>
      <c r="Q455" s="21">
        <f t="shared" si="232"/>
        <v>3147000</v>
      </c>
      <c r="R455" s="21">
        <f t="shared" si="232"/>
        <v>1925000</v>
      </c>
      <c r="S455" s="21">
        <f t="shared" si="232"/>
        <v>1925000</v>
      </c>
      <c r="T455" s="21">
        <f t="shared" si="232"/>
        <v>1925000</v>
      </c>
      <c r="U455" s="21">
        <f t="shared" si="232"/>
        <v>1925000</v>
      </c>
      <c r="V455" s="21"/>
      <c r="W455" s="21"/>
      <c r="X455" s="21"/>
      <c r="Y455" s="12"/>
    </row>
    <row r="456" spans="1:25" s="23" customFormat="1" ht="15.75" hidden="1" x14ac:dyDescent="0.2">
      <c r="A456" s="24" t="s">
        <v>250</v>
      </c>
      <c r="B456" s="25">
        <v>11</v>
      </c>
      <c r="C456" s="26" t="s">
        <v>101</v>
      </c>
      <c r="D456" s="27">
        <v>322</v>
      </c>
      <c r="E456" s="20"/>
      <c r="F456" s="20"/>
      <c r="G456" s="21">
        <f>SUM(G457)</f>
        <v>50000</v>
      </c>
      <c r="H456" s="21">
        <f t="shared" ref="H456:U456" si="233">SUM(H457)</f>
        <v>50000</v>
      </c>
      <c r="I456" s="21">
        <f t="shared" si="233"/>
        <v>50000</v>
      </c>
      <c r="J456" s="21">
        <f t="shared" si="233"/>
        <v>50000</v>
      </c>
      <c r="K456" s="21">
        <f t="shared" si="233"/>
        <v>3525</v>
      </c>
      <c r="L456" s="22">
        <f t="shared" si="216"/>
        <v>7.0499999999999989</v>
      </c>
      <c r="M456" s="21">
        <f t="shared" si="233"/>
        <v>50000</v>
      </c>
      <c r="N456" s="21">
        <f t="shared" si="233"/>
        <v>50000</v>
      </c>
      <c r="O456" s="21">
        <f t="shared" si="233"/>
        <v>0</v>
      </c>
      <c r="P456" s="21">
        <f t="shared" si="233"/>
        <v>0</v>
      </c>
      <c r="Q456" s="21">
        <f t="shared" si="233"/>
        <v>50000</v>
      </c>
      <c r="R456" s="21">
        <f t="shared" si="233"/>
        <v>0</v>
      </c>
      <c r="S456" s="21">
        <f t="shared" si="233"/>
        <v>0</v>
      </c>
      <c r="T456" s="21">
        <f t="shared" si="233"/>
        <v>0</v>
      </c>
      <c r="U456" s="21">
        <f t="shared" si="233"/>
        <v>0</v>
      </c>
      <c r="V456" s="21"/>
      <c r="W456" s="21"/>
      <c r="X456" s="21"/>
      <c r="Y456" s="12"/>
    </row>
    <row r="457" spans="1:25" ht="30" hidden="1" x14ac:dyDescent="0.2">
      <c r="A457" s="28" t="s">
        <v>250</v>
      </c>
      <c r="B457" s="29">
        <v>11</v>
      </c>
      <c r="C457" s="30" t="s">
        <v>101</v>
      </c>
      <c r="D457" s="31">
        <v>3224</v>
      </c>
      <c r="E457" s="32" t="s">
        <v>155</v>
      </c>
      <c r="G457" s="1">
        <v>50000</v>
      </c>
      <c r="H457" s="1">
        <v>50000</v>
      </c>
      <c r="I457" s="1">
        <v>50000</v>
      </c>
      <c r="J457" s="1">
        <v>50000</v>
      </c>
      <c r="K457" s="1">
        <v>3525</v>
      </c>
      <c r="L457" s="33">
        <f t="shared" si="216"/>
        <v>7.0499999999999989</v>
      </c>
      <c r="M457" s="1">
        <v>50000</v>
      </c>
      <c r="N457" s="1">
        <v>50000</v>
      </c>
      <c r="O457" s="1">
        <v>0</v>
      </c>
      <c r="P457" s="1">
        <f t="shared" ref="P457:P465" si="234">O457</f>
        <v>0</v>
      </c>
      <c r="Q457" s="1">
        <v>50000</v>
      </c>
      <c r="R457" s="1"/>
      <c r="S457" s="1">
        <f t="shared" ref="S457:S465" si="235">R457</f>
        <v>0</v>
      </c>
      <c r="T457" s="1"/>
      <c r="U457" s="1">
        <f t="shared" ref="U457:U465" si="236">T457</f>
        <v>0</v>
      </c>
    </row>
    <row r="458" spans="1:25" s="23" customFormat="1" ht="15.75" hidden="1" x14ac:dyDescent="0.2">
      <c r="A458" s="24" t="s">
        <v>250</v>
      </c>
      <c r="B458" s="25">
        <v>11</v>
      </c>
      <c r="C458" s="26" t="s">
        <v>101</v>
      </c>
      <c r="D458" s="27">
        <v>323</v>
      </c>
      <c r="E458" s="20"/>
      <c r="F458" s="20"/>
      <c r="G458" s="21">
        <f>SUM(G459:G460)</f>
        <v>600000</v>
      </c>
      <c r="H458" s="21">
        <f t="shared" ref="H458:U458" si="237">SUM(H459:H460)</f>
        <v>600000</v>
      </c>
      <c r="I458" s="21">
        <f t="shared" si="237"/>
        <v>600000</v>
      </c>
      <c r="J458" s="21">
        <f t="shared" si="237"/>
        <v>600000</v>
      </c>
      <c r="K458" s="21">
        <f t="shared" si="237"/>
        <v>528080.41</v>
      </c>
      <c r="L458" s="22">
        <f t="shared" si="216"/>
        <v>88.013401666666667</v>
      </c>
      <c r="M458" s="21">
        <f t="shared" si="237"/>
        <v>700000</v>
      </c>
      <c r="N458" s="21">
        <f t="shared" si="237"/>
        <v>700000</v>
      </c>
      <c r="O458" s="21">
        <f t="shared" si="237"/>
        <v>600000</v>
      </c>
      <c r="P458" s="21">
        <f t="shared" si="237"/>
        <v>600000</v>
      </c>
      <c r="Q458" s="21">
        <f t="shared" si="237"/>
        <v>700000</v>
      </c>
      <c r="R458" s="21">
        <f t="shared" si="237"/>
        <v>600000</v>
      </c>
      <c r="S458" s="21">
        <f t="shared" si="237"/>
        <v>600000</v>
      </c>
      <c r="T458" s="21">
        <f t="shared" si="237"/>
        <v>600000</v>
      </c>
      <c r="U458" s="21">
        <f t="shared" si="237"/>
        <v>600000</v>
      </c>
      <c r="V458" s="21"/>
      <c r="W458" s="21"/>
      <c r="X458" s="21"/>
      <c r="Y458" s="12"/>
    </row>
    <row r="459" spans="1:25" s="23" customFormat="1" ht="15.75" hidden="1" x14ac:dyDescent="0.2">
      <c r="A459" s="28" t="s">
        <v>250</v>
      </c>
      <c r="B459" s="29">
        <v>11</v>
      </c>
      <c r="C459" s="30" t="s">
        <v>101</v>
      </c>
      <c r="D459" s="31">
        <v>3232</v>
      </c>
      <c r="E459" s="32" t="s">
        <v>53</v>
      </c>
      <c r="F459" s="32"/>
      <c r="G459" s="1">
        <v>500000</v>
      </c>
      <c r="H459" s="1">
        <v>500000</v>
      </c>
      <c r="I459" s="1">
        <v>500000</v>
      </c>
      <c r="J459" s="1">
        <v>500000</v>
      </c>
      <c r="K459" s="1">
        <v>430777.13</v>
      </c>
      <c r="L459" s="33">
        <f t="shared" si="216"/>
        <v>86.155426000000006</v>
      </c>
      <c r="M459" s="1">
        <v>500000</v>
      </c>
      <c r="N459" s="1">
        <v>500000</v>
      </c>
      <c r="O459" s="1">
        <v>400000</v>
      </c>
      <c r="P459" s="1">
        <f t="shared" si="234"/>
        <v>400000</v>
      </c>
      <c r="Q459" s="1">
        <v>500000</v>
      </c>
      <c r="R459" s="1">
        <v>400000</v>
      </c>
      <c r="S459" s="1">
        <f t="shared" si="235"/>
        <v>400000</v>
      </c>
      <c r="T459" s="1">
        <v>400000</v>
      </c>
      <c r="U459" s="1">
        <f t="shared" si="236"/>
        <v>400000</v>
      </c>
      <c r="V459" s="21"/>
      <c r="W459" s="21"/>
      <c r="X459" s="21"/>
      <c r="Y459" s="12"/>
    </row>
    <row r="460" spans="1:25" hidden="1" x14ac:dyDescent="0.2">
      <c r="A460" s="28" t="s">
        <v>250</v>
      </c>
      <c r="B460" s="29">
        <v>11</v>
      </c>
      <c r="C460" s="30" t="s">
        <v>101</v>
      </c>
      <c r="D460" s="31">
        <v>3237</v>
      </c>
      <c r="E460" s="32" t="s">
        <v>58</v>
      </c>
      <c r="G460" s="1">
        <v>100000</v>
      </c>
      <c r="H460" s="1">
        <v>100000</v>
      </c>
      <c r="I460" s="1">
        <v>100000</v>
      </c>
      <c r="J460" s="1">
        <v>100000</v>
      </c>
      <c r="K460" s="1">
        <v>97303.28</v>
      </c>
      <c r="L460" s="33">
        <f t="shared" si="216"/>
        <v>97.303280000000001</v>
      </c>
      <c r="M460" s="1">
        <v>200000</v>
      </c>
      <c r="N460" s="1">
        <v>200000</v>
      </c>
      <c r="O460" s="1">
        <v>200000</v>
      </c>
      <c r="P460" s="1">
        <f t="shared" si="234"/>
        <v>200000</v>
      </c>
      <c r="Q460" s="1">
        <v>200000</v>
      </c>
      <c r="R460" s="1">
        <v>200000</v>
      </c>
      <c r="S460" s="1">
        <f t="shared" si="235"/>
        <v>200000</v>
      </c>
      <c r="T460" s="1">
        <v>200000</v>
      </c>
      <c r="U460" s="1">
        <f t="shared" si="236"/>
        <v>200000</v>
      </c>
    </row>
    <row r="461" spans="1:25" s="23" customFormat="1" ht="15.75" hidden="1" x14ac:dyDescent="0.2">
      <c r="A461" s="24" t="s">
        <v>250</v>
      </c>
      <c r="B461" s="25">
        <v>11</v>
      </c>
      <c r="C461" s="26" t="s">
        <v>101</v>
      </c>
      <c r="D461" s="27">
        <v>422</v>
      </c>
      <c r="E461" s="20"/>
      <c r="F461" s="20"/>
      <c r="G461" s="21">
        <f>SUM(G462:G463)</f>
        <v>450000</v>
      </c>
      <c r="H461" s="21">
        <f t="shared" ref="H461:U461" si="238">SUM(H462:H463)</f>
        <v>450000</v>
      </c>
      <c r="I461" s="21">
        <f t="shared" si="238"/>
        <v>450000</v>
      </c>
      <c r="J461" s="21">
        <f t="shared" si="238"/>
        <v>450000</v>
      </c>
      <c r="K461" s="21">
        <f t="shared" si="238"/>
        <v>145522.77000000002</v>
      </c>
      <c r="L461" s="22">
        <f t="shared" si="216"/>
        <v>32.338393333333336</v>
      </c>
      <c r="M461" s="21">
        <f t="shared" si="238"/>
        <v>600000</v>
      </c>
      <c r="N461" s="21">
        <f t="shared" si="238"/>
        <v>600000</v>
      </c>
      <c r="O461" s="21">
        <f t="shared" si="238"/>
        <v>175000</v>
      </c>
      <c r="P461" s="21">
        <f t="shared" si="238"/>
        <v>175000</v>
      </c>
      <c r="Q461" s="21">
        <f t="shared" si="238"/>
        <v>600000</v>
      </c>
      <c r="R461" s="21">
        <f t="shared" si="238"/>
        <v>175000</v>
      </c>
      <c r="S461" s="21">
        <f t="shared" si="238"/>
        <v>175000</v>
      </c>
      <c r="T461" s="21">
        <f t="shared" si="238"/>
        <v>175000</v>
      </c>
      <c r="U461" s="21">
        <f t="shared" si="238"/>
        <v>175000</v>
      </c>
      <c r="V461" s="21"/>
      <c r="W461" s="21"/>
      <c r="X461" s="21"/>
      <c r="Y461" s="12"/>
    </row>
    <row r="462" spans="1:25" hidden="1" x14ac:dyDescent="0.2">
      <c r="A462" s="28" t="s">
        <v>250</v>
      </c>
      <c r="B462" s="29">
        <v>11</v>
      </c>
      <c r="C462" s="30" t="s">
        <v>101</v>
      </c>
      <c r="D462" s="31">
        <v>4221</v>
      </c>
      <c r="E462" s="32" t="s">
        <v>74</v>
      </c>
      <c r="G462" s="1">
        <v>250000</v>
      </c>
      <c r="H462" s="1">
        <v>250000</v>
      </c>
      <c r="I462" s="1">
        <v>250000</v>
      </c>
      <c r="J462" s="1">
        <v>250000</v>
      </c>
      <c r="K462" s="1">
        <v>120754.27</v>
      </c>
      <c r="L462" s="33">
        <f t="shared" si="216"/>
        <v>48.301708000000005</v>
      </c>
      <c r="M462" s="1">
        <v>400000</v>
      </c>
      <c r="N462" s="1">
        <v>400000</v>
      </c>
      <c r="O462" s="1">
        <v>125000</v>
      </c>
      <c r="P462" s="1">
        <f t="shared" si="234"/>
        <v>125000</v>
      </c>
      <c r="Q462" s="1">
        <v>400000</v>
      </c>
      <c r="R462" s="1">
        <v>125000</v>
      </c>
      <c r="S462" s="1">
        <f t="shared" si="235"/>
        <v>125000</v>
      </c>
      <c r="T462" s="1">
        <v>125000</v>
      </c>
      <c r="U462" s="1">
        <f t="shared" si="236"/>
        <v>125000</v>
      </c>
    </row>
    <row r="463" spans="1:25" s="23" customFormat="1" ht="15" hidden="1" customHeight="1" x14ac:dyDescent="0.2">
      <c r="A463" s="28" t="s">
        <v>250</v>
      </c>
      <c r="B463" s="29">
        <v>11</v>
      </c>
      <c r="C463" s="30" t="s">
        <v>101</v>
      </c>
      <c r="D463" s="31">
        <v>4223</v>
      </c>
      <c r="E463" s="32" t="s">
        <v>76</v>
      </c>
      <c r="F463" s="32"/>
      <c r="G463" s="1">
        <v>200000</v>
      </c>
      <c r="H463" s="1">
        <v>200000</v>
      </c>
      <c r="I463" s="1">
        <v>200000</v>
      </c>
      <c r="J463" s="1">
        <v>200000</v>
      </c>
      <c r="K463" s="1">
        <v>24768.5</v>
      </c>
      <c r="L463" s="33">
        <f t="shared" si="216"/>
        <v>12.38425</v>
      </c>
      <c r="M463" s="1">
        <v>200000</v>
      </c>
      <c r="N463" s="1">
        <v>200000</v>
      </c>
      <c r="O463" s="1">
        <v>50000</v>
      </c>
      <c r="P463" s="1">
        <f t="shared" si="234"/>
        <v>50000</v>
      </c>
      <c r="Q463" s="1">
        <v>200000</v>
      </c>
      <c r="R463" s="1">
        <v>50000</v>
      </c>
      <c r="S463" s="1">
        <f t="shared" si="235"/>
        <v>50000</v>
      </c>
      <c r="T463" s="1">
        <v>50000</v>
      </c>
      <c r="U463" s="1">
        <f t="shared" si="236"/>
        <v>50000</v>
      </c>
      <c r="V463" s="21"/>
      <c r="W463" s="21"/>
      <c r="X463" s="21"/>
      <c r="Y463" s="12"/>
    </row>
    <row r="464" spans="1:25" s="23" customFormat="1" ht="15" hidden="1" customHeight="1" x14ac:dyDescent="0.2">
      <c r="A464" s="24" t="s">
        <v>250</v>
      </c>
      <c r="B464" s="25">
        <v>11</v>
      </c>
      <c r="C464" s="26" t="s">
        <v>101</v>
      </c>
      <c r="D464" s="27">
        <v>451</v>
      </c>
      <c r="E464" s="20"/>
      <c r="F464" s="20"/>
      <c r="G464" s="21">
        <f>SUM(G465)</f>
        <v>1000000</v>
      </c>
      <c r="H464" s="21">
        <f t="shared" ref="H464:U464" si="239">SUM(H465)</f>
        <v>1000000</v>
      </c>
      <c r="I464" s="21">
        <f t="shared" si="239"/>
        <v>1000000</v>
      </c>
      <c r="J464" s="21">
        <f t="shared" si="239"/>
        <v>1000000</v>
      </c>
      <c r="K464" s="21">
        <f t="shared" si="239"/>
        <v>688655</v>
      </c>
      <c r="L464" s="22">
        <f t="shared" si="216"/>
        <v>68.865499999999997</v>
      </c>
      <c r="M464" s="21">
        <f t="shared" si="239"/>
        <v>1797000</v>
      </c>
      <c r="N464" s="21">
        <f t="shared" si="239"/>
        <v>1797000</v>
      </c>
      <c r="O464" s="21">
        <f t="shared" si="239"/>
        <v>1150000</v>
      </c>
      <c r="P464" s="21">
        <f t="shared" si="239"/>
        <v>1150000</v>
      </c>
      <c r="Q464" s="21">
        <f t="shared" si="239"/>
        <v>1797000</v>
      </c>
      <c r="R464" s="21">
        <f t="shared" si="239"/>
        <v>1150000</v>
      </c>
      <c r="S464" s="21">
        <f t="shared" si="239"/>
        <v>1150000</v>
      </c>
      <c r="T464" s="21">
        <f t="shared" si="239"/>
        <v>1150000</v>
      </c>
      <c r="U464" s="21">
        <f t="shared" si="239"/>
        <v>1150000</v>
      </c>
      <c r="V464" s="21"/>
      <c r="W464" s="21"/>
      <c r="X464" s="21"/>
      <c r="Y464" s="12"/>
    </row>
    <row r="465" spans="1:25" hidden="1" x14ac:dyDescent="0.2">
      <c r="A465" s="28" t="s">
        <v>250</v>
      </c>
      <c r="B465" s="29">
        <v>11</v>
      </c>
      <c r="C465" s="30" t="s">
        <v>101</v>
      </c>
      <c r="D465" s="31">
        <v>4511</v>
      </c>
      <c r="E465" s="32" t="s">
        <v>91</v>
      </c>
      <c r="G465" s="1">
        <v>1000000</v>
      </c>
      <c r="H465" s="1">
        <v>1000000</v>
      </c>
      <c r="I465" s="1">
        <v>1000000</v>
      </c>
      <c r="J465" s="1">
        <v>1000000</v>
      </c>
      <c r="K465" s="1">
        <v>688655</v>
      </c>
      <c r="L465" s="33">
        <f t="shared" si="216"/>
        <v>68.865499999999997</v>
      </c>
      <c r="M465" s="1">
        <v>1797000</v>
      </c>
      <c r="N465" s="1">
        <v>1797000</v>
      </c>
      <c r="O465" s="1">
        <v>1150000</v>
      </c>
      <c r="P465" s="1">
        <f t="shared" si="234"/>
        <v>1150000</v>
      </c>
      <c r="Q465" s="1">
        <v>1797000</v>
      </c>
      <c r="R465" s="1">
        <v>1150000</v>
      </c>
      <c r="S465" s="1">
        <f t="shared" si="235"/>
        <v>1150000</v>
      </c>
      <c r="T465" s="1">
        <v>1150000</v>
      </c>
      <c r="U465" s="1">
        <f t="shared" si="236"/>
        <v>1150000</v>
      </c>
    </row>
    <row r="466" spans="1:25" s="47" customFormat="1" ht="15.75" x14ac:dyDescent="0.2">
      <c r="A466" s="224" t="s">
        <v>252</v>
      </c>
      <c r="B466" s="224"/>
      <c r="C466" s="224"/>
      <c r="D466" s="224"/>
      <c r="E466" s="224"/>
      <c r="F466" s="224"/>
      <c r="G466" s="45">
        <f>G467+G504+G572</f>
        <v>1516692750</v>
      </c>
      <c r="H466" s="45">
        <f>H467+H504+H572</f>
        <v>1514542750</v>
      </c>
      <c r="I466" s="45">
        <f>I467+I504+I572</f>
        <v>1238409240</v>
      </c>
      <c r="J466" s="45">
        <f>J467+J504+J572</f>
        <v>1234914240</v>
      </c>
      <c r="K466" s="45">
        <f>K467+K504+K572</f>
        <v>1228221403.4400003</v>
      </c>
      <c r="L466" s="46">
        <f t="shared" si="216"/>
        <v>99.177344917097059</v>
      </c>
      <c r="M466" s="45">
        <f t="shared" ref="M466:U466" si="240">M467+M504+M572</f>
        <v>1539400000</v>
      </c>
      <c r="N466" s="45">
        <f>N467+N504+N572</f>
        <v>1538700000</v>
      </c>
      <c r="O466" s="45">
        <f t="shared" si="240"/>
        <v>1356900000</v>
      </c>
      <c r="P466" s="45">
        <f t="shared" si="240"/>
        <v>1356900000</v>
      </c>
      <c r="Q466" s="45">
        <f t="shared" si="240"/>
        <v>1539085000</v>
      </c>
      <c r="R466" s="45">
        <f t="shared" si="240"/>
        <v>1329780000</v>
      </c>
      <c r="S466" s="45">
        <f t="shared" si="240"/>
        <v>1329780000</v>
      </c>
      <c r="T466" s="45">
        <f t="shared" si="240"/>
        <v>1303150000</v>
      </c>
      <c r="U466" s="45">
        <f t="shared" si="240"/>
        <v>1303150000</v>
      </c>
      <c r="V466" s="83"/>
      <c r="W466" s="83"/>
      <c r="X466" s="83"/>
      <c r="Y466" s="88"/>
    </row>
    <row r="467" spans="1:25" s="23" customFormat="1" ht="15.75" x14ac:dyDescent="0.2">
      <c r="A467" s="226" t="s">
        <v>253</v>
      </c>
      <c r="B467" s="226"/>
      <c r="C467" s="226"/>
      <c r="D467" s="226"/>
      <c r="E467" s="226"/>
      <c r="F467" s="226"/>
      <c r="G467" s="18">
        <f>G468+G471+G474+G477+G480+G485+G488+G493+G496+G499</f>
        <v>1395877750</v>
      </c>
      <c r="H467" s="18">
        <f t="shared" ref="H467:U467" si="241">H468+H471+H474+H477+H480+H485+H488+H493+H496+H499</f>
        <v>1394847750</v>
      </c>
      <c r="I467" s="18">
        <f t="shared" si="241"/>
        <v>1001087240</v>
      </c>
      <c r="J467" s="18">
        <f t="shared" si="241"/>
        <v>1000057240</v>
      </c>
      <c r="K467" s="18">
        <f t="shared" si="241"/>
        <v>994694321.29000008</v>
      </c>
      <c r="L467" s="19">
        <f t="shared" si="216"/>
        <v>99.361402437813524</v>
      </c>
      <c r="M467" s="18">
        <f t="shared" si="241"/>
        <v>1432330000</v>
      </c>
      <c r="N467" s="18">
        <f t="shared" si="241"/>
        <v>1431630000</v>
      </c>
      <c r="O467" s="18">
        <f t="shared" si="241"/>
        <v>1225380000</v>
      </c>
      <c r="P467" s="18">
        <f t="shared" si="241"/>
        <v>1225380000</v>
      </c>
      <c r="Q467" s="18">
        <f t="shared" si="241"/>
        <v>1431880000</v>
      </c>
      <c r="R467" s="18">
        <f t="shared" si="241"/>
        <v>1197480000</v>
      </c>
      <c r="S467" s="18">
        <f t="shared" si="241"/>
        <v>1197480000</v>
      </c>
      <c r="T467" s="18">
        <f t="shared" si="241"/>
        <v>1210780000</v>
      </c>
      <c r="U467" s="18">
        <f t="shared" si="241"/>
        <v>1210780000</v>
      </c>
      <c r="V467" s="21"/>
      <c r="W467" s="21"/>
      <c r="X467" s="21"/>
      <c r="Y467" s="12"/>
    </row>
    <row r="468" spans="1:25" s="23" customFormat="1" ht="78.75" x14ac:dyDescent="0.2">
      <c r="A468" s="227" t="s">
        <v>254</v>
      </c>
      <c r="B468" s="230"/>
      <c r="C468" s="230"/>
      <c r="D468" s="230"/>
      <c r="E468" s="63" t="s">
        <v>255</v>
      </c>
      <c r="F468" s="38" t="s">
        <v>256</v>
      </c>
      <c r="G468" s="21">
        <f>SUM(G469)</f>
        <v>200000</v>
      </c>
      <c r="H468" s="21">
        <f t="shared" ref="H468:U469" si="242">SUM(H469)</f>
        <v>200000</v>
      </c>
      <c r="I468" s="21">
        <f t="shared" si="242"/>
        <v>200000</v>
      </c>
      <c r="J468" s="21">
        <f t="shared" si="242"/>
        <v>200000</v>
      </c>
      <c r="K468" s="21">
        <f t="shared" si="242"/>
        <v>82500</v>
      </c>
      <c r="L468" s="22">
        <f t="shared" si="216"/>
        <v>41.25</v>
      </c>
      <c r="M468" s="21">
        <f t="shared" si="242"/>
        <v>200000</v>
      </c>
      <c r="N468" s="21">
        <f t="shared" si="242"/>
        <v>200000</v>
      </c>
      <c r="O468" s="21">
        <f t="shared" si="242"/>
        <v>400000</v>
      </c>
      <c r="P468" s="21">
        <f t="shared" si="242"/>
        <v>400000</v>
      </c>
      <c r="Q468" s="21">
        <f t="shared" si="242"/>
        <v>200000</v>
      </c>
      <c r="R468" s="21">
        <f t="shared" si="242"/>
        <v>300000</v>
      </c>
      <c r="S468" s="21">
        <f t="shared" si="242"/>
        <v>300000</v>
      </c>
      <c r="T468" s="21">
        <f t="shared" si="242"/>
        <v>200000</v>
      </c>
      <c r="U468" s="21">
        <f t="shared" si="242"/>
        <v>200000</v>
      </c>
      <c r="V468" s="21"/>
      <c r="W468" s="21"/>
      <c r="X468" s="21"/>
      <c r="Y468" s="12"/>
    </row>
    <row r="469" spans="1:25" s="23" customFormat="1" ht="15.75" hidden="1" x14ac:dyDescent="0.2">
      <c r="A469" s="24" t="s">
        <v>257</v>
      </c>
      <c r="B469" s="24">
        <v>11</v>
      </c>
      <c r="C469" s="49" t="s">
        <v>258</v>
      </c>
      <c r="D469" s="40">
        <v>323</v>
      </c>
      <c r="E469" s="20"/>
      <c r="F469" s="20"/>
      <c r="G469" s="21">
        <f>SUM(G470)</f>
        <v>200000</v>
      </c>
      <c r="H469" s="21">
        <f t="shared" si="242"/>
        <v>200000</v>
      </c>
      <c r="I469" s="21">
        <f t="shared" si="242"/>
        <v>200000</v>
      </c>
      <c r="J469" s="21">
        <f t="shared" si="242"/>
        <v>200000</v>
      </c>
      <c r="K469" s="21">
        <f t="shared" si="242"/>
        <v>82500</v>
      </c>
      <c r="L469" s="22">
        <f t="shared" si="216"/>
        <v>41.25</v>
      </c>
      <c r="M469" s="21">
        <f t="shared" si="242"/>
        <v>200000</v>
      </c>
      <c r="N469" s="21">
        <f t="shared" si="242"/>
        <v>200000</v>
      </c>
      <c r="O469" s="21">
        <f t="shared" si="242"/>
        <v>400000</v>
      </c>
      <c r="P469" s="21">
        <f t="shared" si="242"/>
        <v>400000</v>
      </c>
      <c r="Q469" s="21">
        <f t="shared" si="242"/>
        <v>200000</v>
      </c>
      <c r="R469" s="21">
        <f t="shared" si="242"/>
        <v>300000</v>
      </c>
      <c r="S469" s="21">
        <f t="shared" si="242"/>
        <v>300000</v>
      </c>
      <c r="T469" s="21">
        <f t="shared" si="242"/>
        <v>200000</v>
      </c>
      <c r="U469" s="21">
        <f t="shared" si="242"/>
        <v>200000</v>
      </c>
      <c r="V469" s="21"/>
      <c r="W469" s="21"/>
      <c r="X469" s="21"/>
      <c r="Y469" s="12"/>
    </row>
    <row r="470" spans="1:25" hidden="1" x14ac:dyDescent="0.2">
      <c r="A470" s="28" t="s">
        <v>257</v>
      </c>
      <c r="B470" s="28">
        <v>11</v>
      </c>
      <c r="C470" s="50" t="s">
        <v>258</v>
      </c>
      <c r="D470" s="53">
        <v>3238</v>
      </c>
      <c r="E470" s="32" t="s">
        <v>59</v>
      </c>
      <c r="G470" s="1">
        <v>200000</v>
      </c>
      <c r="H470" s="1">
        <v>200000</v>
      </c>
      <c r="I470" s="1">
        <v>200000</v>
      </c>
      <c r="J470" s="1">
        <v>200000</v>
      </c>
      <c r="K470" s="1">
        <v>82500</v>
      </c>
      <c r="L470" s="33">
        <f t="shared" si="216"/>
        <v>41.25</v>
      </c>
      <c r="M470" s="1">
        <v>200000</v>
      </c>
      <c r="N470" s="1">
        <v>200000</v>
      </c>
      <c r="O470" s="1">
        <v>400000</v>
      </c>
      <c r="P470" s="1">
        <f>O470</f>
        <v>400000</v>
      </c>
      <c r="Q470" s="1">
        <v>200000</v>
      </c>
      <c r="R470" s="1">
        <v>300000</v>
      </c>
      <c r="S470" s="1">
        <f>R470</f>
        <v>300000</v>
      </c>
      <c r="T470" s="1">
        <v>200000</v>
      </c>
      <c r="U470" s="1">
        <f>T470</f>
        <v>200000</v>
      </c>
    </row>
    <row r="471" spans="1:25" s="23" customFormat="1" ht="78.75" x14ac:dyDescent="0.2">
      <c r="A471" s="227" t="s">
        <v>259</v>
      </c>
      <c r="B471" s="230"/>
      <c r="C471" s="230"/>
      <c r="D471" s="230"/>
      <c r="E471" s="20" t="s">
        <v>260</v>
      </c>
      <c r="F471" s="38" t="s">
        <v>256</v>
      </c>
      <c r="G471" s="21">
        <f>SUM(G472)</f>
        <v>190000</v>
      </c>
      <c r="H471" s="21">
        <f t="shared" ref="H471:U472" si="243">SUM(H472)</f>
        <v>190000</v>
      </c>
      <c r="I471" s="21">
        <f t="shared" si="243"/>
        <v>190000</v>
      </c>
      <c r="J471" s="21">
        <f t="shared" si="243"/>
        <v>190000</v>
      </c>
      <c r="K471" s="21">
        <f t="shared" si="243"/>
        <v>100177.3</v>
      </c>
      <c r="L471" s="22">
        <f t="shared" si="216"/>
        <v>52.72489473684211</v>
      </c>
      <c r="M471" s="21">
        <f t="shared" si="243"/>
        <v>100000</v>
      </c>
      <c r="N471" s="21">
        <f t="shared" si="243"/>
        <v>100000</v>
      </c>
      <c r="O471" s="21">
        <f t="shared" si="243"/>
        <v>150000</v>
      </c>
      <c r="P471" s="21">
        <f t="shared" si="243"/>
        <v>150000</v>
      </c>
      <c r="Q471" s="21">
        <f t="shared" si="243"/>
        <v>100000</v>
      </c>
      <c r="R471" s="21">
        <f t="shared" si="243"/>
        <v>150000</v>
      </c>
      <c r="S471" s="21">
        <f t="shared" si="243"/>
        <v>150000</v>
      </c>
      <c r="T471" s="21">
        <f t="shared" si="243"/>
        <v>150000</v>
      </c>
      <c r="U471" s="21">
        <f t="shared" si="243"/>
        <v>150000</v>
      </c>
      <c r="V471" s="21"/>
      <c r="W471" s="21"/>
      <c r="X471" s="21"/>
      <c r="Y471" s="12"/>
    </row>
    <row r="472" spans="1:25" s="23" customFormat="1" ht="15.75" hidden="1" x14ac:dyDescent="0.2">
      <c r="A472" s="24" t="s">
        <v>261</v>
      </c>
      <c r="B472" s="24">
        <v>11</v>
      </c>
      <c r="C472" s="49" t="s">
        <v>258</v>
      </c>
      <c r="D472" s="40">
        <v>323</v>
      </c>
      <c r="E472" s="20"/>
      <c r="F472" s="20"/>
      <c r="G472" s="21">
        <f>SUM(G473)</f>
        <v>190000</v>
      </c>
      <c r="H472" s="21">
        <f t="shared" si="243"/>
        <v>190000</v>
      </c>
      <c r="I472" s="21">
        <f t="shared" si="243"/>
        <v>190000</v>
      </c>
      <c r="J472" s="21">
        <f t="shared" si="243"/>
        <v>190000</v>
      </c>
      <c r="K472" s="21">
        <f t="shared" si="243"/>
        <v>100177.3</v>
      </c>
      <c r="L472" s="22">
        <f t="shared" si="216"/>
        <v>52.72489473684211</v>
      </c>
      <c r="M472" s="21">
        <f t="shared" si="243"/>
        <v>100000</v>
      </c>
      <c r="N472" s="21">
        <f t="shared" si="243"/>
        <v>100000</v>
      </c>
      <c r="O472" s="21">
        <f t="shared" si="243"/>
        <v>150000</v>
      </c>
      <c r="P472" s="21">
        <f t="shared" si="243"/>
        <v>150000</v>
      </c>
      <c r="Q472" s="21">
        <f t="shared" si="243"/>
        <v>100000</v>
      </c>
      <c r="R472" s="21">
        <f t="shared" si="243"/>
        <v>150000</v>
      </c>
      <c r="S472" s="21">
        <f t="shared" si="243"/>
        <v>150000</v>
      </c>
      <c r="T472" s="21">
        <f t="shared" si="243"/>
        <v>150000</v>
      </c>
      <c r="U472" s="21">
        <f t="shared" si="243"/>
        <v>150000</v>
      </c>
      <c r="V472" s="21"/>
      <c r="W472" s="21"/>
      <c r="X472" s="21"/>
      <c r="Y472" s="12"/>
    </row>
    <row r="473" spans="1:25" hidden="1" x14ac:dyDescent="0.2">
      <c r="A473" s="28" t="s">
        <v>261</v>
      </c>
      <c r="B473" s="28">
        <v>11</v>
      </c>
      <c r="C473" s="50" t="s">
        <v>258</v>
      </c>
      <c r="D473" s="53">
        <v>3237</v>
      </c>
      <c r="E473" s="32" t="s">
        <v>58</v>
      </c>
      <c r="G473" s="1">
        <v>190000</v>
      </c>
      <c r="H473" s="1">
        <v>190000</v>
      </c>
      <c r="I473" s="1">
        <v>190000</v>
      </c>
      <c r="J473" s="1">
        <v>190000</v>
      </c>
      <c r="K473" s="1">
        <v>100177.3</v>
      </c>
      <c r="L473" s="33">
        <f t="shared" si="216"/>
        <v>52.72489473684211</v>
      </c>
      <c r="M473" s="1">
        <v>100000</v>
      </c>
      <c r="N473" s="1">
        <v>100000</v>
      </c>
      <c r="O473" s="1">
        <v>150000</v>
      </c>
      <c r="P473" s="1">
        <f>O473</f>
        <v>150000</v>
      </c>
      <c r="Q473" s="1">
        <v>100000</v>
      </c>
      <c r="R473" s="1">
        <v>150000</v>
      </c>
      <c r="S473" s="1">
        <f>R473</f>
        <v>150000</v>
      </c>
      <c r="T473" s="1">
        <v>150000</v>
      </c>
      <c r="U473" s="1">
        <f>T473</f>
        <v>150000</v>
      </c>
    </row>
    <row r="474" spans="1:25" ht="78.75" x14ac:dyDescent="0.2">
      <c r="A474" s="230" t="s">
        <v>262</v>
      </c>
      <c r="B474" s="230"/>
      <c r="C474" s="230"/>
      <c r="D474" s="230"/>
      <c r="E474" s="20" t="s">
        <v>263</v>
      </c>
      <c r="F474" s="38" t="s">
        <v>256</v>
      </c>
      <c r="G474" s="21">
        <f>SUM(G475)</f>
        <v>25300000</v>
      </c>
      <c r="H474" s="21">
        <f t="shared" ref="H474:U475" si="244">SUM(H475)</f>
        <v>25300000</v>
      </c>
      <c r="I474" s="21">
        <f t="shared" si="244"/>
        <v>25300000</v>
      </c>
      <c r="J474" s="21">
        <f t="shared" si="244"/>
        <v>25300000</v>
      </c>
      <c r="K474" s="21">
        <f t="shared" si="244"/>
        <v>21401312.219999999</v>
      </c>
      <c r="L474" s="22">
        <f t="shared" si="216"/>
        <v>84.590166877470352</v>
      </c>
      <c r="M474" s="21">
        <f t="shared" si="244"/>
        <v>25400000</v>
      </c>
      <c r="N474" s="21">
        <f t="shared" si="244"/>
        <v>25400000</v>
      </c>
      <c r="O474" s="21">
        <f t="shared" si="244"/>
        <v>27000000</v>
      </c>
      <c r="P474" s="21">
        <f t="shared" si="244"/>
        <v>27000000</v>
      </c>
      <c r="Q474" s="21">
        <f t="shared" si="244"/>
        <v>25650000</v>
      </c>
      <c r="R474" s="21">
        <f t="shared" si="244"/>
        <v>28000000</v>
      </c>
      <c r="S474" s="21">
        <f t="shared" si="244"/>
        <v>28000000</v>
      </c>
      <c r="T474" s="21">
        <f t="shared" si="244"/>
        <v>28000000</v>
      </c>
      <c r="U474" s="21">
        <f t="shared" si="244"/>
        <v>28000000</v>
      </c>
    </row>
    <row r="475" spans="1:25" s="23" customFormat="1" ht="15.75" hidden="1" x14ac:dyDescent="0.2">
      <c r="A475" s="24" t="s">
        <v>264</v>
      </c>
      <c r="B475" s="24">
        <v>11</v>
      </c>
      <c r="C475" s="49" t="s">
        <v>258</v>
      </c>
      <c r="D475" s="40">
        <v>372</v>
      </c>
      <c r="E475" s="20"/>
      <c r="F475" s="20"/>
      <c r="G475" s="21">
        <f>SUM(G476)</f>
        <v>25300000</v>
      </c>
      <c r="H475" s="21">
        <f t="shared" si="244"/>
        <v>25300000</v>
      </c>
      <c r="I475" s="21">
        <f t="shared" si="244"/>
        <v>25300000</v>
      </c>
      <c r="J475" s="21">
        <f t="shared" si="244"/>
        <v>25300000</v>
      </c>
      <c r="K475" s="21">
        <f t="shared" si="244"/>
        <v>21401312.219999999</v>
      </c>
      <c r="L475" s="22">
        <f t="shared" si="216"/>
        <v>84.590166877470352</v>
      </c>
      <c r="M475" s="21">
        <f t="shared" si="244"/>
        <v>25400000</v>
      </c>
      <c r="N475" s="21">
        <f t="shared" si="244"/>
        <v>25400000</v>
      </c>
      <c r="O475" s="21">
        <f t="shared" si="244"/>
        <v>27000000</v>
      </c>
      <c r="P475" s="21">
        <f t="shared" si="244"/>
        <v>27000000</v>
      </c>
      <c r="Q475" s="21">
        <f t="shared" si="244"/>
        <v>25650000</v>
      </c>
      <c r="R475" s="21">
        <f t="shared" si="244"/>
        <v>28000000</v>
      </c>
      <c r="S475" s="21">
        <f t="shared" si="244"/>
        <v>28000000</v>
      </c>
      <c r="T475" s="21">
        <f t="shared" si="244"/>
        <v>28000000</v>
      </c>
      <c r="U475" s="21">
        <f t="shared" si="244"/>
        <v>28000000</v>
      </c>
      <c r="V475" s="21"/>
      <c r="W475" s="21"/>
      <c r="X475" s="21"/>
      <c r="Y475" s="12"/>
    </row>
    <row r="476" spans="1:25" hidden="1" x14ac:dyDescent="0.2">
      <c r="A476" s="28" t="s">
        <v>264</v>
      </c>
      <c r="B476" s="28">
        <v>11</v>
      </c>
      <c r="C476" s="50" t="s">
        <v>258</v>
      </c>
      <c r="D476" s="53">
        <v>3721</v>
      </c>
      <c r="E476" s="32" t="s">
        <v>265</v>
      </c>
      <c r="G476" s="1">
        <v>25300000</v>
      </c>
      <c r="H476" s="1">
        <v>25300000</v>
      </c>
      <c r="I476" s="1">
        <v>25300000</v>
      </c>
      <c r="J476" s="1">
        <v>25300000</v>
      </c>
      <c r="K476" s="1">
        <v>21401312.219999999</v>
      </c>
      <c r="L476" s="33">
        <f t="shared" si="216"/>
        <v>84.590166877470352</v>
      </c>
      <c r="M476" s="1">
        <v>25400000</v>
      </c>
      <c r="N476" s="1">
        <v>25400000</v>
      </c>
      <c r="O476" s="1">
        <v>27000000</v>
      </c>
      <c r="P476" s="1">
        <f>O476</f>
        <v>27000000</v>
      </c>
      <c r="Q476" s="1">
        <v>25650000</v>
      </c>
      <c r="R476" s="1">
        <v>28000000</v>
      </c>
      <c r="S476" s="1">
        <f>R476</f>
        <v>28000000</v>
      </c>
      <c r="T476" s="1">
        <v>28000000</v>
      </c>
      <c r="U476" s="1">
        <f>T476</f>
        <v>28000000</v>
      </c>
    </row>
    <row r="477" spans="1:25" ht="78.75" x14ac:dyDescent="0.2">
      <c r="A477" s="230" t="s">
        <v>266</v>
      </c>
      <c r="B477" s="230"/>
      <c r="C477" s="230"/>
      <c r="D477" s="230"/>
      <c r="E477" s="20" t="s">
        <v>267</v>
      </c>
      <c r="F477" s="38" t="s">
        <v>268</v>
      </c>
      <c r="G477" s="21">
        <f>SUM(G478)</f>
        <v>2000000</v>
      </c>
      <c r="H477" s="21">
        <f t="shared" ref="H477:U478" si="245">SUM(H478)</f>
        <v>2000000</v>
      </c>
      <c r="I477" s="21">
        <f t="shared" si="245"/>
        <v>2000000</v>
      </c>
      <c r="J477" s="21">
        <f t="shared" si="245"/>
        <v>2000000</v>
      </c>
      <c r="K477" s="21">
        <f t="shared" si="245"/>
        <v>0</v>
      </c>
      <c r="L477" s="22">
        <f t="shared" si="216"/>
        <v>0</v>
      </c>
      <c r="M477" s="21">
        <f t="shared" si="245"/>
        <v>0</v>
      </c>
      <c r="N477" s="21">
        <f t="shared" si="245"/>
        <v>0</v>
      </c>
      <c r="O477" s="21">
        <f t="shared" si="245"/>
        <v>500000</v>
      </c>
      <c r="P477" s="21">
        <f t="shared" si="245"/>
        <v>500000</v>
      </c>
      <c r="Q477" s="21">
        <f t="shared" si="245"/>
        <v>0</v>
      </c>
      <c r="R477" s="21">
        <f t="shared" si="245"/>
        <v>0</v>
      </c>
      <c r="S477" s="21">
        <f t="shared" si="245"/>
        <v>0</v>
      </c>
      <c r="T477" s="21">
        <f t="shared" si="245"/>
        <v>0</v>
      </c>
      <c r="U477" s="21">
        <f t="shared" si="245"/>
        <v>0</v>
      </c>
    </row>
    <row r="478" spans="1:25" s="23" customFormat="1" ht="15.75" hidden="1" x14ac:dyDescent="0.2">
      <c r="A478" s="24" t="s">
        <v>269</v>
      </c>
      <c r="B478" s="25">
        <v>11</v>
      </c>
      <c r="C478" s="49" t="s">
        <v>270</v>
      </c>
      <c r="D478" s="40">
        <v>363</v>
      </c>
      <c r="E478" s="20"/>
      <c r="F478" s="20"/>
      <c r="G478" s="21">
        <f>SUM(G479)</f>
        <v>2000000</v>
      </c>
      <c r="H478" s="21">
        <f t="shared" si="245"/>
        <v>2000000</v>
      </c>
      <c r="I478" s="21">
        <f t="shared" si="245"/>
        <v>2000000</v>
      </c>
      <c r="J478" s="21">
        <f t="shared" si="245"/>
        <v>2000000</v>
      </c>
      <c r="K478" s="21">
        <f t="shared" si="245"/>
        <v>0</v>
      </c>
      <c r="L478" s="22">
        <f t="shared" si="216"/>
        <v>0</v>
      </c>
      <c r="M478" s="21">
        <f t="shared" si="245"/>
        <v>0</v>
      </c>
      <c r="N478" s="21">
        <f t="shared" si="245"/>
        <v>0</v>
      </c>
      <c r="O478" s="21">
        <f t="shared" si="245"/>
        <v>500000</v>
      </c>
      <c r="P478" s="21">
        <f t="shared" si="245"/>
        <v>500000</v>
      </c>
      <c r="Q478" s="21">
        <f t="shared" si="245"/>
        <v>0</v>
      </c>
      <c r="R478" s="21">
        <f t="shared" si="245"/>
        <v>0</v>
      </c>
      <c r="S478" s="21">
        <f t="shared" si="245"/>
        <v>0</v>
      </c>
      <c r="T478" s="21">
        <f t="shared" si="245"/>
        <v>0</v>
      </c>
      <c r="U478" s="21">
        <f t="shared" si="245"/>
        <v>0</v>
      </c>
      <c r="V478" s="21"/>
      <c r="W478" s="21"/>
      <c r="X478" s="21"/>
      <c r="Y478" s="12"/>
    </row>
    <row r="479" spans="1:25" hidden="1" x14ac:dyDescent="0.2">
      <c r="A479" s="28" t="s">
        <v>269</v>
      </c>
      <c r="B479" s="29">
        <v>11</v>
      </c>
      <c r="C479" s="50" t="s">
        <v>270</v>
      </c>
      <c r="D479" s="31">
        <v>3632</v>
      </c>
      <c r="E479" s="32" t="s">
        <v>183</v>
      </c>
      <c r="G479" s="1">
        <v>2000000</v>
      </c>
      <c r="H479" s="1">
        <v>2000000</v>
      </c>
      <c r="I479" s="1">
        <v>2000000</v>
      </c>
      <c r="J479" s="1">
        <v>2000000</v>
      </c>
      <c r="K479" s="1">
        <v>0</v>
      </c>
      <c r="L479" s="33">
        <f t="shared" si="216"/>
        <v>0</v>
      </c>
      <c r="M479" s="1">
        <v>0</v>
      </c>
      <c r="N479" s="1">
        <v>0</v>
      </c>
      <c r="O479" s="1">
        <v>500000</v>
      </c>
      <c r="P479" s="1">
        <f>O479</f>
        <v>500000</v>
      </c>
      <c r="Q479" s="1">
        <v>0</v>
      </c>
      <c r="R479" s="1">
        <v>0</v>
      </c>
      <c r="S479" s="1">
        <f>R479</f>
        <v>0</v>
      </c>
      <c r="T479" s="1">
        <v>0</v>
      </c>
      <c r="U479" s="1">
        <f>T479</f>
        <v>0</v>
      </c>
    </row>
    <row r="480" spans="1:25" ht="78.75" x14ac:dyDescent="0.2">
      <c r="A480" s="227" t="s">
        <v>271</v>
      </c>
      <c r="B480" s="227"/>
      <c r="C480" s="227"/>
      <c r="D480" s="227"/>
      <c r="E480" s="20" t="s">
        <v>272</v>
      </c>
      <c r="F480" s="38" t="s">
        <v>268</v>
      </c>
      <c r="G480" s="21">
        <f>G481+G483</f>
        <v>330000</v>
      </c>
      <c r="H480" s="21">
        <f t="shared" ref="H480:U480" si="246">H481+H483</f>
        <v>330000</v>
      </c>
      <c r="I480" s="21">
        <f t="shared" si="246"/>
        <v>330000</v>
      </c>
      <c r="J480" s="21">
        <f t="shared" si="246"/>
        <v>330000</v>
      </c>
      <c r="K480" s="21">
        <f t="shared" si="246"/>
        <v>206565.08</v>
      </c>
      <c r="L480" s="22">
        <f t="shared" si="216"/>
        <v>62.59547878787879</v>
      </c>
      <c r="M480" s="21">
        <f t="shared" si="246"/>
        <v>250000</v>
      </c>
      <c r="N480" s="21">
        <f t="shared" si="246"/>
        <v>250000</v>
      </c>
      <c r="O480" s="21">
        <f t="shared" si="246"/>
        <v>330000</v>
      </c>
      <c r="P480" s="21">
        <f t="shared" si="246"/>
        <v>330000</v>
      </c>
      <c r="Q480" s="21">
        <f t="shared" si="246"/>
        <v>330000</v>
      </c>
      <c r="R480" s="21">
        <f t="shared" si="246"/>
        <v>330000</v>
      </c>
      <c r="S480" s="21">
        <f t="shared" si="246"/>
        <v>330000</v>
      </c>
      <c r="T480" s="21">
        <f t="shared" si="246"/>
        <v>330000</v>
      </c>
      <c r="U480" s="21">
        <f t="shared" si="246"/>
        <v>330000</v>
      </c>
    </row>
    <row r="481" spans="1:25" s="23" customFormat="1" ht="15.75" hidden="1" x14ac:dyDescent="0.2">
      <c r="A481" s="24" t="s">
        <v>273</v>
      </c>
      <c r="B481" s="25">
        <v>11</v>
      </c>
      <c r="C481" s="49" t="s">
        <v>270</v>
      </c>
      <c r="D481" s="27">
        <v>323</v>
      </c>
      <c r="E481" s="20"/>
      <c r="F481" s="20"/>
      <c r="G481" s="21">
        <f>SUM(G482)</f>
        <v>100000</v>
      </c>
      <c r="H481" s="21">
        <f t="shared" ref="H481:U481" si="247">SUM(H482)</f>
        <v>100000</v>
      </c>
      <c r="I481" s="21">
        <f t="shared" si="247"/>
        <v>100000</v>
      </c>
      <c r="J481" s="21">
        <f t="shared" si="247"/>
        <v>100000</v>
      </c>
      <c r="K481" s="21">
        <f t="shared" si="247"/>
        <v>0</v>
      </c>
      <c r="L481" s="22">
        <f t="shared" si="216"/>
        <v>0</v>
      </c>
      <c r="M481" s="21">
        <f t="shared" si="247"/>
        <v>60000</v>
      </c>
      <c r="N481" s="21">
        <f t="shared" si="247"/>
        <v>60000</v>
      </c>
      <c r="O481" s="21">
        <f t="shared" si="247"/>
        <v>100000</v>
      </c>
      <c r="P481" s="21">
        <f t="shared" si="247"/>
        <v>100000</v>
      </c>
      <c r="Q481" s="21">
        <f t="shared" si="247"/>
        <v>100000</v>
      </c>
      <c r="R481" s="21">
        <f t="shared" si="247"/>
        <v>100000</v>
      </c>
      <c r="S481" s="21">
        <f t="shared" si="247"/>
        <v>100000</v>
      </c>
      <c r="T481" s="21">
        <f t="shared" si="247"/>
        <v>100000</v>
      </c>
      <c r="U481" s="21">
        <f t="shared" si="247"/>
        <v>100000</v>
      </c>
      <c r="V481" s="21"/>
      <c r="W481" s="21"/>
      <c r="X481" s="21"/>
      <c r="Y481" s="12"/>
    </row>
    <row r="482" spans="1:25" hidden="1" x14ac:dyDescent="0.2">
      <c r="A482" s="28" t="s">
        <v>273</v>
      </c>
      <c r="B482" s="29">
        <v>11</v>
      </c>
      <c r="C482" s="50" t="s">
        <v>270</v>
      </c>
      <c r="D482" s="53">
        <v>3237</v>
      </c>
      <c r="E482" s="32" t="s">
        <v>58</v>
      </c>
      <c r="G482" s="1">
        <v>100000</v>
      </c>
      <c r="H482" s="1">
        <v>100000</v>
      </c>
      <c r="I482" s="1">
        <v>100000</v>
      </c>
      <c r="J482" s="1">
        <v>100000</v>
      </c>
      <c r="K482" s="1">
        <v>0</v>
      </c>
      <c r="L482" s="33">
        <f t="shared" si="216"/>
        <v>0</v>
      </c>
      <c r="M482" s="1">
        <v>60000</v>
      </c>
      <c r="N482" s="1">
        <v>60000</v>
      </c>
      <c r="O482" s="1">
        <v>100000</v>
      </c>
      <c r="P482" s="1">
        <f>O482</f>
        <v>100000</v>
      </c>
      <c r="Q482" s="1">
        <v>100000</v>
      </c>
      <c r="R482" s="1">
        <v>100000</v>
      </c>
      <c r="S482" s="1">
        <f>R482</f>
        <v>100000</v>
      </c>
      <c r="T482" s="1">
        <v>100000</v>
      </c>
      <c r="U482" s="1">
        <f>T482</f>
        <v>100000</v>
      </c>
    </row>
    <row r="483" spans="1:25" s="23" customFormat="1" ht="15.75" hidden="1" x14ac:dyDescent="0.2">
      <c r="A483" s="24" t="s">
        <v>273</v>
      </c>
      <c r="B483" s="25">
        <v>11</v>
      </c>
      <c r="C483" s="49" t="s">
        <v>270</v>
      </c>
      <c r="D483" s="40">
        <v>329</v>
      </c>
      <c r="E483" s="20"/>
      <c r="F483" s="20"/>
      <c r="G483" s="21">
        <f>SUM(G484)</f>
        <v>230000</v>
      </c>
      <c r="H483" s="21">
        <f t="shared" ref="H483:U483" si="248">SUM(H484)</f>
        <v>230000</v>
      </c>
      <c r="I483" s="21">
        <f t="shared" si="248"/>
        <v>230000</v>
      </c>
      <c r="J483" s="21">
        <f t="shared" si="248"/>
        <v>230000</v>
      </c>
      <c r="K483" s="21">
        <f t="shared" si="248"/>
        <v>206565.08</v>
      </c>
      <c r="L483" s="22">
        <f t="shared" si="216"/>
        <v>89.810904347826082</v>
      </c>
      <c r="M483" s="21">
        <f t="shared" si="248"/>
        <v>190000</v>
      </c>
      <c r="N483" s="21">
        <f t="shared" si="248"/>
        <v>190000</v>
      </c>
      <c r="O483" s="21">
        <f t="shared" si="248"/>
        <v>230000</v>
      </c>
      <c r="P483" s="21">
        <f t="shared" si="248"/>
        <v>230000</v>
      </c>
      <c r="Q483" s="21">
        <f t="shared" si="248"/>
        <v>230000</v>
      </c>
      <c r="R483" s="21">
        <f t="shared" si="248"/>
        <v>230000</v>
      </c>
      <c r="S483" s="21">
        <f t="shared" si="248"/>
        <v>230000</v>
      </c>
      <c r="T483" s="21">
        <f t="shared" si="248"/>
        <v>230000</v>
      </c>
      <c r="U483" s="21">
        <f t="shared" si="248"/>
        <v>230000</v>
      </c>
      <c r="V483" s="21"/>
      <c r="W483" s="21"/>
      <c r="X483" s="21"/>
      <c r="Y483" s="12"/>
    </row>
    <row r="484" spans="1:25" hidden="1" x14ac:dyDescent="0.2">
      <c r="A484" s="28" t="s">
        <v>273</v>
      </c>
      <c r="B484" s="29">
        <v>11</v>
      </c>
      <c r="C484" s="50" t="s">
        <v>270</v>
      </c>
      <c r="D484" s="53">
        <v>3294</v>
      </c>
      <c r="E484" s="32" t="s">
        <v>65</v>
      </c>
      <c r="G484" s="1">
        <v>230000</v>
      </c>
      <c r="H484" s="1">
        <v>230000</v>
      </c>
      <c r="I484" s="1">
        <v>230000</v>
      </c>
      <c r="J484" s="1">
        <v>230000</v>
      </c>
      <c r="K484" s="1">
        <v>206565.08</v>
      </c>
      <c r="L484" s="33">
        <f t="shared" si="216"/>
        <v>89.810904347826082</v>
      </c>
      <c r="M484" s="1">
        <v>190000</v>
      </c>
      <c r="N484" s="1">
        <v>190000</v>
      </c>
      <c r="O484" s="1">
        <v>230000</v>
      </c>
      <c r="P484" s="1">
        <f>O484</f>
        <v>230000</v>
      </c>
      <c r="Q484" s="1">
        <v>230000</v>
      </c>
      <c r="R484" s="1">
        <v>230000</v>
      </c>
      <c r="S484" s="1">
        <f>R484</f>
        <v>230000</v>
      </c>
      <c r="T484" s="1">
        <v>230000</v>
      </c>
      <c r="U484" s="1">
        <f>T484</f>
        <v>230000</v>
      </c>
    </row>
    <row r="485" spans="1:25" s="23" customFormat="1" ht="78.75" x14ac:dyDescent="0.2">
      <c r="A485" s="227" t="s">
        <v>274</v>
      </c>
      <c r="B485" s="227"/>
      <c r="C485" s="227"/>
      <c r="D485" s="227"/>
      <c r="E485" s="20" t="s">
        <v>275</v>
      </c>
      <c r="F485" s="38" t="s">
        <v>268</v>
      </c>
      <c r="G485" s="21">
        <f>SUM(G486)</f>
        <v>45000000</v>
      </c>
      <c r="H485" s="21">
        <f t="shared" ref="H485:U486" si="249">SUM(H486)</f>
        <v>45000000</v>
      </c>
      <c r="I485" s="21">
        <f t="shared" si="249"/>
        <v>45000000</v>
      </c>
      <c r="J485" s="21">
        <f t="shared" si="249"/>
        <v>45000000</v>
      </c>
      <c r="K485" s="21">
        <f t="shared" si="249"/>
        <v>45000000</v>
      </c>
      <c r="L485" s="22">
        <f t="shared" si="216"/>
        <v>100</v>
      </c>
      <c r="M485" s="21">
        <f t="shared" si="249"/>
        <v>45000000</v>
      </c>
      <c r="N485" s="21">
        <f t="shared" si="249"/>
        <v>45000000</v>
      </c>
      <c r="O485" s="21">
        <f t="shared" si="249"/>
        <v>45000000</v>
      </c>
      <c r="P485" s="21">
        <f t="shared" si="249"/>
        <v>45000000</v>
      </c>
      <c r="Q485" s="21">
        <f t="shared" si="249"/>
        <v>45000000</v>
      </c>
      <c r="R485" s="21">
        <f t="shared" si="249"/>
        <v>16700000</v>
      </c>
      <c r="S485" s="21">
        <f t="shared" si="249"/>
        <v>16700000</v>
      </c>
      <c r="T485" s="21">
        <f t="shared" si="249"/>
        <v>30100000</v>
      </c>
      <c r="U485" s="21">
        <f t="shared" si="249"/>
        <v>30100000</v>
      </c>
      <c r="V485" s="21"/>
      <c r="W485" s="21"/>
      <c r="X485" s="21"/>
      <c r="Y485" s="12"/>
    </row>
    <row r="486" spans="1:25" s="23" customFormat="1" ht="15.75" hidden="1" x14ac:dyDescent="0.2">
      <c r="A486" s="24" t="s">
        <v>276</v>
      </c>
      <c r="B486" s="25">
        <v>11</v>
      </c>
      <c r="C486" s="49" t="s">
        <v>270</v>
      </c>
      <c r="D486" s="27">
        <v>386</v>
      </c>
      <c r="E486" s="20"/>
      <c r="F486" s="20"/>
      <c r="G486" s="21">
        <f>SUM(G487)</f>
        <v>45000000</v>
      </c>
      <c r="H486" s="21">
        <f t="shared" si="249"/>
        <v>45000000</v>
      </c>
      <c r="I486" s="21">
        <f t="shared" si="249"/>
        <v>45000000</v>
      </c>
      <c r="J486" s="21">
        <f t="shared" si="249"/>
        <v>45000000</v>
      </c>
      <c r="K486" s="21">
        <f t="shared" si="249"/>
        <v>45000000</v>
      </c>
      <c r="L486" s="22">
        <f t="shared" si="216"/>
        <v>100</v>
      </c>
      <c r="M486" s="21">
        <f t="shared" si="249"/>
        <v>45000000</v>
      </c>
      <c r="N486" s="21">
        <f t="shared" si="249"/>
        <v>45000000</v>
      </c>
      <c r="O486" s="21">
        <f t="shared" si="249"/>
        <v>45000000</v>
      </c>
      <c r="P486" s="21">
        <f t="shared" si="249"/>
        <v>45000000</v>
      </c>
      <c r="Q486" s="21">
        <f t="shared" si="249"/>
        <v>45000000</v>
      </c>
      <c r="R486" s="21">
        <f t="shared" si="249"/>
        <v>16700000</v>
      </c>
      <c r="S486" s="21">
        <f t="shared" si="249"/>
        <v>16700000</v>
      </c>
      <c r="T486" s="21">
        <f t="shared" si="249"/>
        <v>30100000</v>
      </c>
      <c r="U486" s="21">
        <f t="shared" si="249"/>
        <v>30100000</v>
      </c>
      <c r="V486" s="21"/>
      <c r="W486" s="21"/>
      <c r="X486" s="21"/>
      <c r="Y486" s="12"/>
    </row>
    <row r="487" spans="1:25" ht="45" hidden="1" x14ac:dyDescent="0.2">
      <c r="A487" s="28" t="s">
        <v>276</v>
      </c>
      <c r="B487" s="29">
        <v>11</v>
      </c>
      <c r="C487" s="50" t="s">
        <v>270</v>
      </c>
      <c r="D487" s="31">
        <v>3861</v>
      </c>
      <c r="E487" s="32" t="s">
        <v>277</v>
      </c>
      <c r="G487" s="1">
        <v>45000000</v>
      </c>
      <c r="H487" s="1">
        <v>45000000</v>
      </c>
      <c r="I487" s="1">
        <v>45000000</v>
      </c>
      <c r="J487" s="1">
        <v>45000000</v>
      </c>
      <c r="K487" s="1">
        <v>45000000</v>
      </c>
      <c r="L487" s="33">
        <f t="shared" si="216"/>
        <v>100</v>
      </c>
      <c r="M487" s="1">
        <v>45000000</v>
      </c>
      <c r="N487" s="1">
        <v>45000000</v>
      </c>
      <c r="O487" s="1">
        <v>45000000</v>
      </c>
      <c r="P487" s="1">
        <f>O487</f>
        <v>45000000</v>
      </c>
      <c r="Q487" s="1">
        <v>45000000</v>
      </c>
      <c r="R487" s="1">
        <v>16700000</v>
      </c>
      <c r="S487" s="1">
        <f>R487</f>
        <v>16700000</v>
      </c>
      <c r="T487" s="1">
        <v>30100000</v>
      </c>
      <c r="U487" s="1">
        <f>T487</f>
        <v>30100000</v>
      </c>
    </row>
    <row r="488" spans="1:25" s="23" customFormat="1" ht="78" customHeight="1" x14ac:dyDescent="0.2">
      <c r="A488" s="227" t="s">
        <v>278</v>
      </c>
      <c r="B488" s="227"/>
      <c r="C488" s="227"/>
      <c r="D488" s="227"/>
      <c r="E488" s="20" t="s">
        <v>279</v>
      </c>
      <c r="F488" s="38" t="s">
        <v>268</v>
      </c>
      <c r="G488" s="21">
        <f>SUM(G491)</f>
        <v>860600000</v>
      </c>
      <c r="H488" s="21">
        <f>SUM(H491)</f>
        <v>860600000</v>
      </c>
      <c r="I488" s="21">
        <f>SUM(I491+I489)</f>
        <v>515809490</v>
      </c>
      <c r="J488" s="21">
        <f t="shared" ref="J488:U488" si="250">SUM(J491+J489)</f>
        <v>515809490</v>
      </c>
      <c r="K488" s="21">
        <f t="shared" si="250"/>
        <v>515809490</v>
      </c>
      <c r="L488" s="22">
        <f t="shared" si="216"/>
        <v>100</v>
      </c>
      <c r="M488" s="21">
        <f t="shared" si="250"/>
        <v>860600000</v>
      </c>
      <c r="N488" s="21">
        <f t="shared" si="250"/>
        <v>860600000</v>
      </c>
      <c r="O488" s="21">
        <f t="shared" si="250"/>
        <v>516000000</v>
      </c>
      <c r="P488" s="21">
        <f t="shared" si="250"/>
        <v>516000000</v>
      </c>
      <c r="Q488" s="21">
        <f t="shared" si="250"/>
        <v>860600000</v>
      </c>
      <c r="R488" s="21">
        <f t="shared" si="250"/>
        <v>516000000</v>
      </c>
      <c r="S488" s="21">
        <f t="shared" si="250"/>
        <v>516000000</v>
      </c>
      <c r="T488" s="21">
        <f t="shared" si="250"/>
        <v>516000000</v>
      </c>
      <c r="U488" s="21">
        <f t="shared" si="250"/>
        <v>516000000</v>
      </c>
      <c r="V488" s="21"/>
      <c r="W488" s="21"/>
      <c r="X488" s="21"/>
      <c r="Y488" s="12"/>
    </row>
    <row r="489" spans="1:25" s="23" customFormat="1" ht="15.75" hidden="1" x14ac:dyDescent="0.2">
      <c r="A489" s="24" t="s">
        <v>280</v>
      </c>
      <c r="B489" s="25">
        <v>11</v>
      </c>
      <c r="C489" s="49" t="s">
        <v>270</v>
      </c>
      <c r="D489" s="27">
        <v>386</v>
      </c>
      <c r="E489" s="20"/>
      <c r="F489" s="38"/>
      <c r="G489" s="21"/>
      <c r="H489" s="21"/>
      <c r="I489" s="21">
        <f>I490</f>
        <v>0</v>
      </c>
      <c r="J489" s="21">
        <f t="shared" ref="J489:U489" si="251">J490</f>
        <v>0</v>
      </c>
      <c r="K489" s="21">
        <f t="shared" si="251"/>
        <v>0</v>
      </c>
      <c r="L489" s="22" t="str">
        <f t="shared" si="216"/>
        <v>-</v>
      </c>
      <c r="M489" s="21">
        <f t="shared" si="251"/>
        <v>0</v>
      </c>
      <c r="N489" s="21">
        <f t="shared" si="251"/>
        <v>0</v>
      </c>
      <c r="O489" s="21">
        <f t="shared" si="251"/>
        <v>516000000</v>
      </c>
      <c r="P489" s="21">
        <f t="shared" si="251"/>
        <v>516000000</v>
      </c>
      <c r="Q489" s="21">
        <f t="shared" si="251"/>
        <v>0</v>
      </c>
      <c r="R489" s="21">
        <f t="shared" si="251"/>
        <v>516000000</v>
      </c>
      <c r="S489" s="21">
        <f t="shared" si="251"/>
        <v>516000000</v>
      </c>
      <c r="T489" s="21">
        <f t="shared" si="251"/>
        <v>516000000</v>
      </c>
      <c r="U489" s="21">
        <f t="shared" si="251"/>
        <v>516000000</v>
      </c>
      <c r="V489" s="21"/>
      <c r="W489" s="21"/>
      <c r="X489" s="21"/>
      <c r="Y489" s="12"/>
    </row>
    <row r="490" spans="1:25" ht="45" hidden="1" x14ac:dyDescent="0.2">
      <c r="A490" s="28" t="s">
        <v>280</v>
      </c>
      <c r="B490" s="29">
        <v>11</v>
      </c>
      <c r="C490" s="50" t="s">
        <v>270</v>
      </c>
      <c r="D490" s="31">
        <v>3861</v>
      </c>
      <c r="E490" s="32" t="s">
        <v>277</v>
      </c>
      <c r="F490" s="36"/>
      <c r="L490" s="33" t="str">
        <f t="shared" si="216"/>
        <v>-</v>
      </c>
      <c r="M490" s="1"/>
      <c r="N490" s="1"/>
      <c r="O490" s="1">
        <v>516000000</v>
      </c>
      <c r="P490" s="1">
        <f>O490</f>
        <v>516000000</v>
      </c>
      <c r="Q490" s="1"/>
      <c r="R490" s="1">
        <v>516000000</v>
      </c>
      <c r="S490" s="1">
        <f>R490</f>
        <v>516000000</v>
      </c>
      <c r="T490" s="1">
        <v>516000000</v>
      </c>
      <c r="U490" s="1">
        <f>T490</f>
        <v>516000000</v>
      </c>
    </row>
    <row r="491" spans="1:25" s="23" customFormat="1" ht="15.75" hidden="1" x14ac:dyDescent="0.2">
      <c r="A491" s="24" t="s">
        <v>280</v>
      </c>
      <c r="B491" s="25">
        <v>11</v>
      </c>
      <c r="C491" s="49" t="s">
        <v>270</v>
      </c>
      <c r="D491" s="27">
        <v>351</v>
      </c>
      <c r="E491" s="20"/>
      <c r="F491" s="20"/>
      <c r="G491" s="21">
        <f>SUM(G492)</f>
        <v>860600000</v>
      </c>
      <c r="H491" s="21">
        <f t="shared" ref="H491:U491" si="252">SUM(H492)</f>
        <v>860600000</v>
      </c>
      <c r="I491" s="21">
        <f t="shared" si="252"/>
        <v>515809490</v>
      </c>
      <c r="J491" s="21">
        <f t="shared" si="252"/>
        <v>515809490</v>
      </c>
      <c r="K491" s="21">
        <f t="shared" si="252"/>
        <v>515809490</v>
      </c>
      <c r="L491" s="22">
        <f t="shared" si="216"/>
        <v>100</v>
      </c>
      <c r="M491" s="21">
        <f t="shared" si="252"/>
        <v>860600000</v>
      </c>
      <c r="N491" s="21">
        <f t="shared" si="252"/>
        <v>860600000</v>
      </c>
      <c r="O491" s="21">
        <f t="shared" si="252"/>
        <v>0</v>
      </c>
      <c r="P491" s="21">
        <f t="shared" si="252"/>
        <v>0</v>
      </c>
      <c r="Q491" s="21">
        <f t="shared" si="252"/>
        <v>860600000</v>
      </c>
      <c r="R491" s="21">
        <f t="shared" si="252"/>
        <v>0</v>
      </c>
      <c r="S491" s="21">
        <f t="shared" si="252"/>
        <v>0</v>
      </c>
      <c r="T491" s="21">
        <f t="shared" si="252"/>
        <v>0</v>
      </c>
      <c r="U491" s="21">
        <f t="shared" si="252"/>
        <v>0</v>
      </c>
      <c r="V491" s="21"/>
      <c r="W491" s="21"/>
      <c r="X491" s="21"/>
      <c r="Y491" s="12"/>
    </row>
    <row r="492" spans="1:25" ht="30" hidden="1" x14ac:dyDescent="0.2">
      <c r="A492" s="28" t="s">
        <v>280</v>
      </c>
      <c r="B492" s="29">
        <v>11</v>
      </c>
      <c r="C492" s="50" t="s">
        <v>270</v>
      </c>
      <c r="D492" s="31">
        <v>3512</v>
      </c>
      <c r="E492" s="32" t="s">
        <v>281</v>
      </c>
      <c r="G492" s="1">
        <v>860600000</v>
      </c>
      <c r="H492" s="1">
        <v>860600000</v>
      </c>
      <c r="I492" s="1">
        <v>515809490</v>
      </c>
      <c r="J492" s="1">
        <v>515809490</v>
      </c>
      <c r="K492" s="1">
        <v>515809490</v>
      </c>
      <c r="L492" s="33">
        <f t="shared" si="216"/>
        <v>100</v>
      </c>
      <c r="M492" s="1">
        <v>860600000</v>
      </c>
      <c r="N492" s="1">
        <v>860600000</v>
      </c>
      <c r="O492" s="1"/>
      <c r="P492" s="1">
        <f>O492</f>
        <v>0</v>
      </c>
      <c r="Q492" s="1">
        <v>860600000</v>
      </c>
      <c r="R492" s="1"/>
      <c r="S492" s="1">
        <f>R492</f>
        <v>0</v>
      </c>
      <c r="T492" s="1"/>
      <c r="U492" s="1">
        <f>T492</f>
        <v>0</v>
      </c>
    </row>
    <row r="493" spans="1:25" s="23" customFormat="1" ht="81" customHeight="1" x14ac:dyDescent="0.2">
      <c r="A493" s="227" t="s">
        <v>282</v>
      </c>
      <c r="B493" s="227"/>
      <c r="C493" s="227"/>
      <c r="D493" s="227"/>
      <c r="E493" s="20" t="s">
        <v>283</v>
      </c>
      <c r="F493" s="38" t="s">
        <v>268</v>
      </c>
      <c r="G493" s="21">
        <f>SUM(G494)</f>
        <v>106107750</v>
      </c>
      <c r="H493" s="21">
        <f t="shared" ref="H493:U494" si="253">SUM(H494)</f>
        <v>106107750</v>
      </c>
      <c r="I493" s="21">
        <f t="shared" si="253"/>
        <v>56107750</v>
      </c>
      <c r="J493" s="21">
        <f t="shared" si="253"/>
        <v>56107750</v>
      </c>
      <c r="K493" s="21">
        <f t="shared" si="253"/>
        <v>56107750</v>
      </c>
      <c r="L493" s="22">
        <f t="shared" si="216"/>
        <v>100</v>
      </c>
      <c r="M493" s="21">
        <f t="shared" si="253"/>
        <v>100000000</v>
      </c>
      <c r="N493" s="21">
        <f t="shared" si="253"/>
        <v>100000000</v>
      </c>
      <c r="O493" s="21">
        <f t="shared" si="253"/>
        <v>0</v>
      </c>
      <c r="P493" s="21">
        <f t="shared" si="253"/>
        <v>0</v>
      </c>
      <c r="Q493" s="21">
        <f t="shared" si="253"/>
        <v>100000000</v>
      </c>
      <c r="R493" s="21">
        <f t="shared" si="253"/>
        <v>0</v>
      </c>
      <c r="S493" s="21">
        <f t="shared" si="253"/>
        <v>0</v>
      </c>
      <c r="T493" s="21">
        <f t="shared" si="253"/>
        <v>0</v>
      </c>
      <c r="U493" s="21">
        <f t="shared" si="253"/>
        <v>0</v>
      </c>
      <c r="V493" s="21"/>
      <c r="W493" s="21"/>
      <c r="X493" s="21"/>
      <c r="Y493" s="12"/>
    </row>
    <row r="494" spans="1:25" s="23" customFormat="1" ht="15.75" hidden="1" x14ac:dyDescent="0.2">
      <c r="A494" s="24" t="s">
        <v>284</v>
      </c>
      <c r="B494" s="25">
        <v>11</v>
      </c>
      <c r="C494" s="49" t="s">
        <v>270</v>
      </c>
      <c r="D494" s="27">
        <v>386</v>
      </c>
      <c r="E494" s="20"/>
      <c r="F494" s="20"/>
      <c r="G494" s="21">
        <f>SUM(G495)</f>
        <v>106107750</v>
      </c>
      <c r="H494" s="21">
        <f t="shared" si="253"/>
        <v>106107750</v>
      </c>
      <c r="I494" s="21">
        <f t="shared" si="253"/>
        <v>56107750</v>
      </c>
      <c r="J494" s="21">
        <f t="shared" si="253"/>
        <v>56107750</v>
      </c>
      <c r="K494" s="21">
        <f t="shared" si="253"/>
        <v>56107750</v>
      </c>
      <c r="L494" s="22">
        <f t="shared" ref="L494:L557" si="254">IF(I494=0, "-", K494/I494*100)</f>
        <v>100</v>
      </c>
      <c r="M494" s="21">
        <f t="shared" si="253"/>
        <v>100000000</v>
      </c>
      <c r="N494" s="21">
        <f t="shared" si="253"/>
        <v>100000000</v>
      </c>
      <c r="O494" s="21">
        <f t="shared" si="253"/>
        <v>0</v>
      </c>
      <c r="P494" s="21">
        <f t="shared" si="253"/>
        <v>0</v>
      </c>
      <c r="Q494" s="21">
        <f t="shared" si="253"/>
        <v>100000000</v>
      </c>
      <c r="R494" s="21">
        <f t="shared" si="253"/>
        <v>0</v>
      </c>
      <c r="S494" s="21">
        <f t="shared" si="253"/>
        <v>0</v>
      </c>
      <c r="T494" s="21">
        <f t="shared" si="253"/>
        <v>0</v>
      </c>
      <c r="U494" s="21">
        <f t="shared" si="253"/>
        <v>0</v>
      </c>
      <c r="V494" s="21"/>
      <c r="W494" s="21"/>
      <c r="X494" s="21"/>
      <c r="Y494" s="12"/>
    </row>
    <row r="495" spans="1:25" ht="45" hidden="1" x14ac:dyDescent="0.2">
      <c r="A495" s="28" t="s">
        <v>284</v>
      </c>
      <c r="B495" s="29">
        <v>11</v>
      </c>
      <c r="C495" s="50" t="s">
        <v>270</v>
      </c>
      <c r="D495" s="53">
        <v>3861</v>
      </c>
      <c r="E495" s="32" t="s">
        <v>277</v>
      </c>
      <c r="G495" s="1">
        <v>106107750</v>
      </c>
      <c r="H495" s="1">
        <v>106107750</v>
      </c>
      <c r="I495" s="1">
        <v>56107750</v>
      </c>
      <c r="J495" s="1">
        <v>56107750</v>
      </c>
      <c r="K495" s="1">
        <v>56107750</v>
      </c>
      <c r="L495" s="33">
        <f t="shared" si="254"/>
        <v>100</v>
      </c>
      <c r="M495" s="1">
        <v>100000000</v>
      </c>
      <c r="N495" s="1">
        <v>100000000</v>
      </c>
      <c r="O495" s="1"/>
      <c r="P495" s="1">
        <f>O495</f>
        <v>0</v>
      </c>
      <c r="Q495" s="1">
        <v>100000000</v>
      </c>
      <c r="R495" s="1"/>
      <c r="S495" s="1">
        <f>R495</f>
        <v>0</v>
      </c>
      <c r="T495" s="1"/>
      <c r="U495" s="1">
        <f>T495</f>
        <v>0</v>
      </c>
    </row>
    <row r="496" spans="1:25" s="23" customFormat="1" ht="79.5" customHeight="1" x14ac:dyDescent="0.2">
      <c r="A496" s="227" t="s">
        <v>285</v>
      </c>
      <c r="B496" s="227"/>
      <c r="C496" s="227"/>
      <c r="D496" s="227"/>
      <c r="E496" s="20" t="s">
        <v>286</v>
      </c>
      <c r="F496" s="38" t="s">
        <v>268</v>
      </c>
      <c r="G496" s="21">
        <f>SUM(G497)</f>
        <v>355000000</v>
      </c>
      <c r="H496" s="21">
        <f t="shared" ref="H496:U497" si="255">SUM(H497)</f>
        <v>355000000</v>
      </c>
      <c r="I496" s="21">
        <f t="shared" si="255"/>
        <v>355000000</v>
      </c>
      <c r="J496" s="21">
        <f t="shared" si="255"/>
        <v>355000000</v>
      </c>
      <c r="K496" s="21">
        <f t="shared" si="255"/>
        <v>355000000</v>
      </c>
      <c r="L496" s="22">
        <f t="shared" si="254"/>
        <v>100</v>
      </c>
      <c r="M496" s="21">
        <f t="shared" si="255"/>
        <v>400000000</v>
      </c>
      <c r="N496" s="21">
        <f t="shared" si="255"/>
        <v>400000000</v>
      </c>
      <c r="O496" s="21">
        <f t="shared" si="255"/>
        <v>636000000</v>
      </c>
      <c r="P496" s="21">
        <f t="shared" si="255"/>
        <v>636000000</v>
      </c>
      <c r="Q496" s="21">
        <f t="shared" si="255"/>
        <v>400000000</v>
      </c>
      <c r="R496" s="21">
        <f t="shared" si="255"/>
        <v>636000000</v>
      </c>
      <c r="S496" s="21">
        <f t="shared" si="255"/>
        <v>636000000</v>
      </c>
      <c r="T496" s="21">
        <f t="shared" si="255"/>
        <v>636000000</v>
      </c>
      <c r="U496" s="21">
        <f t="shared" si="255"/>
        <v>636000000</v>
      </c>
      <c r="V496" s="21"/>
      <c r="W496" s="21"/>
      <c r="X496" s="21"/>
      <c r="Y496" s="12"/>
    </row>
    <row r="497" spans="1:25" s="23" customFormat="1" ht="15.75" hidden="1" x14ac:dyDescent="0.2">
      <c r="A497" s="24" t="s">
        <v>287</v>
      </c>
      <c r="B497" s="25">
        <v>11</v>
      </c>
      <c r="C497" s="49" t="s">
        <v>270</v>
      </c>
      <c r="D497" s="27">
        <v>351</v>
      </c>
      <c r="E497" s="20"/>
      <c r="F497" s="20"/>
      <c r="G497" s="21">
        <f>SUM(G498)</f>
        <v>355000000</v>
      </c>
      <c r="H497" s="21">
        <f t="shared" si="255"/>
        <v>355000000</v>
      </c>
      <c r="I497" s="21">
        <f t="shared" si="255"/>
        <v>355000000</v>
      </c>
      <c r="J497" s="21">
        <f t="shared" si="255"/>
        <v>355000000</v>
      </c>
      <c r="K497" s="21">
        <f t="shared" si="255"/>
        <v>355000000</v>
      </c>
      <c r="L497" s="22">
        <f t="shared" si="254"/>
        <v>100</v>
      </c>
      <c r="M497" s="21">
        <f t="shared" si="255"/>
        <v>400000000</v>
      </c>
      <c r="N497" s="21">
        <f t="shared" si="255"/>
        <v>400000000</v>
      </c>
      <c r="O497" s="21">
        <f t="shared" si="255"/>
        <v>636000000</v>
      </c>
      <c r="P497" s="21">
        <f t="shared" si="255"/>
        <v>636000000</v>
      </c>
      <c r="Q497" s="21">
        <f t="shared" si="255"/>
        <v>400000000</v>
      </c>
      <c r="R497" s="21">
        <f t="shared" si="255"/>
        <v>636000000</v>
      </c>
      <c r="S497" s="21">
        <f t="shared" si="255"/>
        <v>636000000</v>
      </c>
      <c r="T497" s="21">
        <f t="shared" si="255"/>
        <v>636000000</v>
      </c>
      <c r="U497" s="21">
        <f t="shared" si="255"/>
        <v>636000000</v>
      </c>
      <c r="V497" s="21"/>
      <c r="W497" s="21"/>
      <c r="X497" s="21"/>
      <c r="Y497" s="12"/>
    </row>
    <row r="498" spans="1:25" ht="30" hidden="1" x14ac:dyDescent="0.2">
      <c r="A498" s="28" t="s">
        <v>287</v>
      </c>
      <c r="B498" s="29">
        <v>11</v>
      </c>
      <c r="C498" s="50" t="s">
        <v>270</v>
      </c>
      <c r="D498" s="31">
        <v>3512</v>
      </c>
      <c r="E498" s="32" t="s">
        <v>281</v>
      </c>
      <c r="G498" s="1">
        <v>355000000</v>
      </c>
      <c r="H498" s="1">
        <v>355000000</v>
      </c>
      <c r="I498" s="1">
        <v>355000000</v>
      </c>
      <c r="J498" s="1">
        <v>355000000</v>
      </c>
      <c r="K498" s="1">
        <v>355000000</v>
      </c>
      <c r="L498" s="33">
        <f t="shared" si="254"/>
        <v>100</v>
      </c>
      <c r="M498" s="1">
        <v>400000000</v>
      </c>
      <c r="N498" s="1">
        <v>400000000</v>
      </c>
      <c r="O498" s="1">
        <v>636000000</v>
      </c>
      <c r="P498" s="1">
        <f>O498</f>
        <v>636000000</v>
      </c>
      <c r="Q498" s="1">
        <v>400000000</v>
      </c>
      <c r="R498" s="1">
        <v>636000000</v>
      </c>
      <c r="S498" s="1">
        <f>R498</f>
        <v>636000000</v>
      </c>
      <c r="T498" s="1">
        <v>636000000</v>
      </c>
      <c r="U498" s="1">
        <f>T498</f>
        <v>636000000</v>
      </c>
    </row>
    <row r="499" spans="1:25" s="39" customFormat="1" ht="78.75" x14ac:dyDescent="0.2">
      <c r="A499" s="227" t="s">
        <v>288</v>
      </c>
      <c r="B499" s="230"/>
      <c r="C499" s="230"/>
      <c r="D499" s="230"/>
      <c r="E499" s="20" t="s">
        <v>289</v>
      </c>
      <c r="F499" s="38" t="s">
        <v>268</v>
      </c>
      <c r="G499" s="21">
        <f>G500+G502</f>
        <v>1150000</v>
      </c>
      <c r="H499" s="21">
        <f t="shared" ref="H499:U499" si="256">H500+H502</f>
        <v>120000</v>
      </c>
      <c r="I499" s="21">
        <f t="shared" si="256"/>
        <v>1150000</v>
      </c>
      <c r="J499" s="21">
        <f t="shared" si="256"/>
        <v>120000</v>
      </c>
      <c r="K499" s="21">
        <f t="shared" si="256"/>
        <v>986526.69000000006</v>
      </c>
      <c r="L499" s="22">
        <f t="shared" si="254"/>
        <v>85.784929565217396</v>
      </c>
      <c r="M499" s="21">
        <f t="shared" si="256"/>
        <v>780000</v>
      </c>
      <c r="N499" s="21">
        <f t="shared" si="256"/>
        <v>80000</v>
      </c>
      <c r="O499" s="21">
        <f t="shared" si="256"/>
        <v>0</v>
      </c>
      <c r="P499" s="21">
        <f t="shared" si="256"/>
        <v>0</v>
      </c>
      <c r="Q499" s="21">
        <f t="shared" si="256"/>
        <v>0</v>
      </c>
      <c r="R499" s="21">
        <f t="shared" si="256"/>
        <v>0</v>
      </c>
      <c r="S499" s="21">
        <f t="shared" si="256"/>
        <v>0</v>
      </c>
      <c r="T499" s="21">
        <f t="shared" si="256"/>
        <v>0</v>
      </c>
      <c r="U499" s="21">
        <f t="shared" si="256"/>
        <v>0</v>
      </c>
      <c r="V499" s="82"/>
      <c r="W499" s="82"/>
      <c r="X499" s="82"/>
      <c r="Y499" s="87"/>
    </row>
    <row r="500" spans="1:25" s="39" customFormat="1" ht="15.75" hidden="1" x14ac:dyDescent="0.2">
      <c r="A500" s="24" t="s">
        <v>290</v>
      </c>
      <c r="B500" s="25">
        <v>12</v>
      </c>
      <c r="C500" s="49" t="s">
        <v>142</v>
      </c>
      <c r="D500" s="40">
        <v>323</v>
      </c>
      <c r="E500" s="20"/>
      <c r="F500" s="20"/>
      <c r="G500" s="21">
        <f>SUM(G501)</f>
        <v>120000</v>
      </c>
      <c r="H500" s="21">
        <f t="shared" ref="H500:U500" si="257">SUM(H501)</f>
        <v>120000</v>
      </c>
      <c r="I500" s="21">
        <f t="shared" si="257"/>
        <v>120000</v>
      </c>
      <c r="J500" s="21">
        <f t="shared" si="257"/>
        <v>120000</v>
      </c>
      <c r="K500" s="21">
        <f t="shared" si="257"/>
        <v>98652.67</v>
      </c>
      <c r="L500" s="22">
        <f t="shared" si="254"/>
        <v>82.210558333333324</v>
      </c>
      <c r="M500" s="21">
        <f t="shared" si="257"/>
        <v>80000</v>
      </c>
      <c r="N500" s="21">
        <f t="shared" si="257"/>
        <v>80000</v>
      </c>
      <c r="O500" s="21">
        <f t="shared" si="257"/>
        <v>0</v>
      </c>
      <c r="P500" s="21">
        <f t="shared" si="257"/>
        <v>0</v>
      </c>
      <c r="Q500" s="21">
        <f t="shared" si="257"/>
        <v>0</v>
      </c>
      <c r="R500" s="21">
        <f t="shared" si="257"/>
        <v>0</v>
      </c>
      <c r="S500" s="21">
        <f t="shared" si="257"/>
        <v>0</v>
      </c>
      <c r="T500" s="21">
        <f t="shared" si="257"/>
        <v>0</v>
      </c>
      <c r="U500" s="21">
        <f t="shared" si="257"/>
        <v>0</v>
      </c>
      <c r="V500" s="82"/>
      <c r="W500" s="82"/>
      <c r="X500" s="82"/>
      <c r="Y500" s="87"/>
    </row>
    <row r="501" spans="1:25" s="37" customFormat="1" hidden="1" x14ac:dyDescent="0.2">
      <c r="A501" s="28" t="s">
        <v>290</v>
      </c>
      <c r="B501" s="29">
        <v>12</v>
      </c>
      <c r="C501" s="50" t="s">
        <v>142</v>
      </c>
      <c r="D501" s="53">
        <v>3237</v>
      </c>
      <c r="E501" s="32" t="s">
        <v>58</v>
      </c>
      <c r="F501" s="32"/>
      <c r="G501" s="1">
        <v>120000</v>
      </c>
      <c r="H501" s="1">
        <v>120000</v>
      </c>
      <c r="I501" s="1">
        <v>120000</v>
      </c>
      <c r="J501" s="1">
        <v>120000</v>
      </c>
      <c r="K501" s="1">
        <v>98652.67</v>
      </c>
      <c r="L501" s="33">
        <f t="shared" si="254"/>
        <v>82.210558333333324</v>
      </c>
      <c r="M501" s="1">
        <v>80000</v>
      </c>
      <c r="N501" s="1">
        <v>80000</v>
      </c>
      <c r="O501" s="1"/>
      <c r="P501" s="1">
        <f>O501</f>
        <v>0</v>
      </c>
      <c r="Q501" s="1">
        <v>0</v>
      </c>
      <c r="R501" s="1"/>
      <c r="S501" s="1">
        <f>R501</f>
        <v>0</v>
      </c>
      <c r="T501" s="1"/>
      <c r="U501" s="1">
        <f>T501</f>
        <v>0</v>
      </c>
      <c r="V501" s="2"/>
      <c r="W501" s="2"/>
      <c r="X501" s="2"/>
      <c r="Y501" s="86"/>
    </row>
    <row r="502" spans="1:25" s="39" customFormat="1" ht="15.75" hidden="1" x14ac:dyDescent="0.2">
      <c r="A502" s="24" t="s">
        <v>290</v>
      </c>
      <c r="B502" s="25">
        <v>51</v>
      </c>
      <c r="C502" s="49" t="s">
        <v>142</v>
      </c>
      <c r="D502" s="40">
        <v>323</v>
      </c>
      <c r="E502" s="20"/>
      <c r="F502" s="20"/>
      <c r="G502" s="21">
        <f>SUM(G503)</f>
        <v>1030000</v>
      </c>
      <c r="H502" s="21">
        <f t="shared" ref="H502:U502" si="258">SUM(H503)</f>
        <v>0</v>
      </c>
      <c r="I502" s="21">
        <f t="shared" si="258"/>
        <v>1030000</v>
      </c>
      <c r="J502" s="21">
        <f t="shared" si="258"/>
        <v>0</v>
      </c>
      <c r="K502" s="21">
        <f t="shared" si="258"/>
        <v>887874.02</v>
      </c>
      <c r="L502" s="22">
        <f t="shared" si="254"/>
        <v>86.201361165048539</v>
      </c>
      <c r="M502" s="21">
        <f t="shared" si="258"/>
        <v>700000</v>
      </c>
      <c r="N502" s="21">
        <f t="shared" si="258"/>
        <v>0</v>
      </c>
      <c r="O502" s="21">
        <f t="shared" si="258"/>
        <v>0</v>
      </c>
      <c r="P502" s="21">
        <f t="shared" si="258"/>
        <v>0</v>
      </c>
      <c r="Q502" s="21">
        <f t="shared" si="258"/>
        <v>0</v>
      </c>
      <c r="R502" s="21">
        <f t="shared" si="258"/>
        <v>0</v>
      </c>
      <c r="S502" s="21">
        <f t="shared" si="258"/>
        <v>0</v>
      </c>
      <c r="T502" s="21">
        <f t="shared" si="258"/>
        <v>0</v>
      </c>
      <c r="U502" s="21">
        <f t="shared" si="258"/>
        <v>0</v>
      </c>
      <c r="V502" s="82"/>
      <c r="W502" s="82"/>
      <c r="X502" s="82"/>
      <c r="Y502" s="87"/>
    </row>
    <row r="503" spans="1:25" s="37" customFormat="1" hidden="1" x14ac:dyDescent="0.2">
      <c r="A503" s="28" t="s">
        <v>290</v>
      </c>
      <c r="B503" s="29">
        <v>51</v>
      </c>
      <c r="C503" s="50" t="s">
        <v>142</v>
      </c>
      <c r="D503" s="53">
        <v>3237</v>
      </c>
      <c r="E503" s="32" t="s">
        <v>58</v>
      </c>
      <c r="F503" s="32"/>
      <c r="G503" s="1">
        <v>1030000</v>
      </c>
      <c r="H503" s="55"/>
      <c r="I503" s="1">
        <v>1030000</v>
      </c>
      <c r="J503" s="55"/>
      <c r="K503" s="1">
        <v>887874.02</v>
      </c>
      <c r="L503" s="33">
        <f t="shared" si="254"/>
        <v>86.201361165048539</v>
      </c>
      <c r="M503" s="1">
        <v>700000</v>
      </c>
      <c r="N503" s="55"/>
      <c r="O503" s="1"/>
      <c r="P503" s="55"/>
      <c r="Q503" s="1">
        <v>0</v>
      </c>
      <c r="R503" s="1"/>
      <c r="S503" s="55"/>
      <c r="T503" s="1"/>
      <c r="U503" s="55"/>
      <c r="V503" s="2"/>
      <c r="W503" s="2"/>
      <c r="X503" s="2"/>
      <c r="Y503" s="86"/>
    </row>
    <row r="504" spans="1:25" s="23" customFormat="1" ht="15.75" x14ac:dyDescent="0.2">
      <c r="A504" s="226" t="s">
        <v>291</v>
      </c>
      <c r="B504" s="226"/>
      <c r="C504" s="226"/>
      <c r="D504" s="226"/>
      <c r="E504" s="226"/>
      <c r="F504" s="226"/>
      <c r="G504" s="18">
        <f>SUM(G505+G518+G523+G528+G536+G539+G542+G551+G558+G563+G566+G545+G548+G569)</f>
        <v>119465000</v>
      </c>
      <c r="H504" s="18">
        <f t="shared" ref="H504:U504" si="259">SUM(H505+H518+H523+H528+H536+H539+H542+H551+H558+H563+H566+H545+H548+H569)</f>
        <v>119095000</v>
      </c>
      <c r="I504" s="18">
        <f t="shared" si="259"/>
        <v>234465000</v>
      </c>
      <c r="J504" s="18">
        <f t="shared" si="259"/>
        <v>234095000</v>
      </c>
      <c r="K504" s="18">
        <f t="shared" si="259"/>
        <v>231622033.00999999</v>
      </c>
      <c r="L504" s="19">
        <f t="shared" si="254"/>
        <v>98.787466363849603</v>
      </c>
      <c r="M504" s="18">
        <f t="shared" si="259"/>
        <v>106440000</v>
      </c>
      <c r="N504" s="18">
        <f t="shared" si="259"/>
        <v>106440000</v>
      </c>
      <c r="O504" s="18">
        <f t="shared" si="259"/>
        <v>130890000</v>
      </c>
      <c r="P504" s="18">
        <f t="shared" si="259"/>
        <v>130890000</v>
      </c>
      <c r="Q504" s="18">
        <f t="shared" si="259"/>
        <v>106495000</v>
      </c>
      <c r="R504" s="18">
        <f t="shared" si="259"/>
        <v>131590000</v>
      </c>
      <c r="S504" s="18">
        <f t="shared" si="259"/>
        <v>131590000</v>
      </c>
      <c r="T504" s="18">
        <f t="shared" si="259"/>
        <v>91590000</v>
      </c>
      <c r="U504" s="18">
        <f t="shared" si="259"/>
        <v>91590000</v>
      </c>
      <c r="V504" s="21"/>
      <c r="W504" s="21"/>
      <c r="X504" s="21"/>
      <c r="Y504" s="12"/>
    </row>
    <row r="505" spans="1:25" ht="78.75" x14ac:dyDescent="0.2">
      <c r="A505" s="227" t="s">
        <v>292</v>
      </c>
      <c r="B505" s="227"/>
      <c r="C505" s="227"/>
      <c r="D505" s="227"/>
      <c r="E505" s="20" t="s">
        <v>293</v>
      </c>
      <c r="F505" s="38" t="s">
        <v>294</v>
      </c>
      <c r="G505" s="21">
        <f>G506+G508+G510+G515</f>
        <v>795000</v>
      </c>
      <c r="H505" s="21">
        <f t="shared" ref="H505:U505" si="260">H506+H508+H510+H515</f>
        <v>795000</v>
      </c>
      <c r="I505" s="21">
        <f t="shared" si="260"/>
        <v>795000</v>
      </c>
      <c r="J505" s="21">
        <f t="shared" si="260"/>
        <v>795000</v>
      </c>
      <c r="K505" s="21">
        <f t="shared" si="260"/>
        <v>514651.69</v>
      </c>
      <c r="L505" s="22">
        <f t="shared" si="254"/>
        <v>64.736061635220125</v>
      </c>
      <c r="M505" s="21">
        <f t="shared" si="260"/>
        <v>840000</v>
      </c>
      <c r="N505" s="21">
        <f t="shared" si="260"/>
        <v>840000</v>
      </c>
      <c r="O505" s="21">
        <f t="shared" si="260"/>
        <v>1390000</v>
      </c>
      <c r="P505" s="21">
        <f t="shared" si="260"/>
        <v>1390000</v>
      </c>
      <c r="Q505" s="21">
        <f t="shared" si="260"/>
        <v>895000</v>
      </c>
      <c r="R505" s="21">
        <f t="shared" si="260"/>
        <v>1390000</v>
      </c>
      <c r="S505" s="21">
        <f t="shared" si="260"/>
        <v>1390000</v>
      </c>
      <c r="T505" s="21">
        <f t="shared" si="260"/>
        <v>1390000</v>
      </c>
      <c r="U505" s="21">
        <f t="shared" si="260"/>
        <v>1390000</v>
      </c>
      <c r="Y505" s="1"/>
    </row>
    <row r="506" spans="1:25" s="23" customFormat="1" ht="15.75" hidden="1" x14ac:dyDescent="0.2">
      <c r="A506" s="24" t="s">
        <v>295</v>
      </c>
      <c r="B506" s="25">
        <v>11</v>
      </c>
      <c r="C506" s="49" t="s">
        <v>296</v>
      </c>
      <c r="D506" s="27">
        <v>321</v>
      </c>
      <c r="E506" s="20"/>
      <c r="F506" s="20"/>
      <c r="G506" s="21">
        <f>SUM(G507)</f>
        <v>10000</v>
      </c>
      <c r="H506" s="21">
        <f t="shared" ref="H506:U506" si="261">SUM(H507)</f>
        <v>10000</v>
      </c>
      <c r="I506" s="21">
        <f t="shared" si="261"/>
        <v>10000</v>
      </c>
      <c r="J506" s="21">
        <f t="shared" si="261"/>
        <v>10000</v>
      </c>
      <c r="K506" s="21">
        <f t="shared" si="261"/>
        <v>0</v>
      </c>
      <c r="L506" s="22">
        <f t="shared" si="254"/>
        <v>0</v>
      </c>
      <c r="M506" s="21">
        <f t="shared" si="261"/>
        <v>10000</v>
      </c>
      <c r="N506" s="21">
        <f t="shared" si="261"/>
        <v>10000</v>
      </c>
      <c r="O506" s="21">
        <f t="shared" si="261"/>
        <v>10000</v>
      </c>
      <c r="P506" s="21">
        <f t="shared" si="261"/>
        <v>10000</v>
      </c>
      <c r="Q506" s="21">
        <f t="shared" si="261"/>
        <v>10000</v>
      </c>
      <c r="R506" s="21">
        <f t="shared" si="261"/>
        <v>10000</v>
      </c>
      <c r="S506" s="21">
        <f t="shared" si="261"/>
        <v>10000</v>
      </c>
      <c r="T506" s="21">
        <f t="shared" si="261"/>
        <v>10000</v>
      </c>
      <c r="U506" s="21">
        <f t="shared" si="261"/>
        <v>10000</v>
      </c>
      <c r="V506" s="21"/>
      <c r="W506" s="21"/>
      <c r="X506" s="21"/>
      <c r="Y506" s="12"/>
    </row>
    <row r="507" spans="1:25" hidden="1" x14ac:dyDescent="0.2">
      <c r="A507" s="28" t="s">
        <v>295</v>
      </c>
      <c r="B507" s="29">
        <v>11</v>
      </c>
      <c r="C507" s="50" t="s">
        <v>296</v>
      </c>
      <c r="D507" s="31">
        <v>3213</v>
      </c>
      <c r="E507" s="32" t="s">
        <v>44</v>
      </c>
      <c r="G507" s="1">
        <v>10000</v>
      </c>
      <c r="H507" s="1">
        <v>10000</v>
      </c>
      <c r="I507" s="1">
        <v>10000</v>
      </c>
      <c r="J507" s="1">
        <v>10000</v>
      </c>
      <c r="K507" s="1">
        <v>0</v>
      </c>
      <c r="L507" s="33">
        <f t="shared" si="254"/>
        <v>0</v>
      </c>
      <c r="M507" s="1">
        <v>10000</v>
      </c>
      <c r="N507" s="1">
        <v>10000</v>
      </c>
      <c r="O507" s="1">
        <v>10000</v>
      </c>
      <c r="P507" s="1">
        <f>O507</f>
        <v>10000</v>
      </c>
      <c r="Q507" s="1">
        <v>10000</v>
      </c>
      <c r="R507" s="1">
        <v>10000</v>
      </c>
      <c r="S507" s="1">
        <f>R507</f>
        <v>10000</v>
      </c>
      <c r="T507" s="1">
        <v>10000</v>
      </c>
      <c r="U507" s="1">
        <f>T507</f>
        <v>10000</v>
      </c>
    </row>
    <row r="508" spans="1:25" s="23" customFormat="1" ht="15.75" hidden="1" x14ac:dyDescent="0.2">
      <c r="A508" s="24" t="s">
        <v>295</v>
      </c>
      <c r="B508" s="25">
        <v>11</v>
      </c>
      <c r="C508" s="49" t="s">
        <v>296</v>
      </c>
      <c r="D508" s="27">
        <v>322</v>
      </c>
      <c r="E508" s="20"/>
      <c r="F508" s="20"/>
      <c r="G508" s="21">
        <f>SUM(G509)</f>
        <v>5000</v>
      </c>
      <c r="H508" s="21">
        <f t="shared" ref="H508:U508" si="262">SUM(H509)</f>
        <v>5000</v>
      </c>
      <c r="I508" s="21">
        <f t="shared" si="262"/>
        <v>5000</v>
      </c>
      <c r="J508" s="21">
        <f t="shared" si="262"/>
        <v>5000</v>
      </c>
      <c r="K508" s="21">
        <f t="shared" si="262"/>
        <v>0</v>
      </c>
      <c r="L508" s="22">
        <f t="shared" si="254"/>
        <v>0</v>
      </c>
      <c r="M508" s="21">
        <f t="shared" si="262"/>
        <v>5000</v>
      </c>
      <c r="N508" s="21">
        <f t="shared" si="262"/>
        <v>5000</v>
      </c>
      <c r="O508" s="21">
        <f t="shared" si="262"/>
        <v>5000</v>
      </c>
      <c r="P508" s="21">
        <f t="shared" si="262"/>
        <v>5000</v>
      </c>
      <c r="Q508" s="21">
        <f t="shared" si="262"/>
        <v>5000</v>
      </c>
      <c r="R508" s="21">
        <f t="shared" si="262"/>
        <v>5000</v>
      </c>
      <c r="S508" s="21">
        <f t="shared" si="262"/>
        <v>5000</v>
      </c>
      <c r="T508" s="21">
        <f t="shared" si="262"/>
        <v>5000</v>
      </c>
      <c r="U508" s="21">
        <f t="shared" si="262"/>
        <v>5000</v>
      </c>
      <c r="V508" s="21"/>
      <c r="W508" s="21"/>
      <c r="X508" s="21"/>
      <c r="Y508" s="12"/>
    </row>
    <row r="509" spans="1:25" hidden="1" x14ac:dyDescent="0.2">
      <c r="A509" s="28" t="s">
        <v>295</v>
      </c>
      <c r="B509" s="29">
        <v>11</v>
      </c>
      <c r="C509" s="50" t="s">
        <v>296</v>
      </c>
      <c r="D509" s="31">
        <v>3221</v>
      </c>
      <c r="E509" s="32" t="s">
        <v>297</v>
      </c>
      <c r="G509" s="1">
        <v>5000</v>
      </c>
      <c r="H509" s="1">
        <v>5000</v>
      </c>
      <c r="I509" s="1">
        <v>5000</v>
      </c>
      <c r="J509" s="1">
        <v>5000</v>
      </c>
      <c r="K509" s="1">
        <v>0</v>
      </c>
      <c r="L509" s="33">
        <f t="shared" si="254"/>
        <v>0</v>
      </c>
      <c r="M509" s="1">
        <v>5000</v>
      </c>
      <c r="N509" s="1">
        <v>5000</v>
      </c>
      <c r="O509" s="1">
        <v>5000</v>
      </c>
      <c r="P509" s="1">
        <f t="shared" ref="P509:P517" si="263">O509</f>
        <v>5000</v>
      </c>
      <c r="Q509" s="1">
        <v>5000</v>
      </c>
      <c r="R509" s="1">
        <v>5000</v>
      </c>
      <c r="S509" s="1">
        <f t="shared" ref="S509:S517" si="264">R509</f>
        <v>5000</v>
      </c>
      <c r="T509" s="1">
        <v>5000</v>
      </c>
      <c r="U509" s="1">
        <f t="shared" ref="U509:U517" si="265">T509</f>
        <v>5000</v>
      </c>
    </row>
    <row r="510" spans="1:25" s="23" customFormat="1" ht="15.75" hidden="1" x14ac:dyDescent="0.2">
      <c r="A510" s="24" t="s">
        <v>295</v>
      </c>
      <c r="B510" s="25">
        <v>11</v>
      </c>
      <c r="C510" s="49" t="s">
        <v>296</v>
      </c>
      <c r="D510" s="27">
        <v>323</v>
      </c>
      <c r="E510" s="20"/>
      <c r="F510" s="20"/>
      <c r="G510" s="21">
        <f>SUM(G511:G514)</f>
        <v>210000</v>
      </c>
      <c r="H510" s="21">
        <f t="shared" ref="H510:U510" si="266">SUM(H511:H514)</f>
        <v>210000</v>
      </c>
      <c r="I510" s="21">
        <f t="shared" si="266"/>
        <v>210000</v>
      </c>
      <c r="J510" s="21">
        <f t="shared" si="266"/>
        <v>210000</v>
      </c>
      <c r="K510" s="21">
        <f t="shared" si="266"/>
        <v>99804</v>
      </c>
      <c r="L510" s="22">
        <f t="shared" si="254"/>
        <v>47.525714285714287</v>
      </c>
      <c r="M510" s="21">
        <f t="shared" si="266"/>
        <v>210000</v>
      </c>
      <c r="N510" s="21">
        <f t="shared" si="266"/>
        <v>210000</v>
      </c>
      <c r="O510" s="21">
        <f t="shared" si="266"/>
        <v>210000</v>
      </c>
      <c r="P510" s="21">
        <f t="shared" si="266"/>
        <v>210000</v>
      </c>
      <c r="Q510" s="21">
        <f t="shared" si="266"/>
        <v>215000</v>
      </c>
      <c r="R510" s="21">
        <f t="shared" si="266"/>
        <v>210000</v>
      </c>
      <c r="S510" s="21">
        <f t="shared" si="266"/>
        <v>210000</v>
      </c>
      <c r="T510" s="21">
        <f t="shared" si="266"/>
        <v>210000</v>
      </c>
      <c r="U510" s="21">
        <f t="shared" si="266"/>
        <v>210000</v>
      </c>
      <c r="V510" s="21"/>
      <c r="W510" s="21"/>
      <c r="X510" s="21"/>
      <c r="Y510" s="12"/>
    </row>
    <row r="511" spans="1:25" hidden="1" x14ac:dyDescent="0.2">
      <c r="A511" s="28" t="s">
        <v>295</v>
      </c>
      <c r="B511" s="29">
        <v>11</v>
      </c>
      <c r="C511" s="50" t="s">
        <v>296</v>
      </c>
      <c r="D511" s="31">
        <v>3231</v>
      </c>
      <c r="E511" s="32" t="s">
        <v>52</v>
      </c>
      <c r="G511" s="1">
        <v>50000</v>
      </c>
      <c r="H511" s="1">
        <v>50000</v>
      </c>
      <c r="I511" s="1">
        <v>50000</v>
      </c>
      <c r="J511" s="1">
        <v>50000</v>
      </c>
      <c r="K511" s="1">
        <v>36692.129999999997</v>
      </c>
      <c r="L511" s="33">
        <f t="shared" si="254"/>
        <v>73.384259999999983</v>
      </c>
      <c r="M511" s="1">
        <v>50000</v>
      </c>
      <c r="N511" s="1">
        <v>50000</v>
      </c>
      <c r="O511" s="1">
        <v>50000</v>
      </c>
      <c r="P511" s="1">
        <f t="shared" si="263"/>
        <v>50000</v>
      </c>
      <c r="Q511" s="1">
        <v>55000</v>
      </c>
      <c r="R511" s="1">
        <v>50000</v>
      </c>
      <c r="S511" s="1">
        <f t="shared" si="264"/>
        <v>50000</v>
      </c>
      <c r="T511" s="1">
        <v>50000</v>
      </c>
      <c r="U511" s="1">
        <f t="shared" si="265"/>
        <v>50000</v>
      </c>
    </row>
    <row r="512" spans="1:25" hidden="1" x14ac:dyDescent="0.2">
      <c r="A512" s="28" t="s">
        <v>295</v>
      </c>
      <c r="B512" s="29">
        <v>11</v>
      </c>
      <c r="C512" s="50" t="s">
        <v>296</v>
      </c>
      <c r="D512" s="31">
        <v>3235</v>
      </c>
      <c r="E512" s="32" t="s">
        <v>56</v>
      </c>
      <c r="G512" s="1">
        <v>10000</v>
      </c>
      <c r="H512" s="1">
        <v>10000</v>
      </c>
      <c r="I512" s="1">
        <v>10000</v>
      </c>
      <c r="J512" s="1">
        <v>10000</v>
      </c>
      <c r="K512" s="1">
        <v>0</v>
      </c>
      <c r="L512" s="33">
        <f t="shared" si="254"/>
        <v>0</v>
      </c>
      <c r="M512" s="1">
        <v>10000</v>
      </c>
      <c r="N512" s="1">
        <v>10000</v>
      </c>
      <c r="O512" s="1">
        <v>10000</v>
      </c>
      <c r="P512" s="1">
        <f t="shared" si="263"/>
        <v>10000</v>
      </c>
      <c r="Q512" s="1">
        <v>10000</v>
      </c>
      <c r="R512" s="1">
        <v>10000</v>
      </c>
      <c r="S512" s="1">
        <f t="shared" si="264"/>
        <v>10000</v>
      </c>
      <c r="T512" s="1">
        <v>10000</v>
      </c>
      <c r="U512" s="1">
        <f t="shared" si="265"/>
        <v>10000</v>
      </c>
    </row>
    <row r="513" spans="1:25" s="23" customFormat="1" ht="15.75" hidden="1" x14ac:dyDescent="0.2">
      <c r="A513" s="28" t="s">
        <v>295</v>
      </c>
      <c r="B513" s="29">
        <v>11</v>
      </c>
      <c r="C513" s="50" t="s">
        <v>296</v>
      </c>
      <c r="D513" s="31">
        <v>3237</v>
      </c>
      <c r="E513" s="32" t="s">
        <v>58</v>
      </c>
      <c r="F513" s="32"/>
      <c r="G513" s="1">
        <v>120000</v>
      </c>
      <c r="H513" s="1">
        <v>120000</v>
      </c>
      <c r="I513" s="1">
        <v>120000</v>
      </c>
      <c r="J513" s="1">
        <v>120000</v>
      </c>
      <c r="K513" s="1">
        <v>63111.87</v>
      </c>
      <c r="L513" s="33">
        <f t="shared" si="254"/>
        <v>52.593224999999997</v>
      </c>
      <c r="M513" s="1">
        <v>120000</v>
      </c>
      <c r="N513" s="1">
        <v>120000</v>
      </c>
      <c r="O513" s="1">
        <v>120000</v>
      </c>
      <c r="P513" s="1">
        <f t="shared" si="263"/>
        <v>120000</v>
      </c>
      <c r="Q513" s="1">
        <v>120000</v>
      </c>
      <c r="R513" s="1">
        <v>120000</v>
      </c>
      <c r="S513" s="1">
        <f t="shared" si="264"/>
        <v>120000</v>
      </c>
      <c r="T513" s="1">
        <v>120000</v>
      </c>
      <c r="U513" s="1">
        <f t="shared" si="265"/>
        <v>120000</v>
      </c>
      <c r="V513" s="21"/>
      <c r="W513" s="21"/>
      <c r="X513" s="21"/>
      <c r="Y513" s="12"/>
    </row>
    <row r="514" spans="1:25" s="23" customFormat="1" ht="15.75" hidden="1" x14ac:dyDescent="0.2">
      <c r="A514" s="28" t="s">
        <v>295</v>
      </c>
      <c r="B514" s="29">
        <v>11</v>
      </c>
      <c r="C514" s="50" t="s">
        <v>296</v>
      </c>
      <c r="D514" s="31">
        <v>3238</v>
      </c>
      <c r="E514" s="32" t="s">
        <v>59</v>
      </c>
      <c r="F514" s="32"/>
      <c r="G514" s="1">
        <v>30000</v>
      </c>
      <c r="H514" s="1">
        <v>30000</v>
      </c>
      <c r="I514" s="1">
        <v>30000</v>
      </c>
      <c r="J514" s="1">
        <v>30000</v>
      </c>
      <c r="K514" s="1">
        <v>0</v>
      </c>
      <c r="L514" s="33">
        <f t="shared" si="254"/>
        <v>0</v>
      </c>
      <c r="M514" s="1">
        <v>30000</v>
      </c>
      <c r="N514" s="1">
        <v>30000</v>
      </c>
      <c r="O514" s="1">
        <v>30000</v>
      </c>
      <c r="P514" s="1">
        <f t="shared" si="263"/>
        <v>30000</v>
      </c>
      <c r="Q514" s="1">
        <v>30000</v>
      </c>
      <c r="R514" s="1">
        <v>30000</v>
      </c>
      <c r="S514" s="1">
        <f t="shared" si="264"/>
        <v>30000</v>
      </c>
      <c r="T514" s="1">
        <v>30000</v>
      </c>
      <c r="U514" s="1">
        <f t="shared" si="265"/>
        <v>30000</v>
      </c>
      <c r="V514" s="21"/>
      <c r="W514" s="21"/>
      <c r="X514" s="21"/>
      <c r="Y514" s="12"/>
    </row>
    <row r="515" spans="1:25" s="23" customFormat="1" ht="15.75" hidden="1" x14ac:dyDescent="0.2">
      <c r="A515" s="24" t="s">
        <v>295</v>
      </c>
      <c r="B515" s="25">
        <v>11</v>
      </c>
      <c r="C515" s="49" t="s">
        <v>296</v>
      </c>
      <c r="D515" s="27">
        <v>329</v>
      </c>
      <c r="E515" s="20"/>
      <c r="F515" s="20"/>
      <c r="G515" s="21">
        <f>SUM(G516:G517)</f>
        <v>570000</v>
      </c>
      <c r="H515" s="21">
        <f t="shared" ref="H515:U515" si="267">SUM(H516:H517)</f>
        <v>570000</v>
      </c>
      <c r="I515" s="21">
        <f t="shared" si="267"/>
        <v>570000</v>
      </c>
      <c r="J515" s="21">
        <f t="shared" si="267"/>
        <v>570000</v>
      </c>
      <c r="K515" s="21">
        <f t="shared" si="267"/>
        <v>414847.69</v>
      </c>
      <c r="L515" s="22">
        <f t="shared" si="254"/>
        <v>72.780296491228071</v>
      </c>
      <c r="M515" s="21">
        <f t="shared" si="267"/>
        <v>615000</v>
      </c>
      <c r="N515" s="21">
        <f t="shared" si="267"/>
        <v>615000</v>
      </c>
      <c r="O515" s="21">
        <f t="shared" si="267"/>
        <v>1165000</v>
      </c>
      <c r="P515" s="21">
        <f t="shared" si="267"/>
        <v>1165000</v>
      </c>
      <c r="Q515" s="21">
        <f t="shared" si="267"/>
        <v>665000</v>
      </c>
      <c r="R515" s="21">
        <f t="shared" si="267"/>
        <v>1165000</v>
      </c>
      <c r="S515" s="21">
        <f t="shared" si="267"/>
        <v>1165000</v>
      </c>
      <c r="T515" s="21">
        <f t="shared" si="267"/>
        <v>1165000</v>
      </c>
      <c r="U515" s="21">
        <f t="shared" si="267"/>
        <v>1165000</v>
      </c>
      <c r="V515" s="21"/>
      <c r="W515" s="21"/>
      <c r="X515" s="21"/>
      <c r="Y515" s="12"/>
    </row>
    <row r="516" spans="1:25" hidden="1" x14ac:dyDescent="0.2">
      <c r="A516" s="28" t="s">
        <v>295</v>
      </c>
      <c r="B516" s="29">
        <v>11</v>
      </c>
      <c r="C516" s="50" t="s">
        <v>296</v>
      </c>
      <c r="D516" s="31">
        <v>3294</v>
      </c>
      <c r="E516" s="32" t="s">
        <v>65</v>
      </c>
      <c r="G516" s="1">
        <v>550000</v>
      </c>
      <c r="H516" s="1">
        <v>550000</v>
      </c>
      <c r="I516" s="1">
        <v>550000</v>
      </c>
      <c r="J516" s="1">
        <v>550000</v>
      </c>
      <c r="K516" s="1">
        <v>414847.69</v>
      </c>
      <c r="L516" s="33">
        <f t="shared" si="254"/>
        <v>75.426852727272731</v>
      </c>
      <c r="M516" s="1">
        <v>600000</v>
      </c>
      <c r="N516" s="1">
        <v>600000</v>
      </c>
      <c r="O516" s="1">
        <v>1165000</v>
      </c>
      <c r="P516" s="1">
        <f t="shared" si="263"/>
        <v>1165000</v>
      </c>
      <c r="Q516" s="1">
        <v>650000</v>
      </c>
      <c r="R516" s="1">
        <v>1165000</v>
      </c>
      <c r="S516" s="1">
        <f t="shared" si="264"/>
        <v>1165000</v>
      </c>
      <c r="T516" s="1">
        <v>1165000</v>
      </c>
      <c r="U516" s="1">
        <f t="shared" si="265"/>
        <v>1165000</v>
      </c>
    </row>
    <row r="517" spans="1:25" hidden="1" x14ac:dyDescent="0.2">
      <c r="A517" s="28" t="s">
        <v>295</v>
      </c>
      <c r="B517" s="29">
        <v>11</v>
      </c>
      <c r="C517" s="50" t="s">
        <v>296</v>
      </c>
      <c r="D517" s="31">
        <v>3299</v>
      </c>
      <c r="E517" s="32" t="s">
        <v>67</v>
      </c>
      <c r="G517" s="1">
        <v>20000</v>
      </c>
      <c r="H517" s="1">
        <v>20000</v>
      </c>
      <c r="I517" s="1">
        <v>20000</v>
      </c>
      <c r="J517" s="1">
        <v>20000</v>
      </c>
      <c r="K517" s="1">
        <v>0</v>
      </c>
      <c r="L517" s="33">
        <f t="shared" si="254"/>
        <v>0</v>
      </c>
      <c r="M517" s="1">
        <v>15000</v>
      </c>
      <c r="N517" s="1">
        <v>15000</v>
      </c>
      <c r="O517" s="1"/>
      <c r="P517" s="1">
        <f t="shared" si="263"/>
        <v>0</v>
      </c>
      <c r="Q517" s="1">
        <v>15000</v>
      </c>
      <c r="R517" s="1"/>
      <c r="S517" s="1">
        <f t="shared" si="264"/>
        <v>0</v>
      </c>
      <c r="T517" s="1"/>
      <c r="U517" s="1">
        <f t="shared" si="265"/>
        <v>0</v>
      </c>
    </row>
    <row r="518" spans="1:25" ht="78.75" x14ac:dyDescent="0.2">
      <c r="A518" s="227" t="s">
        <v>298</v>
      </c>
      <c r="B518" s="227"/>
      <c r="C518" s="227"/>
      <c r="D518" s="227"/>
      <c r="E518" s="20" t="s">
        <v>299</v>
      </c>
      <c r="F518" s="38" t="s">
        <v>294</v>
      </c>
      <c r="G518" s="21">
        <f>G519+G521</f>
        <v>650000</v>
      </c>
      <c r="H518" s="21">
        <f t="shared" ref="H518:U518" si="268">H519+H521</f>
        <v>650000</v>
      </c>
      <c r="I518" s="21">
        <f t="shared" si="268"/>
        <v>650000</v>
      </c>
      <c r="J518" s="21">
        <f t="shared" si="268"/>
        <v>650000</v>
      </c>
      <c r="K518" s="21">
        <f t="shared" si="268"/>
        <v>0</v>
      </c>
      <c r="L518" s="22">
        <f t="shared" si="254"/>
        <v>0</v>
      </c>
      <c r="M518" s="21">
        <f t="shared" si="268"/>
        <v>650000</v>
      </c>
      <c r="N518" s="21">
        <f t="shared" si="268"/>
        <v>650000</v>
      </c>
      <c r="O518" s="21">
        <f t="shared" si="268"/>
        <v>650000</v>
      </c>
      <c r="P518" s="21">
        <f t="shared" si="268"/>
        <v>650000</v>
      </c>
      <c r="Q518" s="21">
        <f t="shared" si="268"/>
        <v>650000</v>
      </c>
      <c r="R518" s="21">
        <f t="shared" si="268"/>
        <v>650000</v>
      </c>
      <c r="S518" s="21">
        <f t="shared" si="268"/>
        <v>650000</v>
      </c>
      <c r="T518" s="21">
        <f t="shared" si="268"/>
        <v>650000</v>
      </c>
      <c r="U518" s="21">
        <f t="shared" si="268"/>
        <v>650000</v>
      </c>
    </row>
    <row r="519" spans="1:25" s="23" customFormat="1" ht="15.75" hidden="1" x14ac:dyDescent="0.2">
      <c r="A519" s="24" t="s">
        <v>300</v>
      </c>
      <c r="B519" s="25">
        <v>11</v>
      </c>
      <c r="C519" s="26" t="s">
        <v>31</v>
      </c>
      <c r="D519" s="27">
        <v>381</v>
      </c>
      <c r="E519" s="20"/>
      <c r="F519" s="20"/>
      <c r="G519" s="21">
        <f>SUM(G520)</f>
        <v>250000</v>
      </c>
      <c r="H519" s="21">
        <f t="shared" ref="H519:U519" si="269">SUM(H520)</f>
        <v>250000</v>
      </c>
      <c r="I519" s="21">
        <f t="shared" si="269"/>
        <v>250000</v>
      </c>
      <c r="J519" s="21">
        <f t="shared" si="269"/>
        <v>250000</v>
      </c>
      <c r="K519" s="21">
        <f t="shared" si="269"/>
        <v>0</v>
      </c>
      <c r="L519" s="22">
        <f t="shared" si="254"/>
        <v>0</v>
      </c>
      <c r="M519" s="21">
        <f t="shared" si="269"/>
        <v>250000</v>
      </c>
      <c r="N519" s="21">
        <f t="shared" si="269"/>
        <v>250000</v>
      </c>
      <c r="O519" s="21">
        <f t="shared" si="269"/>
        <v>250000</v>
      </c>
      <c r="P519" s="21">
        <f t="shared" si="269"/>
        <v>250000</v>
      </c>
      <c r="Q519" s="21">
        <f t="shared" si="269"/>
        <v>250000</v>
      </c>
      <c r="R519" s="21">
        <f t="shared" si="269"/>
        <v>250000</v>
      </c>
      <c r="S519" s="21">
        <f t="shared" si="269"/>
        <v>250000</v>
      </c>
      <c r="T519" s="21">
        <f t="shared" si="269"/>
        <v>250000</v>
      </c>
      <c r="U519" s="21">
        <f t="shared" si="269"/>
        <v>250000</v>
      </c>
      <c r="V519" s="21"/>
      <c r="W519" s="21"/>
      <c r="X519" s="21"/>
      <c r="Y519" s="12"/>
    </row>
    <row r="520" spans="1:25" hidden="1" x14ac:dyDescent="0.2">
      <c r="A520" s="28" t="s">
        <v>300</v>
      </c>
      <c r="B520" s="29">
        <v>11</v>
      </c>
      <c r="C520" s="30" t="s">
        <v>31</v>
      </c>
      <c r="D520" s="31">
        <v>3811</v>
      </c>
      <c r="E520" s="32" t="s">
        <v>73</v>
      </c>
      <c r="G520" s="1">
        <v>250000</v>
      </c>
      <c r="H520" s="1">
        <v>250000</v>
      </c>
      <c r="I520" s="1">
        <v>250000</v>
      </c>
      <c r="J520" s="1">
        <v>250000</v>
      </c>
      <c r="K520" s="1">
        <v>0</v>
      </c>
      <c r="L520" s="33">
        <f t="shared" si="254"/>
        <v>0</v>
      </c>
      <c r="M520" s="1">
        <v>250000</v>
      </c>
      <c r="N520" s="1">
        <v>250000</v>
      </c>
      <c r="O520" s="1">
        <v>250000</v>
      </c>
      <c r="P520" s="1">
        <f>O520</f>
        <v>250000</v>
      </c>
      <c r="Q520" s="1">
        <v>250000</v>
      </c>
      <c r="R520" s="1">
        <v>250000</v>
      </c>
      <c r="S520" s="1">
        <f>R520</f>
        <v>250000</v>
      </c>
      <c r="T520" s="1">
        <v>250000</v>
      </c>
      <c r="U520" s="1">
        <f>T520</f>
        <v>250000</v>
      </c>
    </row>
    <row r="521" spans="1:25" s="23" customFormat="1" ht="15.75" hidden="1" x14ac:dyDescent="0.2">
      <c r="A521" s="24" t="s">
        <v>300</v>
      </c>
      <c r="B521" s="25">
        <v>11</v>
      </c>
      <c r="C521" s="26" t="s">
        <v>31</v>
      </c>
      <c r="D521" s="27">
        <v>382</v>
      </c>
      <c r="E521" s="20"/>
      <c r="F521" s="20"/>
      <c r="G521" s="21">
        <f>SUM(G522)</f>
        <v>400000</v>
      </c>
      <c r="H521" s="21">
        <f t="shared" ref="H521:U521" si="270">SUM(H522)</f>
        <v>400000</v>
      </c>
      <c r="I521" s="21">
        <f t="shared" si="270"/>
        <v>400000</v>
      </c>
      <c r="J521" s="21">
        <f t="shared" si="270"/>
        <v>400000</v>
      </c>
      <c r="K521" s="21">
        <f t="shared" si="270"/>
        <v>0</v>
      </c>
      <c r="L521" s="22">
        <f t="shared" si="254"/>
        <v>0</v>
      </c>
      <c r="M521" s="21">
        <f t="shared" si="270"/>
        <v>400000</v>
      </c>
      <c r="N521" s="21">
        <f t="shared" si="270"/>
        <v>400000</v>
      </c>
      <c r="O521" s="21">
        <f t="shared" si="270"/>
        <v>400000</v>
      </c>
      <c r="P521" s="21">
        <f t="shared" si="270"/>
        <v>400000</v>
      </c>
      <c r="Q521" s="21">
        <f t="shared" si="270"/>
        <v>400000</v>
      </c>
      <c r="R521" s="21">
        <f t="shared" si="270"/>
        <v>400000</v>
      </c>
      <c r="S521" s="21">
        <f t="shared" si="270"/>
        <v>400000</v>
      </c>
      <c r="T521" s="21">
        <f t="shared" si="270"/>
        <v>400000</v>
      </c>
      <c r="U521" s="21">
        <f t="shared" si="270"/>
        <v>400000</v>
      </c>
      <c r="V521" s="21"/>
      <c r="W521" s="21"/>
      <c r="X521" s="21"/>
      <c r="Y521" s="12"/>
    </row>
    <row r="522" spans="1:25" ht="35.25" hidden="1" customHeight="1" x14ac:dyDescent="0.2">
      <c r="A522" s="28" t="s">
        <v>300</v>
      </c>
      <c r="B522" s="29">
        <v>11</v>
      </c>
      <c r="C522" s="30" t="s">
        <v>31</v>
      </c>
      <c r="D522" s="31">
        <v>3821</v>
      </c>
      <c r="E522" s="32" t="s">
        <v>102</v>
      </c>
      <c r="G522" s="1">
        <v>400000</v>
      </c>
      <c r="H522" s="1">
        <v>400000</v>
      </c>
      <c r="I522" s="1">
        <v>400000</v>
      </c>
      <c r="J522" s="1">
        <v>400000</v>
      </c>
      <c r="K522" s="1">
        <v>0</v>
      </c>
      <c r="L522" s="33">
        <f t="shared" si="254"/>
        <v>0</v>
      </c>
      <c r="M522" s="1">
        <v>400000</v>
      </c>
      <c r="N522" s="1">
        <v>400000</v>
      </c>
      <c r="O522" s="1">
        <v>400000</v>
      </c>
      <c r="P522" s="1">
        <f>O522</f>
        <v>400000</v>
      </c>
      <c r="Q522" s="1">
        <v>400000</v>
      </c>
      <c r="R522" s="1">
        <v>400000</v>
      </c>
      <c r="S522" s="1">
        <f>R522</f>
        <v>400000</v>
      </c>
      <c r="T522" s="1">
        <v>400000</v>
      </c>
      <c r="U522" s="1">
        <f>T522</f>
        <v>400000</v>
      </c>
    </row>
    <row r="523" spans="1:25" ht="78.75" x14ac:dyDescent="0.2">
      <c r="A523" s="227" t="s">
        <v>301</v>
      </c>
      <c r="B523" s="227"/>
      <c r="C523" s="227"/>
      <c r="D523" s="227"/>
      <c r="E523" s="20" t="s">
        <v>302</v>
      </c>
      <c r="F523" s="38" t="s">
        <v>294</v>
      </c>
      <c r="G523" s="21">
        <f>G524+G526</f>
        <v>6500000</v>
      </c>
      <c r="H523" s="21">
        <f t="shared" ref="H523:U523" si="271">H524+H526</f>
        <v>6500000</v>
      </c>
      <c r="I523" s="21">
        <f t="shared" si="271"/>
        <v>6500000</v>
      </c>
      <c r="J523" s="21">
        <f t="shared" si="271"/>
        <v>6500000</v>
      </c>
      <c r="K523" s="21">
        <f t="shared" si="271"/>
        <v>6000000</v>
      </c>
      <c r="L523" s="22">
        <f t="shared" si="254"/>
        <v>92.307692307692307</v>
      </c>
      <c r="M523" s="21">
        <f t="shared" si="271"/>
        <v>6500000</v>
      </c>
      <c r="N523" s="21">
        <f t="shared" si="271"/>
        <v>6500000</v>
      </c>
      <c r="O523" s="21">
        <f t="shared" si="271"/>
        <v>6500000</v>
      </c>
      <c r="P523" s="21">
        <f t="shared" si="271"/>
        <v>6500000</v>
      </c>
      <c r="Q523" s="21">
        <f t="shared" si="271"/>
        <v>6500000</v>
      </c>
      <c r="R523" s="21">
        <f t="shared" si="271"/>
        <v>6500000</v>
      </c>
      <c r="S523" s="21">
        <f t="shared" si="271"/>
        <v>6500000</v>
      </c>
      <c r="T523" s="21">
        <f t="shared" si="271"/>
        <v>6500000</v>
      </c>
      <c r="U523" s="21">
        <f t="shared" si="271"/>
        <v>6500000</v>
      </c>
    </row>
    <row r="524" spans="1:25" s="23" customFormat="1" ht="15.75" hidden="1" x14ac:dyDescent="0.2">
      <c r="A524" s="24" t="s">
        <v>303</v>
      </c>
      <c r="B524" s="25">
        <v>11</v>
      </c>
      <c r="C524" s="49" t="s">
        <v>296</v>
      </c>
      <c r="D524" s="27">
        <v>363</v>
      </c>
      <c r="E524" s="20"/>
      <c r="F524" s="20"/>
      <c r="G524" s="21">
        <f>SUM(G525)</f>
        <v>500000</v>
      </c>
      <c r="H524" s="21">
        <f t="shared" ref="H524:U524" si="272">SUM(H525)</f>
        <v>500000</v>
      </c>
      <c r="I524" s="21">
        <f t="shared" si="272"/>
        <v>500000</v>
      </c>
      <c r="J524" s="21">
        <f t="shared" si="272"/>
        <v>500000</v>
      </c>
      <c r="K524" s="21">
        <f t="shared" si="272"/>
        <v>0</v>
      </c>
      <c r="L524" s="22">
        <f t="shared" si="254"/>
        <v>0</v>
      </c>
      <c r="M524" s="21">
        <f t="shared" si="272"/>
        <v>500000</v>
      </c>
      <c r="N524" s="21">
        <f t="shared" si="272"/>
        <v>500000</v>
      </c>
      <c r="O524" s="21">
        <f t="shared" si="272"/>
        <v>500000</v>
      </c>
      <c r="P524" s="21">
        <f t="shared" si="272"/>
        <v>500000</v>
      </c>
      <c r="Q524" s="21">
        <f t="shared" si="272"/>
        <v>500000</v>
      </c>
      <c r="R524" s="21">
        <f t="shared" si="272"/>
        <v>500000</v>
      </c>
      <c r="S524" s="21">
        <f t="shared" si="272"/>
        <v>500000</v>
      </c>
      <c r="T524" s="21">
        <f t="shared" si="272"/>
        <v>500000</v>
      </c>
      <c r="U524" s="21">
        <f t="shared" si="272"/>
        <v>500000</v>
      </c>
      <c r="V524" s="21"/>
      <c r="W524" s="21"/>
      <c r="X524" s="21"/>
      <c r="Y524" s="12"/>
    </row>
    <row r="525" spans="1:25" hidden="1" x14ac:dyDescent="0.2">
      <c r="A525" s="28" t="s">
        <v>303</v>
      </c>
      <c r="B525" s="29">
        <v>11</v>
      </c>
      <c r="C525" s="50" t="s">
        <v>296</v>
      </c>
      <c r="D525" s="31">
        <v>3632</v>
      </c>
      <c r="E525" s="32" t="s">
        <v>183</v>
      </c>
      <c r="G525" s="1">
        <v>500000</v>
      </c>
      <c r="H525" s="1">
        <v>500000</v>
      </c>
      <c r="I525" s="1">
        <v>500000</v>
      </c>
      <c r="J525" s="1">
        <v>500000</v>
      </c>
      <c r="K525" s="1">
        <v>0</v>
      </c>
      <c r="L525" s="33">
        <f t="shared" si="254"/>
        <v>0</v>
      </c>
      <c r="M525" s="1">
        <v>500000</v>
      </c>
      <c r="N525" s="1">
        <v>500000</v>
      </c>
      <c r="O525" s="1">
        <v>500000</v>
      </c>
      <c r="P525" s="1">
        <f>O525</f>
        <v>500000</v>
      </c>
      <c r="Q525" s="1">
        <v>500000</v>
      </c>
      <c r="R525" s="1">
        <v>500000</v>
      </c>
      <c r="S525" s="1">
        <f>R525</f>
        <v>500000</v>
      </c>
      <c r="T525" s="1">
        <v>500000</v>
      </c>
      <c r="U525" s="1">
        <f>T525</f>
        <v>500000</v>
      </c>
    </row>
    <row r="526" spans="1:25" s="23" customFormat="1" ht="15.75" hidden="1" x14ac:dyDescent="0.2">
      <c r="A526" s="24" t="s">
        <v>303</v>
      </c>
      <c r="B526" s="25">
        <v>11</v>
      </c>
      <c r="C526" s="49" t="s">
        <v>296</v>
      </c>
      <c r="D526" s="27">
        <v>386</v>
      </c>
      <c r="E526" s="20"/>
      <c r="F526" s="20"/>
      <c r="G526" s="21">
        <f>SUM(G527)</f>
        <v>6000000</v>
      </c>
      <c r="H526" s="21">
        <f t="shared" ref="H526:U526" si="273">SUM(H527)</f>
        <v>6000000</v>
      </c>
      <c r="I526" s="21">
        <f t="shared" si="273"/>
        <v>6000000</v>
      </c>
      <c r="J526" s="21">
        <f t="shared" si="273"/>
        <v>6000000</v>
      </c>
      <c r="K526" s="21">
        <f t="shared" si="273"/>
        <v>6000000</v>
      </c>
      <c r="L526" s="22">
        <f t="shared" si="254"/>
        <v>100</v>
      </c>
      <c r="M526" s="21">
        <f t="shared" si="273"/>
        <v>6000000</v>
      </c>
      <c r="N526" s="21">
        <f t="shared" si="273"/>
        <v>6000000</v>
      </c>
      <c r="O526" s="21">
        <f t="shared" si="273"/>
        <v>6000000</v>
      </c>
      <c r="P526" s="21">
        <f t="shared" si="273"/>
        <v>6000000</v>
      </c>
      <c r="Q526" s="21">
        <f t="shared" si="273"/>
        <v>6000000</v>
      </c>
      <c r="R526" s="21">
        <f t="shared" si="273"/>
        <v>6000000</v>
      </c>
      <c r="S526" s="21">
        <f t="shared" si="273"/>
        <v>6000000</v>
      </c>
      <c r="T526" s="21">
        <f t="shared" si="273"/>
        <v>6000000</v>
      </c>
      <c r="U526" s="21">
        <f t="shared" si="273"/>
        <v>6000000</v>
      </c>
      <c r="V526" s="21"/>
      <c r="W526" s="21"/>
      <c r="X526" s="21"/>
      <c r="Y526" s="12"/>
    </row>
    <row r="527" spans="1:25" ht="45" hidden="1" x14ac:dyDescent="0.2">
      <c r="A527" s="28" t="s">
        <v>303</v>
      </c>
      <c r="B527" s="29">
        <v>11</v>
      </c>
      <c r="C527" s="50" t="s">
        <v>296</v>
      </c>
      <c r="D527" s="31">
        <v>3861</v>
      </c>
      <c r="E527" s="32" t="s">
        <v>277</v>
      </c>
      <c r="G527" s="1">
        <v>6000000</v>
      </c>
      <c r="H527" s="1">
        <v>6000000</v>
      </c>
      <c r="I527" s="1">
        <v>6000000</v>
      </c>
      <c r="J527" s="1">
        <v>6000000</v>
      </c>
      <c r="K527" s="1">
        <v>6000000</v>
      </c>
      <c r="L527" s="33">
        <f t="shared" si="254"/>
        <v>100</v>
      </c>
      <c r="M527" s="1">
        <v>6000000</v>
      </c>
      <c r="N527" s="1">
        <v>6000000</v>
      </c>
      <c r="O527" s="1">
        <v>6000000</v>
      </c>
      <c r="P527" s="1">
        <f>O527</f>
        <v>6000000</v>
      </c>
      <c r="Q527" s="1">
        <v>6000000</v>
      </c>
      <c r="R527" s="1">
        <v>6000000</v>
      </c>
      <c r="S527" s="1">
        <f>R527</f>
        <v>6000000</v>
      </c>
      <c r="T527" s="1">
        <v>6000000</v>
      </c>
      <c r="U527" s="1">
        <f>T527</f>
        <v>6000000</v>
      </c>
    </row>
    <row r="528" spans="1:25" ht="78.75" x14ac:dyDescent="0.2">
      <c r="A528" s="227" t="s">
        <v>304</v>
      </c>
      <c r="B528" s="227"/>
      <c r="C528" s="227"/>
      <c r="D528" s="227"/>
      <c r="E528" s="20" t="s">
        <v>305</v>
      </c>
      <c r="F528" s="38" t="s">
        <v>294</v>
      </c>
      <c r="G528" s="21">
        <f>G529+G531</f>
        <v>17500000</v>
      </c>
      <c r="H528" s="21">
        <f t="shared" ref="H528:U528" si="274">H529+H531</f>
        <v>17500000</v>
      </c>
      <c r="I528" s="21">
        <f t="shared" si="274"/>
        <v>17500000</v>
      </c>
      <c r="J528" s="21">
        <f t="shared" si="274"/>
        <v>17500000</v>
      </c>
      <c r="K528" s="21">
        <f t="shared" si="274"/>
        <v>17500000</v>
      </c>
      <c r="L528" s="22">
        <f t="shared" si="254"/>
        <v>100</v>
      </c>
      <c r="M528" s="21">
        <f t="shared" si="274"/>
        <v>17300000</v>
      </c>
      <c r="N528" s="21">
        <f t="shared" si="274"/>
        <v>17300000</v>
      </c>
      <c r="O528" s="21">
        <f t="shared" si="274"/>
        <v>17400000</v>
      </c>
      <c r="P528" s="21">
        <f t="shared" si="274"/>
        <v>17400000</v>
      </c>
      <c r="Q528" s="21">
        <f t="shared" si="274"/>
        <v>17300000</v>
      </c>
      <c r="R528" s="21">
        <f t="shared" si="274"/>
        <v>17400000</v>
      </c>
      <c r="S528" s="21">
        <f t="shared" si="274"/>
        <v>17400000</v>
      </c>
      <c r="T528" s="21">
        <f t="shared" si="274"/>
        <v>17400000</v>
      </c>
      <c r="U528" s="21">
        <f t="shared" si="274"/>
        <v>17400000</v>
      </c>
    </row>
    <row r="529" spans="1:25" s="23" customFormat="1" ht="15.75" hidden="1" x14ac:dyDescent="0.2">
      <c r="A529" s="24" t="s">
        <v>306</v>
      </c>
      <c r="B529" s="25">
        <v>11</v>
      </c>
      <c r="C529" s="49" t="s">
        <v>296</v>
      </c>
      <c r="D529" s="27">
        <v>351</v>
      </c>
      <c r="E529" s="20"/>
      <c r="F529" s="20"/>
      <c r="G529" s="21">
        <f>SUM(G530)</f>
        <v>6500000</v>
      </c>
      <c r="H529" s="21">
        <f t="shared" ref="H529:U529" si="275">SUM(H530)</f>
        <v>6500000</v>
      </c>
      <c r="I529" s="21">
        <f t="shared" si="275"/>
        <v>6500000</v>
      </c>
      <c r="J529" s="21">
        <f t="shared" si="275"/>
        <v>6500000</v>
      </c>
      <c r="K529" s="21">
        <f t="shared" si="275"/>
        <v>6500000</v>
      </c>
      <c r="L529" s="22">
        <f t="shared" si="254"/>
        <v>100</v>
      </c>
      <c r="M529" s="21">
        <f t="shared" si="275"/>
        <v>6300000</v>
      </c>
      <c r="N529" s="21">
        <f t="shared" si="275"/>
        <v>6300000</v>
      </c>
      <c r="O529" s="21">
        <f t="shared" si="275"/>
        <v>6400000</v>
      </c>
      <c r="P529" s="21">
        <f t="shared" si="275"/>
        <v>6400000</v>
      </c>
      <c r="Q529" s="21">
        <f t="shared" si="275"/>
        <v>6300000</v>
      </c>
      <c r="R529" s="21">
        <f t="shared" si="275"/>
        <v>6400000</v>
      </c>
      <c r="S529" s="21">
        <f t="shared" si="275"/>
        <v>6400000</v>
      </c>
      <c r="T529" s="21">
        <f t="shared" si="275"/>
        <v>6400000</v>
      </c>
      <c r="U529" s="21">
        <f t="shared" si="275"/>
        <v>6400000</v>
      </c>
      <c r="V529" s="21"/>
      <c r="W529" s="21"/>
      <c r="X529" s="21"/>
      <c r="Y529" s="12"/>
    </row>
    <row r="530" spans="1:25" ht="30" hidden="1" x14ac:dyDescent="0.2">
      <c r="A530" s="28" t="s">
        <v>306</v>
      </c>
      <c r="B530" s="29">
        <v>11</v>
      </c>
      <c r="C530" s="50" t="s">
        <v>296</v>
      </c>
      <c r="D530" s="31">
        <v>3512</v>
      </c>
      <c r="E530" s="32" t="s">
        <v>281</v>
      </c>
      <c r="G530" s="1">
        <v>6500000</v>
      </c>
      <c r="H530" s="1">
        <v>6500000</v>
      </c>
      <c r="I530" s="1">
        <v>6500000</v>
      </c>
      <c r="J530" s="1">
        <v>6500000</v>
      </c>
      <c r="K530" s="1">
        <v>6500000</v>
      </c>
      <c r="L530" s="33">
        <f t="shared" si="254"/>
        <v>100</v>
      </c>
      <c r="M530" s="1">
        <v>6300000</v>
      </c>
      <c r="N530" s="1">
        <v>6300000</v>
      </c>
      <c r="O530" s="1">
        <v>6400000</v>
      </c>
      <c r="P530" s="1">
        <f>O530</f>
        <v>6400000</v>
      </c>
      <c r="Q530" s="1">
        <v>6300000</v>
      </c>
      <c r="R530" s="1">
        <v>6400000</v>
      </c>
      <c r="S530" s="1">
        <f>R530</f>
        <v>6400000</v>
      </c>
      <c r="T530" s="1">
        <v>6400000</v>
      </c>
      <c r="U530" s="1">
        <f>T530</f>
        <v>6400000</v>
      </c>
    </row>
    <row r="531" spans="1:25" s="23" customFormat="1" ht="15.75" hidden="1" x14ac:dyDescent="0.2">
      <c r="A531" s="24" t="s">
        <v>306</v>
      </c>
      <c r="B531" s="25">
        <v>11</v>
      </c>
      <c r="C531" s="49" t="s">
        <v>296</v>
      </c>
      <c r="D531" s="27">
        <v>386</v>
      </c>
      <c r="E531" s="20"/>
      <c r="F531" s="20"/>
      <c r="G531" s="21">
        <f>SUM(G532)</f>
        <v>11000000</v>
      </c>
      <c r="H531" s="21">
        <f t="shared" ref="H531:U531" si="276">SUM(H532)</f>
        <v>11000000</v>
      </c>
      <c r="I531" s="21">
        <f t="shared" si="276"/>
        <v>11000000</v>
      </c>
      <c r="J531" s="21">
        <f t="shared" si="276"/>
        <v>11000000</v>
      </c>
      <c r="K531" s="21">
        <f t="shared" si="276"/>
        <v>11000000</v>
      </c>
      <c r="L531" s="22">
        <f t="shared" si="254"/>
        <v>100</v>
      </c>
      <c r="M531" s="21">
        <f t="shared" si="276"/>
        <v>11000000</v>
      </c>
      <c r="N531" s="21">
        <f t="shared" si="276"/>
        <v>11000000</v>
      </c>
      <c r="O531" s="21">
        <f t="shared" si="276"/>
        <v>11000000</v>
      </c>
      <c r="P531" s="21">
        <f t="shared" si="276"/>
        <v>11000000</v>
      </c>
      <c r="Q531" s="21">
        <f t="shared" si="276"/>
        <v>11000000</v>
      </c>
      <c r="R531" s="21">
        <f t="shared" si="276"/>
        <v>11000000</v>
      </c>
      <c r="S531" s="21">
        <f t="shared" si="276"/>
        <v>11000000</v>
      </c>
      <c r="T531" s="21">
        <f t="shared" si="276"/>
        <v>11000000</v>
      </c>
      <c r="U531" s="21">
        <f t="shared" si="276"/>
        <v>11000000</v>
      </c>
      <c r="V531" s="21"/>
      <c r="W531" s="21"/>
      <c r="X531" s="21"/>
      <c r="Y531" s="12"/>
    </row>
    <row r="532" spans="1:25" ht="45" hidden="1" x14ac:dyDescent="0.2">
      <c r="A532" s="28" t="s">
        <v>306</v>
      </c>
      <c r="B532" s="29">
        <v>11</v>
      </c>
      <c r="C532" s="50" t="s">
        <v>296</v>
      </c>
      <c r="D532" s="31">
        <v>3861</v>
      </c>
      <c r="E532" s="32" t="s">
        <v>277</v>
      </c>
      <c r="G532" s="1">
        <v>11000000</v>
      </c>
      <c r="H532" s="1">
        <v>11000000</v>
      </c>
      <c r="I532" s="1">
        <v>11000000</v>
      </c>
      <c r="J532" s="1">
        <v>11000000</v>
      </c>
      <c r="K532" s="1">
        <v>11000000</v>
      </c>
      <c r="L532" s="33">
        <f t="shared" si="254"/>
        <v>100</v>
      </c>
      <c r="M532" s="1">
        <v>11000000</v>
      </c>
      <c r="N532" s="1">
        <v>11000000</v>
      </c>
      <c r="O532" s="1">
        <v>11000000</v>
      </c>
      <c r="P532" s="1">
        <f>O532</f>
        <v>11000000</v>
      </c>
      <c r="Q532" s="1">
        <v>11000000</v>
      </c>
      <c r="R532" s="1">
        <v>11000000</v>
      </c>
      <c r="S532" s="1">
        <f>R532</f>
        <v>11000000</v>
      </c>
      <c r="T532" s="1">
        <v>11000000</v>
      </c>
      <c r="U532" s="1">
        <f>T532</f>
        <v>11000000</v>
      </c>
    </row>
    <row r="533" spans="1:25" s="23" customFormat="1" ht="78.75" x14ac:dyDescent="0.2">
      <c r="A533" s="227" t="s">
        <v>307</v>
      </c>
      <c r="B533" s="227"/>
      <c r="C533" s="227"/>
      <c r="D533" s="227"/>
      <c r="E533" s="20" t="s">
        <v>308</v>
      </c>
      <c r="F533" s="38" t="s">
        <v>294</v>
      </c>
      <c r="G533" s="21">
        <f>SUM(G534)</f>
        <v>0</v>
      </c>
      <c r="H533" s="21">
        <f t="shared" ref="H533:U534" si="277">SUM(H534)</f>
        <v>0</v>
      </c>
      <c r="I533" s="21">
        <f t="shared" si="277"/>
        <v>0</v>
      </c>
      <c r="J533" s="21">
        <f t="shared" si="277"/>
        <v>0</v>
      </c>
      <c r="K533" s="21">
        <f t="shared" si="277"/>
        <v>0</v>
      </c>
      <c r="L533" s="22" t="str">
        <f t="shared" si="254"/>
        <v>-</v>
      </c>
      <c r="M533" s="21">
        <f t="shared" si="277"/>
        <v>600000</v>
      </c>
      <c r="N533" s="21">
        <f t="shared" si="277"/>
        <v>600000</v>
      </c>
      <c r="O533" s="21">
        <f t="shared" si="277"/>
        <v>0</v>
      </c>
      <c r="P533" s="21">
        <f t="shared" si="277"/>
        <v>0</v>
      </c>
      <c r="Q533" s="21">
        <f t="shared" si="277"/>
        <v>0</v>
      </c>
      <c r="R533" s="21">
        <f t="shared" si="277"/>
        <v>0</v>
      </c>
      <c r="S533" s="21">
        <f t="shared" si="277"/>
        <v>0</v>
      </c>
      <c r="T533" s="21">
        <f t="shared" si="277"/>
        <v>0</v>
      </c>
      <c r="U533" s="21">
        <f t="shared" si="277"/>
        <v>0</v>
      </c>
      <c r="V533" s="21"/>
      <c r="W533" s="21"/>
      <c r="X533" s="21"/>
      <c r="Y533" s="12"/>
    </row>
    <row r="534" spans="1:25" s="23" customFormat="1" ht="15.75" hidden="1" x14ac:dyDescent="0.2">
      <c r="A534" s="24" t="s">
        <v>309</v>
      </c>
      <c r="B534" s="25">
        <v>11</v>
      </c>
      <c r="C534" s="49" t="s">
        <v>296</v>
      </c>
      <c r="D534" s="27">
        <v>412</v>
      </c>
      <c r="E534" s="20"/>
      <c r="F534" s="20"/>
      <c r="G534" s="21">
        <f>SUM(G535)</f>
        <v>0</v>
      </c>
      <c r="H534" s="21">
        <f t="shared" si="277"/>
        <v>0</v>
      </c>
      <c r="I534" s="21">
        <f t="shared" si="277"/>
        <v>0</v>
      </c>
      <c r="J534" s="21">
        <f t="shared" si="277"/>
        <v>0</v>
      </c>
      <c r="K534" s="21">
        <f t="shared" si="277"/>
        <v>0</v>
      </c>
      <c r="L534" s="22" t="str">
        <f t="shared" si="254"/>
        <v>-</v>
      </c>
      <c r="M534" s="21">
        <f t="shared" si="277"/>
        <v>600000</v>
      </c>
      <c r="N534" s="21">
        <f t="shared" si="277"/>
        <v>600000</v>
      </c>
      <c r="O534" s="21">
        <f t="shared" si="277"/>
        <v>0</v>
      </c>
      <c r="P534" s="21">
        <f t="shared" si="277"/>
        <v>0</v>
      </c>
      <c r="Q534" s="21">
        <f t="shared" si="277"/>
        <v>0</v>
      </c>
      <c r="R534" s="21">
        <f t="shared" si="277"/>
        <v>0</v>
      </c>
      <c r="S534" s="21">
        <f t="shared" si="277"/>
        <v>0</v>
      </c>
      <c r="T534" s="21">
        <f t="shared" si="277"/>
        <v>0</v>
      </c>
      <c r="U534" s="21">
        <f t="shared" si="277"/>
        <v>0</v>
      </c>
      <c r="V534" s="21"/>
      <c r="W534" s="21"/>
      <c r="X534" s="21"/>
      <c r="Y534" s="12"/>
    </row>
    <row r="535" spans="1:25" hidden="1" x14ac:dyDescent="0.2">
      <c r="A535" s="28" t="s">
        <v>309</v>
      </c>
      <c r="B535" s="29">
        <v>11</v>
      </c>
      <c r="C535" s="50" t="s">
        <v>296</v>
      </c>
      <c r="D535" s="31">
        <v>4126</v>
      </c>
      <c r="E535" s="32" t="s">
        <v>84</v>
      </c>
      <c r="L535" s="33" t="str">
        <f t="shared" si="254"/>
        <v>-</v>
      </c>
      <c r="M535" s="1">
        <v>600000</v>
      </c>
      <c r="N535" s="1">
        <v>600000</v>
      </c>
      <c r="O535" s="1"/>
      <c r="P535" s="1">
        <f>O535</f>
        <v>0</v>
      </c>
      <c r="Q535" s="1">
        <v>0</v>
      </c>
      <c r="R535" s="1"/>
      <c r="S535" s="1">
        <v>0</v>
      </c>
      <c r="T535" s="1"/>
      <c r="U535" s="1">
        <f>T535</f>
        <v>0</v>
      </c>
    </row>
    <row r="536" spans="1:25" ht="78.75" x14ac:dyDescent="0.2">
      <c r="A536" s="227" t="s">
        <v>310</v>
      </c>
      <c r="B536" s="227"/>
      <c r="C536" s="227"/>
      <c r="D536" s="227"/>
      <c r="E536" s="20" t="s">
        <v>311</v>
      </c>
      <c r="F536" s="38" t="s">
        <v>294</v>
      </c>
      <c r="G536" s="21">
        <f>SUM(G537)</f>
        <v>450000</v>
      </c>
      <c r="H536" s="21">
        <f t="shared" ref="H536:U537" si="278">SUM(H537)</f>
        <v>450000</v>
      </c>
      <c r="I536" s="21">
        <f t="shared" si="278"/>
        <v>450000</v>
      </c>
      <c r="J536" s="21">
        <f t="shared" si="278"/>
        <v>450000</v>
      </c>
      <c r="K536" s="21">
        <f t="shared" si="278"/>
        <v>302203.40999999997</v>
      </c>
      <c r="L536" s="22">
        <f t="shared" si="254"/>
        <v>67.15631333333333</v>
      </c>
      <c r="M536" s="21">
        <f t="shared" si="278"/>
        <v>550000</v>
      </c>
      <c r="N536" s="21">
        <f t="shared" si="278"/>
        <v>550000</v>
      </c>
      <c r="O536" s="21">
        <f t="shared" si="278"/>
        <v>450000</v>
      </c>
      <c r="P536" s="21">
        <f t="shared" si="278"/>
        <v>450000</v>
      </c>
      <c r="Q536" s="21">
        <f t="shared" si="278"/>
        <v>550000</v>
      </c>
      <c r="R536" s="21">
        <f t="shared" si="278"/>
        <v>450000</v>
      </c>
      <c r="S536" s="21">
        <f t="shared" si="278"/>
        <v>450000</v>
      </c>
      <c r="T536" s="21">
        <f t="shared" si="278"/>
        <v>450000</v>
      </c>
      <c r="U536" s="21">
        <f t="shared" si="278"/>
        <v>450000</v>
      </c>
    </row>
    <row r="537" spans="1:25" s="23" customFormat="1" ht="15.75" hidden="1" x14ac:dyDescent="0.2">
      <c r="A537" s="24" t="s">
        <v>312</v>
      </c>
      <c r="B537" s="25">
        <v>11</v>
      </c>
      <c r="C537" s="49" t="s">
        <v>296</v>
      </c>
      <c r="D537" s="27">
        <v>329</v>
      </c>
      <c r="E537" s="20"/>
      <c r="F537" s="20"/>
      <c r="G537" s="21">
        <f>SUM(G538)</f>
        <v>450000</v>
      </c>
      <c r="H537" s="21">
        <f t="shared" si="278"/>
        <v>450000</v>
      </c>
      <c r="I537" s="21">
        <f t="shared" si="278"/>
        <v>450000</v>
      </c>
      <c r="J537" s="21">
        <f t="shared" si="278"/>
        <v>450000</v>
      </c>
      <c r="K537" s="21">
        <f t="shared" si="278"/>
        <v>302203.40999999997</v>
      </c>
      <c r="L537" s="22">
        <f t="shared" si="254"/>
        <v>67.15631333333333</v>
      </c>
      <c r="M537" s="21">
        <f t="shared" si="278"/>
        <v>550000</v>
      </c>
      <c r="N537" s="21">
        <f t="shared" si="278"/>
        <v>550000</v>
      </c>
      <c r="O537" s="21">
        <f t="shared" si="278"/>
        <v>450000</v>
      </c>
      <c r="P537" s="21">
        <f t="shared" si="278"/>
        <v>450000</v>
      </c>
      <c r="Q537" s="21">
        <f t="shared" si="278"/>
        <v>550000</v>
      </c>
      <c r="R537" s="21">
        <f t="shared" si="278"/>
        <v>450000</v>
      </c>
      <c r="S537" s="21">
        <f t="shared" si="278"/>
        <v>450000</v>
      </c>
      <c r="T537" s="21">
        <f t="shared" si="278"/>
        <v>450000</v>
      </c>
      <c r="U537" s="21">
        <f t="shared" si="278"/>
        <v>450000</v>
      </c>
      <c r="V537" s="21"/>
      <c r="W537" s="21"/>
      <c r="X537" s="21"/>
      <c r="Y537" s="12"/>
    </row>
    <row r="538" spans="1:25" ht="30" hidden="1" x14ac:dyDescent="0.2">
      <c r="A538" s="28" t="s">
        <v>312</v>
      </c>
      <c r="B538" s="29">
        <v>11</v>
      </c>
      <c r="C538" s="50" t="s">
        <v>296</v>
      </c>
      <c r="D538" s="31">
        <v>3291</v>
      </c>
      <c r="E538" s="32" t="s">
        <v>62</v>
      </c>
      <c r="G538" s="1">
        <v>450000</v>
      </c>
      <c r="H538" s="1">
        <v>450000</v>
      </c>
      <c r="I538" s="1">
        <v>450000</v>
      </c>
      <c r="J538" s="1">
        <v>450000</v>
      </c>
      <c r="K538" s="1">
        <v>302203.40999999997</v>
      </c>
      <c r="L538" s="33">
        <f t="shared" si="254"/>
        <v>67.15631333333333</v>
      </c>
      <c r="M538" s="1">
        <v>550000</v>
      </c>
      <c r="N538" s="1">
        <v>550000</v>
      </c>
      <c r="O538" s="1">
        <v>450000</v>
      </c>
      <c r="P538" s="1">
        <f>O538</f>
        <v>450000</v>
      </c>
      <c r="Q538" s="1">
        <v>550000</v>
      </c>
      <c r="R538" s="1">
        <v>450000</v>
      </c>
      <c r="S538" s="1">
        <f>R538</f>
        <v>450000</v>
      </c>
      <c r="T538" s="1">
        <v>450000</v>
      </c>
      <c r="U538" s="1">
        <f>T538</f>
        <v>450000</v>
      </c>
    </row>
    <row r="539" spans="1:25" s="23" customFormat="1" ht="78.75" x14ac:dyDescent="0.2">
      <c r="A539" s="230" t="s">
        <v>313</v>
      </c>
      <c r="B539" s="230"/>
      <c r="C539" s="230"/>
      <c r="D539" s="230"/>
      <c r="E539" s="20" t="s">
        <v>314</v>
      </c>
      <c r="F539" s="38" t="s">
        <v>294</v>
      </c>
      <c r="G539" s="21">
        <f>SUM(G540)</f>
        <v>100000</v>
      </c>
      <c r="H539" s="21">
        <f t="shared" ref="H539:U540" si="279">SUM(H540)</f>
        <v>100000</v>
      </c>
      <c r="I539" s="21">
        <f t="shared" si="279"/>
        <v>100000</v>
      </c>
      <c r="J539" s="21">
        <f t="shared" si="279"/>
        <v>100000</v>
      </c>
      <c r="K539" s="21">
        <f t="shared" si="279"/>
        <v>0</v>
      </c>
      <c r="L539" s="22">
        <f t="shared" si="254"/>
        <v>0</v>
      </c>
      <c r="M539" s="21">
        <f t="shared" si="279"/>
        <v>1500000</v>
      </c>
      <c r="N539" s="21">
        <f t="shared" si="279"/>
        <v>1500000</v>
      </c>
      <c r="O539" s="21">
        <f t="shared" si="279"/>
        <v>100000</v>
      </c>
      <c r="P539" s="21">
        <f t="shared" si="279"/>
        <v>100000</v>
      </c>
      <c r="Q539" s="21">
        <f t="shared" si="279"/>
        <v>1500000</v>
      </c>
      <c r="R539" s="21">
        <f t="shared" si="279"/>
        <v>100000</v>
      </c>
      <c r="S539" s="21">
        <f t="shared" si="279"/>
        <v>100000</v>
      </c>
      <c r="T539" s="21">
        <f t="shared" si="279"/>
        <v>100000</v>
      </c>
      <c r="U539" s="21">
        <f t="shared" si="279"/>
        <v>100000</v>
      </c>
      <c r="V539" s="21"/>
      <c r="W539" s="21"/>
      <c r="X539" s="21"/>
      <c r="Y539" s="12"/>
    </row>
    <row r="540" spans="1:25" s="23" customFormat="1" ht="15.75" hidden="1" x14ac:dyDescent="0.2">
      <c r="A540" s="24" t="s">
        <v>315</v>
      </c>
      <c r="B540" s="25">
        <v>11</v>
      </c>
      <c r="C540" s="49" t="s">
        <v>296</v>
      </c>
      <c r="D540" s="40">
        <v>323</v>
      </c>
      <c r="E540" s="20"/>
      <c r="F540" s="20"/>
      <c r="G540" s="21">
        <f>SUM(G541)</f>
        <v>100000</v>
      </c>
      <c r="H540" s="21">
        <f t="shared" si="279"/>
        <v>100000</v>
      </c>
      <c r="I540" s="21">
        <f t="shared" si="279"/>
        <v>100000</v>
      </c>
      <c r="J540" s="21">
        <f t="shared" si="279"/>
        <v>100000</v>
      </c>
      <c r="K540" s="21">
        <f t="shared" si="279"/>
        <v>0</v>
      </c>
      <c r="L540" s="22">
        <f t="shared" si="254"/>
        <v>0</v>
      </c>
      <c r="M540" s="21">
        <f t="shared" si="279"/>
        <v>1500000</v>
      </c>
      <c r="N540" s="21">
        <f t="shared" si="279"/>
        <v>1500000</v>
      </c>
      <c r="O540" s="21">
        <f t="shared" si="279"/>
        <v>100000</v>
      </c>
      <c r="P540" s="21">
        <f t="shared" si="279"/>
        <v>100000</v>
      </c>
      <c r="Q540" s="21">
        <f t="shared" si="279"/>
        <v>1500000</v>
      </c>
      <c r="R540" s="21">
        <f t="shared" si="279"/>
        <v>100000</v>
      </c>
      <c r="S540" s="21">
        <f t="shared" si="279"/>
        <v>100000</v>
      </c>
      <c r="T540" s="21">
        <f t="shared" si="279"/>
        <v>100000</v>
      </c>
      <c r="U540" s="21">
        <f t="shared" si="279"/>
        <v>100000</v>
      </c>
      <c r="V540" s="21"/>
      <c r="W540" s="21"/>
      <c r="X540" s="21"/>
      <c r="Y540" s="12"/>
    </row>
    <row r="541" spans="1:25" hidden="1" x14ac:dyDescent="0.2">
      <c r="A541" s="28" t="s">
        <v>315</v>
      </c>
      <c r="B541" s="29">
        <v>11</v>
      </c>
      <c r="C541" s="50" t="s">
        <v>296</v>
      </c>
      <c r="D541" s="53">
        <v>3239</v>
      </c>
      <c r="E541" s="32" t="s">
        <v>316</v>
      </c>
      <c r="G541" s="1">
        <v>100000</v>
      </c>
      <c r="H541" s="1">
        <v>100000</v>
      </c>
      <c r="I541" s="1">
        <v>100000</v>
      </c>
      <c r="J541" s="1">
        <v>100000</v>
      </c>
      <c r="K541" s="1">
        <v>0</v>
      </c>
      <c r="L541" s="33">
        <f t="shared" si="254"/>
        <v>0</v>
      </c>
      <c r="M541" s="1">
        <v>1500000</v>
      </c>
      <c r="N541" s="1">
        <v>1500000</v>
      </c>
      <c r="O541" s="1">
        <v>100000</v>
      </c>
      <c r="P541" s="1">
        <f>O541</f>
        <v>100000</v>
      </c>
      <c r="Q541" s="1">
        <v>1500000</v>
      </c>
      <c r="R541" s="1">
        <v>100000</v>
      </c>
      <c r="S541" s="1">
        <f>R541</f>
        <v>100000</v>
      </c>
      <c r="T541" s="1">
        <v>100000</v>
      </c>
      <c r="U541" s="1">
        <f>T541</f>
        <v>100000</v>
      </c>
    </row>
    <row r="542" spans="1:25" s="23" customFormat="1" ht="78.75" x14ac:dyDescent="0.2">
      <c r="A542" s="227" t="s">
        <v>317</v>
      </c>
      <c r="B542" s="227"/>
      <c r="C542" s="227"/>
      <c r="D542" s="227"/>
      <c r="E542" s="20" t="s">
        <v>318</v>
      </c>
      <c r="F542" s="38" t="s">
        <v>294</v>
      </c>
      <c r="G542" s="21">
        <f>SUM(G543)</f>
        <v>90000000</v>
      </c>
      <c r="H542" s="21">
        <f t="shared" ref="H542:U543" si="280">SUM(H543)</f>
        <v>90000000</v>
      </c>
      <c r="I542" s="21">
        <f t="shared" si="280"/>
        <v>205000000</v>
      </c>
      <c r="J542" s="21">
        <f t="shared" si="280"/>
        <v>205000000</v>
      </c>
      <c r="K542" s="21">
        <f t="shared" si="280"/>
        <v>205000000</v>
      </c>
      <c r="L542" s="22">
        <f t="shared" si="254"/>
        <v>100</v>
      </c>
      <c r="M542" s="21">
        <f t="shared" si="280"/>
        <v>76000000</v>
      </c>
      <c r="N542" s="21">
        <f t="shared" si="280"/>
        <v>76000000</v>
      </c>
      <c r="O542" s="21">
        <f t="shared" si="280"/>
        <v>100000000</v>
      </c>
      <c r="P542" s="21">
        <f t="shared" si="280"/>
        <v>100000000</v>
      </c>
      <c r="Q542" s="21">
        <f t="shared" si="280"/>
        <v>76000000</v>
      </c>
      <c r="R542" s="21">
        <f t="shared" si="280"/>
        <v>100000000</v>
      </c>
      <c r="S542" s="21">
        <f t="shared" si="280"/>
        <v>100000000</v>
      </c>
      <c r="T542" s="21">
        <f t="shared" si="280"/>
        <v>60000000</v>
      </c>
      <c r="U542" s="21">
        <f t="shared" si="280"/>
        <v>60000000</v>
      </c>
      <c r="V542" s="21"/>
      <c r="W542" s="21"/>
      <c r="X542" s="21"/>
      <c r="Y542" s="12"/>
    </row>
    <row r="543" spans="1:25" s="23" customFormat="1" ht="15.75" hidden="1" x14ac:dyDescent="0.2">
      <c r="A543" s="24" t="s">
        <v>319</v>
      </c>
      <c r="B543" s="25">
        <v>11</v>
      </c>
      <c r="C543" s="49" t="s">
        <v>296</v>
      </c>
      <c r="D543" s="27">
        <v>351</v>
      </c>
      <c r="E543" s="20"/>
      <c r="F543" s="20"/>
      <c r="G543" s="21">
        <f>SUM(G544)</f>
        <v>90000000</v>
      </c>
      <c r="H543" s="21">
        <f t="shared" si="280"/>
        <v>90000000</v>
      </c>
      <c r="I543" s="21">
        <f t="shared" si="280"/>
        <v>205000000</v>
      </c>
      <c r="J543" s="21">
        <f t="shared" si="280"/>
        <v>205000000</v>
      </c>
      <c r="K543" s="21">
        <f t="shared" si="280"/>
        <v>205000000</v>
      </c>
      <c r="L543" s="22">
        <f t="shared" si="254"/>
        <v>100</v>
      </c>
      <c r="M543" s="21">
        <f t="shared" si="280"/>
        <v>76000000</v>
      </c>
      <c r="N543" s="21">
        <f t="shared" si="280"/>
        <v>76000000</v>
      </c>
      <c r="O543" s="21">
        <f t="shared" si="280"/>
        <v>100000000</v>
      </c>
      <c r="P543" s="21">
        <f t="shared" si="280"/>
        <v>100000000</v>
      </c>
      <c r="Q543" s="21">
        <f t="shared" si="280"/>
        <v>76000000</v>
      </c>
      <c r="R543" s="21">
        <f t="shared" si="280"/>
        <v>100000000</v>
      </c>
      <c r="S543" s="21">
        <f t="shared" si="280"/>
        <v>100000000</v>
      </c>
      <c r="T543" s="21">
        <f t="shared" si="280"/>
        <v>60000000</v>
      </c>
      <c r="U543" s="21">
        <f t="shared" si="280"/>
        <v>60000000</v>
      </c>
      <c r="V543" s="21"/>
      <c r="W543" s="21"/>
      <c r="X543" s="21"/>
      <c r="Y543" s="12"/>
    </row>
    <row r="544" spans="1:25" ht="30" hidden="1" x14ac:dyDescent="0.2">
      <c r="A544" s="28" t="s">
        <v>319</v>
      </c>
      <c r="B544" s="29">
        <v>11</v>
      </c>
      <c r="C544" s="50" t="s">
        <v>296</v>
      </c>
      <c r="D544" s="53">
        <v>3512</v>
      </c>
      <c r="E544" s="32" t="s">
        <v>281</v>
      </c>
      <c r="G544" s="1">
        <v>90000000</v>
      </c>
      <c r="H544" s="1">
        <v>90000000</v>
      </c>
      <c r="I544" s="1">
        <v>205000000</v>
      </c>
      <c r="J544" s="1">
        <v>205000000</v>
      </c>
      <c r="K544" s="1">
        <v>205000000</v>
      </c>
      <c r="L544" s="33">
        <f t="shared" si="254"/>
        <v>100</v>
      </c>
      <c r="M544" s="1">
        <v>76000000</v>
      </c>
      <c r="N544" s="1">
        <v>76000000</v>
      </c>
      <c r="O544" s="1">
        <v>100000000</v>
      </c>
      <c r="P544" s="1">
        <f>O544</f>
        <v>100000000</v>
      </c>
      <c r="Q544" s="1">
        <v>76000000</v>
      </c>
      <c r="R544" s="1">
        <v>100000000</v>
      </c>
      <c r="S544" s="1">
        <f>R544</f>
        <v>100000000</v>
      </c>
      <c r="T544" s="1">
        <v>60000000</v>
      </c>
      <c r="U544" s="1">
        <f>T544</f>
        <v>60000000</v>
      </c>
    </row>
    <row r="545" spans="1:25" s="23" customFormat="1" ht="78.75" x14ac:dyDescent="0.2">
      <c r="A545" s="228" t="s">
        <v>176</v>
      </c>
      <c r="B545" s="228"/>
      <c r="C545" s="228"/>
      <c r="D545" s="228"/>
      <c r="E545" s="38" t="s">
        <v>320</v>
      </c>
      <c r="F545" s="38" t="s">
        <v>294</v>
      </c>
      <c r="G545" s="21">
        <f>SUM(G546)</f>
        <v>0</v>
      </c>
      <c r="H545" s="21">
        <f t="shared" ref="H545:U546" si="281">SUM(H546)</f>
        <v>0</v>
      </c>
      <c r="I545" s="21">
        <f t="shared" si="281"/>
        <v>0</v>
      </c>
      <c r="J545" s="21">
        <f t="shared" si="281"/>
        <v>0</v>
      </c>
      <c r="K545" s="21">
        <f t="shared" si="281"/>
        <v>0</v>
      </c>
      <c r="L545" s="22" t="str">
        <f t="shared" si="254"/>
        <v>-</v>
      </c>
      <c r="M545" s="21">
        <f t="shared" si="281"/>
        <v>0</v>
      </c>
      <c r="N545" s="21">
        <f t="shared" si="281"/>
        <v>0</v>
      </c>
      <c r="O545" s="21">
        <f t="shared" si="281"/>
        <v>1000000</v>
      </c>
      <c r="P545" s="21">
        <f t="shared" si="281"/>
        <v>1000000</v>
      </c>
      <c r="Q545" s="21">
        <f t="shared" si="281"/>
        <v>0</v>
      </c>
      <c r="R545" s="21">
        <f t="shared" si="281"/>
        <v>2000000</v>
      </c>
      <c r="S545" s="21">
        <f t="shared" si="281"/>
        <v>2000000</v>
      </c>
      <c r="T545" s="21">
        <f t="shared" si="281"/>
        <v>2000000</v>
      </c>
      <c r="U545" s="21">
        <f t="shared" si="281"/>
        <v>2000000</v>
      </c>
      <c r="V545" s="21"/>
      <c r="W545" s="21"/>
      <c r="X545" s="21"/>
      <c r="Y545" s="12"/>
    </row>
    <row r="546" spans="1:25" s="23" customFormat="1" ht="15.75" hidden="1" x14ac:dyDescent="0.2">
      <c r="A546" s="24"/>
      <c r="B546" s="25">
        <v>11</v>
      </c>
      <c r="C546" s="49" t="s">
        <v>296</v>
      </c>
      <c r="D546" s="40">
        <v>351</v>
      </c>
      <c r="E546" s="20"/>
      <c r="F546" s="20"/>
      <c r="G546" s="21">
        <f>SUM(G547)</f>
        <v>0</v>
      </c>
      <c r="H546" s="21">
        <f t="shared" si="281"/>
        <v>0</v>
      </c>
      <c r="I546" s="21">
        <f t="shared" si="281"/>
        <v>0</v>
      </c>
      <c r="J546" s="21">
        <f t="shared" si="281"/>
        <v>0</v>
      </c>
      <c r="K546" s="21">
        <f t="shared" si="281"/>
        <v>0</v>
      </c>
      <c r="L546" s="22" t="str">
        <f t="shared" si="254"/>
        <v>-</v>
      </c>
      <c r="M546" s="21">
        <f t="shared" si="281"/>
        <v>0</v>
      </c>
      <c r="N546" s="21">
        <f t="shared" si="281"/>
        <v>0</v>
      </c>
      <c r="O546" s="21">
        <f t="shared" si="281"/>
        <v>1000000</v>
      </c>
      <c r="P546" s="21">
        <f t="shared" si="281"/>
        <v>1000000</v>
      </c>
      <c r="Q546" s="21">
        <f t="shared" si="281"/>
        <v>0</v>
      </c>
      <c r="R546" s="21">
        <f t="shared" si="281"/>
        <v>2000000</v>
      </c>
      <c r="S546" s="21">
        <f t="shared" si="281"/>
        <v>2000000</v>
      </c>
      <c r="T546" s="21">
        <f t="shared" si="281"/>
        <v>2000000</v>
      </c>
      <c r="U546" s="21">
        <f t="shared" si="281"/>
        <v>2000000</v>
      </c>
      <c r="V546" s="21"/>
      <c r="W546" s="21"/>
      <c r="X546" s="21"/>
      <c r="Y546" s="12"/>
    </row>
    <row r="547" spans="1:25" hidden="1" x14ac:dyDescent="0.2">
      <c r="A547" s="41"/>
      <c r="B547" s="42">
        <v>11</v>
      </c>
      <c r="C547" s="59" t="s">
        <v>296</v>
      </c>
      <c r="D547" s="64">
        <v>3512</v>
      </c>
      <c r="E547" s="36"/>
      <c r="F547" s="36"/>
      <c r="G547" s="2"/>
      <c r="H547" s="2"/>
      <c r="I547" s="2"/>
      <c r="J547" s="2"/>
      <c r="K547" s="2"/>
      <c r="L547" s="61" t="str">
        <f t="shared" si="254"/>
        <v>-</v>
      </c>
      <c r="M547" s="2"/>
      <c r="N547" s="2"/>
      <c r="O547" s="1">
        <v>1000000</v>
      </c>
      <c r="P547" s="1">
        <f>O547</f>
        <v>1000000</v>
      </c>
      <c r="Q547" s="1"/>
      <c r="R547" s="1">
        <v>2000000</v>
      </c>
      <c r="S547" s="1">
        <f>R547</f>
        <v>2000000</v>
      </c>
      <c r="T547" s="1">
        <v>2000000</v>
      </c>
      <c r="U547" s="1">
        <f>T547</f>
        <v>2000000</v>
      </c>
    </row>
    <row r="548" spans="1:25" s="23" customFormat="1" ht="78.75" hidden="1" x14ac:dyDescent="0.2">
      <c r="A548" s="228" t="s">
        <v>93</v>
      </c>
      <c r="B548" s="228"/>
      <c r="C548" s="228"/>
      <c r="D548" s="228"/>
      <c r="E548" s="38" t="s">
        <v>321</v>
      </c>
      <c r="F548" s="38" t="s">
        <v>294</v>
      </c>
      <c r="G548" s="21">
        <f>SUM(G549)</f>
        <v>0</v>
      </c>
      <c r="H548" s="21">
        <f t="shared" ref="H548:U549" si="282">SUM(H549)</f>
        <v>0</v>
      </c>
      <c r="I548" s="21">
        <f t="shared" si="282"/>
        <v>0</v>
      </c>
      <c r="J548" s="21">
        <f t="shared" si="282"/>
        <v>0</v>
      </c>
      <c r="K548" s="21">
        <f t="shared" si="282"/>
        <v>0</v>
      </c>
      <c r="L548" s="22" t="str">
        <f t="shared" si="254"/>
        <v>-</v>
      </c>
      <c r="M548" s="21">
        <f t="shared" si="282"/>
        <v>0</v>
      </c>
      <c r="N548" s="21">
        <f t="shared" si="282"/>
        <v>0</v>
      </c>
      <c r="O548" s="21">
        <f t="shared" si="282"/>
        <v>0</v>
      </c>
      <c r="P548" s="21">
        <f t="shared" si="282"/>
        <v>0</v>
      </c>
      <c r="Q548" s="21">
        <f t="shared" si="282"/>
        <v>0</v>
      </c>
      <c r="R548" s="21">
        <f t="shared" si="282"/>
        <v>0</v>
      </c>
      <c r="S548" s="21">
        <f t="shared" si="282"/>
        <v>0</v>
      </c>
      <c r="T548" s="21">
        <f t="shared" si="282"/>
        <v>0</v>
      </c>
      <c r="U548" s="21">
        <f t="shared" si="282"/>
        <v>0</v>
      </c>
      <c r="V548" s="21"/>
      <c r="W548" s="21"/>
      <c r="X548" s="21"/>
      <c r="Y548" s="12"/>
    </row>
    <row r="549" spans="1:25" s="23" customFormat="1" ht="15.75" hidden="1" x14ac:dyDescent="0.2">
      <c r="A549" s="24"/>
      <c r="B549" s="25">
        <v>11</v>
      </c>
      <c r="C549" s="49" t="s">
        <v>296</v>
      </c>
      <c r="D549" s="40">
        <v>386</v>
      </c>
      <c r="E549" s="20"/>
      <c r="F549" s="20"/>
      <c r="G549" s="21">
        <f>SUM(G550)</f>
        <v>0</v>
      </c>
      <c r="H549" s="21">
        <f t="shared" si="282"/>
        <v>0</v>
      </c>
      <c r="I549" s="21">
        <f t="shared" si="282"/>
        <v>0</v>
      </c>
      <c r="J549" s="21">
        <f t="shared" si="282"/>
        <v>0</v>
      </c>
      <c r="K549" s="21">
        <f t="shared" si="282"/>
        <v>0</v>
      </c>
      <c r="L549" s="22" t="str">
        <f t="shared" si="254"/>
        <v>-</v>
      </c>
      <c r="M549" s="21">
        <f t="shared" si="282"/>
        <v>0</v>
      </c>
      <c r="N549" s="21">
        <f t="shared" si="282"/>
        <v>0</v>
      </c>
      <c r="O549" s="21">
        <f t="shared" si="282"/>
        <v>0</v>
      </c>
      <c r="P549" s="21">
        <f t="shared" si="282"/>
        <v>0</v>
      </c>
      <c r="Q549" s="21">
        <f t="shared" si="282"/>
        <v>0</v>
      </c>
      <c r="R549" s="21">
        <f t="shared" si="282"/>
        <v>0</v>
      </c>
      <c r="S549" s="21">
        <f t="shared" si="282"/>
        <v>0</v>
      </c>
      <c r="T549" s="21">
        <f t="shared" si="282"/>
        <v>0</v>
      </c>
      <c r="U549" s="21">
        <f t="shared" si="282"/>
        <v>0</v>
      </c>
      <c r="V549" s="21"/>
      <c r="W549" s="21"/>
      <c r="X549" s="21"/>
      <c r="Y549" s="12"/>
    </row>
    <row r="550" spans="1:25" hidden="1" x14ac:dyDescent="0.2">
      <c r="A550" s="41"/>
      <c r="B550" s="42">
        <v>11</v>
      </c>
      <c r="C550" s="59" t="s">
        <v>296</v>
      </c>
      <c r="D550" s="64">
        <v>3861</v>
      </c>
      <c r="E550" s="36"/>
      <c r="F550" s="36"/>
      <c r="G550" s="2"/>
      <c r="H550" s="2"/>
      <c r="I550" s="2"/>
      <c r="J550" s="2"/>
      <c r="K550" s="2"/>
      <c r="L550" s="61" t="str">
        <f t="shared" si="254"/>
        <v>-</v>
      </c>
      <c r="M550" s="2"/>
      <c r="N550" s="2"/>
      <c r="O550" s="1">
        <v>0</v>
      </c>
      <c r="P550" s="1">
        <f>O550</f>
        <v>0</v>
      </c>
      <c r="Q550" s="1"/>
      <c r="R550" s="1"/>
      <c r="S550" s="1">
        <f>R550</f>
        <v>0</v>
      </c>
      <c r="T550" s="1"/>
      <c r="U550" s="1">
        <f>T550</f>
        <v>0</v>
      </c>
    </row>
    <row r="551" spans="1:25" ht="94.5" x14ac:dyDescent="0.2">
      <c r="A551" s="227" t="s">
        <v>322</v>
      </c>
      <c r="B551" s="227"/>
      <c r="C551" s="227"/>
      <c r="D551" s="227"/>
      <c r="E551" s="20" t="s">
        <v>323</v>
      </c>
      <c r="F551" s="20" t="s">
        <v>324</v>
      </c>
      <c r="G551" s="21">
        <f>G552+G554+G556</f>
        <v>2200000</v>
      </c>
      <c r="H551" s="21">
        <f t="shared" ref="H551:U551" si="283">H552+H554+H556</f>
        <v>2200000</v>
      </c>
      <c r="I551" s="21">
        <f t="shared" si="283"/>
        <v>2200000</v>
      </c>
      <c r="J551" s="21">
        <f t="shared" si="283"/>
        <v>2200000</v>
      </c>
      <c r="K551" s="21">
        <f t="shared" si="283"/>
        <v>1463591.6600000001</v>
      </c>
      <c r="L551" s="22">
        <f t="shared" si="254"/>
        <v>66.526893636363639</v>
      </c>
      <c r="M551" s="21">
        <f t="shared" si="283"/>
        <v>2000000</v>
      </c>
      <c r="N551" s="21">
        <f t="shared" si="283"/>
        <v>2000000</v>
      </c>
      <c r="O551" s="21">
        <f t="shared" si="283"/>
        <v>2000000</v>
      </c>
      <c r="P551" s="21">
        <f t="shared" si="283"/>
        <v>2000000</v>
      </c>
      <c r="Q551" s="21">
        <f t="shared" si="283"/>
        <v>2000000</v>
      </c>
      <c r="R551" s="21">
        <f t="shared" si="283"/>
        <v>2000000</v>
      </c>
      <c r="S551" s="21">
        <f t="shared" si="283"/>
        <v>2000000</v>
      </c>
      <c r="T551" s="21">
        <f t="shared" si="283"/>
        <v>2000000</v>
      </c>
      <c r="U551" s="21">
        <f t="shared" si="283"/>
        <v>2000000</v>
      </c>
    </row>
    <row r="552" spans="1:25" s="23" customFormat="1" ht="15.75" hidden="1" x14ac:dyDescent="0.2">
      <c r="A552" s="24" t="s">
        <v>322</v>
      </c>
      <c r="B552" s="25">
        <v>11</v>
      </c>
      <c r="C552" s="26" t="s">
        <v>325</v>
      </c>
      <c r="D552" s="27">
        <v>323</v>
      </c>
      <c r="E552" s="20"/>
      <c r="F552" s="20"/>
      <c r="G552" s="21">
        <f>SUM(G553)</f>
        <v>100000</v>
      </c>
      <c r="H552" s="21">
        <f t="shared" ref="H552:U552" si="284">SUM(H553)</f>
        <v>100000</v>
      </c>
      <c r="I552" s="21">
        <f t="shared" si="284"/>
        <v>100000</v>
      </c>
      <c r="J552" s="21">
        <f t="shared" si="284"/>
        <v>100000</v>
      </c>
      <c r="K552" s="21">
        <f t="shared" si="284"/>
        <v>11162.5</v>
      </c>
      <c r="L552" s="22">
        <f t="shared" si="254"/>
        <v>11.1625</v>
      </c>
      <c r="M552" s="21">
        <f t="shared" si="284"/>
        <v>100000</v>
      </c>
      <c r="N552" s="21">
        <f t="shared" si="284"/>
        <v>100000</v>
      </c>
      <c r="O552" s="21">
        <f t="shared" si="284"/>
        <v>100000</v>
      </c>
      <c r="P552" s="21">
        <f t="shared" si="284"/>
        <v>100000</v>
      </c>
      <c r="Q552" s="21">
        <f t="shared" si="284"/>
        <v>100000</v>
      </c>
      <c r="R552" s="21">
        <f t="shared" si="284"/>
        <v>100000</v>
      </c>
      <c r="S552" s="21">
        <f t="shared" si="284"/>
        <v>100000</v>
      </c>
      <c r="T552" s="21">
        <f t="shared" si="284"/>
        <v>100000</v>
      </c>
      <c r="U552" s="21">
        <f t="shared" si="284"/>
        <v>100000</v>
      </c>
      <c r="V552" s="21"/>
      <c r="W552" s="21"/>
      <c r="X552" s="21"/>
      <c r="Y552" s="12"/>
    </row>
    <row r="553" spans="1:25" s="23" customFormat="1" ht="15.75" hidden="1" x14ac:dyDescent="0.2">
      <c r="A553" s="28" t="s">
        <v>322</v>
      </c>
      <c r="B553" s="29">
        <v>11</v>
      </c>
      <c r="C553" s="30" t="s">
        <v>325</v>
      </c>
      <c r="D553" s="31">
        <v>3237</v>
      </c>
      <c r="E553" s="32" t="s">
        <v>58</v>
      </c>
      <c r="F553" s="32"/>
      <c r="G553" s="1">
        <v>100000</v>
      </c>
      <c r="H553" s="1">
        <v>100000</v>
      </c>
      <c r="I553" s="1">
        <v>100000</v>
      </c>
      <c r="J553" s="1">
        <v>100000</v>
      </c>
      <c r="K553" s="1">
        <v>11162.5</v>
      </c>
      <c r="L553" s="33">
        <f t="shared" si="254"/>
        <v>11.1625</v>
      </c>
      <c r="M553" s="1">
        <v>100000</v>
      </c>
      <c r="N553" s="1">
        <v>100000</v>
      </c>
      <c r="O553" s="1">
        <v>100000</v>
      </c>
      <c r="P553" s="1">
        <f>O553</f>
        <v>100000</v>
      </c>
      <c r="Q553" s="1">
        <v>100000</v>
      </c>
      <c r="R553" s="1">
        <v>100000</v>
      </c>
      <c r="S553" s="1">
        <f>R553</f>
        <v>100000</v>
      </c>
      <c r="T553" s="1">
        <v>100000</v>
      </c>
      <c r="U553" s="1">
        <f>T553</f>
        <v>100000</v>
      </c>
      <c r="V553" s="21"/>
      <c r="W553" s="21"/>
      <c r="X553" s="21"/>
      <c r="Y553" s="12"/>
    </row>
    <row r="554" spans="1:25" s="23" customFormat="1" ht="15.75" hidden="1" x14ac:dyDescent="0.2">
      <c r="A554" s="24" t="s">
        <v>322</v>
      </c>
      <c r="B554" s="25">
        <v>11</v>
      </c>
      <c r="C554" s="26" t="s">
        <v>325</v>
      </c>
      <c r="D554" s="27">
        <v>329</v>
      </c>
      <c r="E554" s="20"/>
      <c r="F554" s="20"/>
      <c r="G554" s="21">
        <f>SUM(G555)</f>
        <v>1800000</v>
      </c>
      <c r="H554" s="21">
        <f t="shared" ref="H554:U554" si="285">SUM(H555)</f>
        <v>1800000</v>
      </c>
      <c r="I554" s="21">
        <f t="shared" si="285"/>
        <v>1800000</v>
      </c>
      <c r="J554" s="21">
        <f t="shared" si="285"/>
        <v>1800000</v>
      </c>
      <c r="K554" s="21">
        <f t="shared" si="285"/>
        <v>1240392.04</v>
      </c>
      <c r="L554" s="22">
        <f t="shared" si="254"/>
        <v>68.910668888888893</v>
      </c>
      <c r="M554" s="21">
        <f t="shared" si="285"/>
        <v>1800000</v>
      </c>
      <c r="N554" s="21">
        <f t="shared" si="285"/>
        <v>1800000</v>
      </c>
      <c r="O554" s="21">
        <f t="shared" si="285"/>
        <v>1800000</v>
      </c>
      <c r="P554" s="21">
        <f t="shared" si="285"/>
        <v>1800000</v>
      </c>
      <c r="Q554" s="21">
        <f t="shared" si="285"/>
        <v>1800000</v>
      </c>
      <c r="R554" s="21">
        <f t="shared" si="285"/>
        <v>1800000</v>
      </c>
      <c r="S554" s="21">
        <f t="shared" si="285"/>
        <v>1800000</v>
      </c>
      <c r="T554" s="21">
        <f t="shared" si="285"/>
        <v>1800000</v>
      </c>
      <c r="U554" s="21">
        <f t="shared" si="285"/>
        <v>1800000</v>
      </c>
      <c r="V554" s="21"/>
      <c r="W554" s="21"/>
      <c r="X554" s="21"/>
      <c r="Y554" s="12"/>
    </row>
    <row r="555" spans="1:25" hidden="1" x14ac:dyDescent="0.2">
      <c r="A555" s="28" t="s">
        <v>322</v>
      </c>
      <c r="B555" s="29">
        <v>11</v>
      </c>
      <c r="C555" s="30" t="s">
        <v>325</v>
      </c>
      <c r="D555" s="31">
        <v>3294</v>
      </c>
      <c r="E555" s="32" t="s">
        <v>65</v>
      </c>
      <c r="G555" s="1">
        <v>1800000</v>
      </c>
      <c r="H555" s="1">
        <v>1800000</v>
      </c>
      <c r="I555" s="1">
        <v>1800000</v>
      </c>
      <c r="J555" s="1">
        <v>1800000</v>
      </c>
      <c r="K555" s="1">
        <v>1240392.04</v>
      </c>
      <c r="L555" s="33">
        <f t="shared" si="254"/>
        <v>68.910668888888893</v>
      </c>
      <c r="M555" s="1">
        <v>1800000</v>
      </c>
      <c r="N555" s="1">
        <v>1800000</v>
      </c>
      <c r="O555" s="1">
        <v>1800000</v>
      </c>
      <c r="P555" s="1">
        <f>O555</f>
        <v>1800000</v>
      </c>
      <c r="Q555" s="1">
        <v>1800000</v>
      </c>
      <c r="R555" s="1">
        <v>1800000</v>
      </c>
      <c r="S555" s="1">
        <f>R555</f>
        <v>1800000</v>
      </c>
      <c r="T555" s="1">
        <v>1800000</v>
      </c>
      <c r="U555" s="1">
        <f>T555</f>
        <v>1800000</v>
      </c>
    </row>
    <row r="556" spans="1:25" s="23" customFormat="1" ht="15.75" hidden="1" x14ac:dyDescent="0.2">
      <c r="A556" s="24" t="s">
        <v>322</v>
      </c>
      <c r="B556" s="25">
        <v>11</v>
      </c>
      <c r="C556" s="26" t="s">
        <v>325</v>
      </c>
      <c r="D556" s="27">
        <v>381</v>
      </c>
      <c r="E556" s="20"/>
      <c r="F556" s="20"/>
      <c r="G556" s="21">
        <f>SUM(G557)</f>
        <v>300000</v>
      </c>
      <c r="H556" s="21">
        <f t="shared" ref="H556:U556" si="286">SUM(H557)</f>
        <v>300000</v>
      </c>
      <c r="I556" s="21">
        <f t="shared" si="286"/>
        <v>300000</v>
      </c>
      <c r="J556" s="21">
        <f t="shared" si="286"/>
        <v>300000</v>
      </c>
      <c r="K556" s="21">
        <f t="shared" si="286"/>
        <v>212037.12</v>
      </c>
      <c r="L556" s="22">
        <f t="shared" si="254"/>
        <v>70.679039999999986</v>
      </c>
      <c r="M556" s="21">
        <f t="shared" si="286"/>
        <v>100000</v>
      </c>
      <c r="N556" s="21">
        <f t="shared" si="286"/>
        <v>100000</v>
      </c>
      <c r="O556" s="21">
        <f t="shared" si="286"/>
        <v>100000</v>
      </c>
      <c r="P556" s="21">
        <f t="shared" si="286"/>
        <v>100000</v>
      </c>
      <c r="Q556" s="21">
        <f t="shared" si="286"/>
        <v>100000</v>
      </c>
      <c r="R556" s="21">
        <f t="shared" si="286"/>
        <v>100000</v>
      </c>
      <c r="S556" s="21">
        <f t="shared" si="286"/>
        <v>100000</v>
      </c>
      <c r="T556" s="21">
        <f t="shared" si="286"/>
        <v>100000</v>
      </c>
      <c r="U556" s="21">
        <f t="shared" si="286"/>
        <v>100000</v>
      </c>
      <c r="V556" s="21"/>
      <c r="W556" s="21"/>
      <c r="X556" s="21"/>
      <c r="Y556" s="12"/>
    </row>
    <row r="557" spans="1:25" hidden="1" x14ac:dyDescent="0.2">
      <c r="A557" s="28" t="s">
        <v>322</v>
      </c>
      <c r="B557" s="29">
        <v>11</v>
      </c>
      <c r="C557" s="30" t="s">
        <v>325</v>
      </c>
      <c r="D557" s="31">
        <v>3811</v>
      </c>
      <c r="E557" s="32" t="s">
        <v>73</v>
      </c>
      <c r="G557" s="1">
        <v>300000</v>
      </c>
      <c r="H557" s="1">
        <v>300000</v>
      </c>
      <c r="I557" s="1">
        <v>300000</v>
      </c>
      <c r="J557" s="1">
        <v>300000</v>
      </c>
      <c r="K557" s="1">
        <v>212037.12</v>
      </c>
      <c r="L557" s="33">
        <f t="shared" si="254"/>
        <v>70.679039999999986</v>
      </c>
      <c r="M557" s="1">
        <v>100000</v>
      </c>
      <c r="N557" s="1">
        <v>100000</v>
      </c>
      <c r="O557" s="1">
        <v>100000</v>
      </c>
      <c r="P557" s="1">
        <f>O557</f>
        <v>100000</v>
      </c>
      <c r="Q557" s="1">
        <v>100000</v>
      </c>
      <c r="R557" s="1">
        <v>100000</v>
      </c>
      <c r="S557" s="1">
        <f>R557</f>
        <v>100000</v>
      </c>
      <c r="T557" s="1">
        <v>100000</v>
      </c>
      <c r="U557" s="1">
        <f>T557</f>
        <v>100000</v>
      </c>
    </row>
    <row r="558" spans="1:25" s="23" customFormat="1" ht="94.5" x14ac:dyDescent="0.2">
      <c r="A558" s="227" t="s">
        <v>326</v>
      </c>
      <c r="B558" s="227"/>
      <c r="C558" s="227"/>
      <c r="D558" s="227"/>
      <c r="E558" s="20" t="s">
        <v>327</v>
      </c>
      <c r="F558" s="20" t="s">
        <v>324</v>
      </c>
      <c r="G558" s="21">
        <f>G559+G561</f>
        <v>900000</v>
      </c>
      <c r="H558" s="21">
        <f t="shared" ref="H558:U558" si="287">H559+H561</f>
        <v>900000</v>
      </c>
      <c r="I558" s="21">
        <f t="shared" si="287"/>
        <v>900000</v>
      </c>
      <c r="J558" s="21">
        <f t="shared" si="287"/>
        <v>900000</v>
      </c>
      <c r="K558" s="21">
        <f t="shared" si="287"/>
        <v>450000</v>
      </c>
      <c r="L558" s="22">
        <f t="shared" ref="L558:L639" si="288">IF(I558=0, "-", K558/I558*100)</f>
        <v>50</v>
      </c>
      <c r="M558" s="21">
        <f t="shared" si="287"/>
        <v>1100000</v>
      </c>
      <c r="N558" s="21">
        <f t="shared" si="287"/>
        <v>1100000</v>
      </c>
      <c r="O558" s="21">
        <f t="shared" si="287"/>
        <v>800000</v>
      </c>
      <c r="P558" s="21">
        <f t="shared" si="287"/>
        <v>800000</v>
      </c>
      <c r="Q558" s="21">
        <f t="shared" si="287"/>
        <v>1100000</v>
      </c>
      <c r="R558" s="21">
        <f t="shared" si="287"/>
        <v>1100000</v>
      </c>
      <c r="S558" s="21">
        <f t="shared" si="287"/>
        <v>1100000</v>
      </c>
      <c r="T558" s="21">
        <f t="shared" si="287"/>
        <v>1100000</v>
      </c>
      <c r="U558" s="21">
        <f t="shared" si="287"/>
        <v>1100000</v>
      </c>
      <c r="V558" s="21"/>
      <c r="W558" s="21"/>
      <c r="X558" s="21"/>
      <c r="Y558" s="12"/>
    </row>
    <row r="559" spans="1:25" s="23" customFormat="1" ht="15.75" hidden="1" x14ac:dyDescent="0.2">
      <c r="A559" s="24" t="s">
        <v>326</v>
      </c>
      <c r="B559" s="25">
        <v>11</v>
      </c>
      <c r="C559" s="26" t="s">
        <v>325</v>
      </c>
      <c r="D559" s="27">
        <v>323</v>
      </c>
      <c r="E559" s="20"/>
      <c r="F559" s="20"/>
      <c r="G559" s="21">
        <f>SUM(G560)</f>
        <v>450000</v>
      </c>
      <c r="H559" s="21">
        <f t="shared" ref="H559:U559" si="289">SUM(H560)</f>
        <v>450000</v>
      </c>
      <c r="I559" s="21">
        <f t="shared" si="289"/>
        <v>450000</v>
      </c>
      <c r="J559" s="21">
        <f t="shared" si="289"/>
        <v>450000</v>
      </c>
      <c r="K559" s="21">
        <f t="shared" si="289"/>
        <v>0</v>
      </c>
      <c r="L559" s="22">
        <f t="shared" si="288"/>
        <v>0</v>
      </c>
      <c r="M559" s="21">
        <f t="shared" si="289"/>
        <v>0</v>
      </c>
      <c r="N559" s="21">
        <f t="shared" si="289"/>
        <v>0</v>
      </c>
      <c r="O559" s="21">
        <f t="shared" si="289"/>
        <v>600000</v>
      </c>
      <c r="P559" s="21">
        <f t="shared" si="289"/>
        <v>600000</v>
      </c>
      <c r="Q559" s="21">
        <f t="shared" si="289"/>
        <v>0</v>
      </c>
      <c r="R559" s="21">
        <f t="shared" si="289"/>
        <v>500000</v>
      </c>
      <c r="S559" s="21">
        <f t="shared" si="289"/>
        <v>500000</v>
      </c>
      <c r="T559" s="21">
        <f t="shared" si="289"/>
        <v>500000</v>
      </c>
      <c r="U559" s="21">
        <f t="shared" si="289"/>
        <v>500000</v>
      </c>
      <c r="V559" s="21"/>
      <c r="W559" s="21"/>
      <c r="X559" s="21"/>
      <c r="Y559" s="12"/>
    </row>
    <row r="560" spans="1:25" hidden="1" x14ac:dyDescent="0.2">
      <c r="A560" s="28" t="s">
        <v>326</v>
      </c>
      <c r="B560" s="29">
        <v>11</v>
      </c>
      <c r="C560" s="30" t="s">
        <v>325</v>
      </c>
      <c r="D560" s="31">
        <v>3239</v>
      </c>
      <c r="E560" s="32" t="s">
        <v>316</v>
      </c>
      <c r="G560" s="1">
        <v>450000</v>
      </c>
      <c r="H560" s="1">
        <v>450000</v>
      </c>
      <c r="I560" s="1">
        <v>450000</v>
      </c>
      <c r="J560" s="1">
        <v>450000</v>
      </c>
      <c r="K560" s="1">
        <v>0</v>
      </c>
      <c r="L560" s="33">
        <f t="shared" si="288"/>
        <v>0</v>
      </c>
      <c r="M560" s="1">
        <v>0</v>
      </c>
      <c r="N560" s="1">
        <v>0</v>
      </c>
      <c r="O560" s="1">
        <v>600000</v>
      </c>
      <c r="P560" s="1">
        <f>O560</f>
        <v>600000</v>
      </c>
      <c r="Q560" s="1">
        <v>0</v>
      </c>
      <c r="R560" s="1">
        <v>500000</v>
      </c>
      <c r="S560" s="1">
        <f>R560</f>
        <v>500000</v>
      </c>
      <c r="T560" s="1">
        <v>500000</v>
      </c>
      <c r="U560" s="1">
        <f>T560</f>
        <v>500000</v>
      </c>
    </row>
    <row r="561" spans="1:25" s="23" customFormat="1" ht="15.75" hidden="1" x14ac:dyDescent="0.2">
      <c r="A561" s="24" t="s">
        <v>326</v>
      </c>
      <c r="B561" s="25">
        <v>11</v>
      </c>
      <c r="C561" s="26" t="s">
        <v>325</v>
      </c>
      <c r="D561" s="27">
        <v>412</v>
      </c>
      <c r="E561" s="20"/>
      <c r="F561" s="20"/>
      <c r="G561" s="21">
        <f>SUM(G562)</f>
        <v>450000</v>
      </c>
      <c r="H561" s="21">
        <f t="shared" ref="H561:U561" si="290">SUM(H562)</f>
        <v>450000</v>
      </c>
      <c r="I561" s="21">
        <f t="shared" si="290"/>
        <v>450000</v>
      </c>
      <c r="J561" s="21">
        <f t="shared" si="290"/>
        <v>450000</v>
      </c>
      <c r="K561" s="21">
        <f t="shared" si="290"/>
        <v>450000</v>
      </c>
      <c r="L561" s="22">
        <f t="shared" si="288"/>
        <v>100</v>
      </c>
      <c r="M561" s="21">
        <f t="shared" si="290"/>
        <v>1100000</v>
      </c>
      <c r="N561" s="21">
        <f t="shared" si="290"/>
        <v>1100000</v>
      </c>
      <c r="O561" s="21">
        <f t="shared" si="290"/>
        <v>200000</v>
      </c>
      <c r="P561" s="21">
        <f t="shared" si="290"/>
        <v>200000</v>
      </c>
      <c r="Q561" s="21">
        <f t="shared" si="290"/>
        <v>1100000</v>
      </c>
      <c r="R561" s="21">
        <f t="shared" si="290"/>
        <v>600000</v>
      </c>
      <c r="S561" s="21">
        <f t="shared" si="290"/>
        <v>600000</v>
      </c>
      <c r="T561" s="21">
        <f t="shared" si="290"/>
        <v>600000</v>
      </c>
      <c r="U561" s="21">
        <f t="shared" si="290"/>
        <v>600000</v>
      </c>
      <c r="V561" s="21"/>
      <c r="W561" s="21"/>
      <c r="X561" s="21"/>
      <c r="Y561" s="12"/>
    </row>
    <row r="562" spans="1:25" hidden="1" x14ac:dyDescent="0.2">
      <c r="A562" s="28" t="s">
        <v>326</v>
      </c>
      <c r="B562" s="29">
        <v>11</v>
      </c>
      <c r="C562" s="30" t="s">
        <v>325</v>
      </c>
      <c r="D562" s="31">
        <v>4126</v>
      </c>
      <c r="E562" s="32" t="s">
        <v>84</v>
      </c>
      <c r="G562" s="1">
        <v>450000</v>
      </c>
      <c r="H562" s="1">
        <v>450000</v>
      </c>
      <c r="I562" s="1">
        <v>450000</v>
      </c>
      <c r="J562" s="1">
        <v>450000</v>
      </c>
      <c r="K562" s="1">
        <v>450000</v>
      </c>
      <c r="L562" s="33">
        <f t="shared" si="288"/>
        <v>100</v>
      </c>
      <c r="M562" s="1">
        <v>1100000</v>
      </c>
      <c r="N562" s="1">
        <v>1100000</v>
      </c>
      <c r="O562" s="1">
        <v>200000</v>
      </c>
      <c r="P562" s="1">
        <f>O562</f>
        <v>200000</v>
      </c>
      <c r="Q562" s="1">
        <v>1100000</v>
      </c>
      <c r="R562" s="1">
        <v>600000</v>
      </c>
      <c r="S562" s="1">
        <f>R562</f>
        <v>600000</v>
      </c>
      <c r="T562" s="1">
        <v>600000</v>
      </c>
      <c r="U562" s="1">
        <f>T562</f>
        <v>600000</v>
      </c>
    </row>
    <row r="563" spans="1:25" s="12" customFormat="1" ht="94.5" x14ac:dyDescent="0.2">
      <c r="A563" s="227" t="s">
        <v>328</v>
      </c>
      <c r="B563" s="230"/>
      <c r="C563" s="230"/>
      <c r="D563" s="230"/>
      <c r="E563" s="20" t="s">
        <v>329</v>
      </c>
      <c r="F563" s="20" t="s">
        <v>324</v>
      </c>
      <c r="G563" s="21">
        <f>SUM(G564)</f>
        <v>370000</v>
      </c>
      <c r="H563" s="21">
        <f t="shared" ref="H563:U564" si="291">SUM(H564)</f>
        <v>0</v>
      </c>
      <c r="I563" s="21">
        <f t="shared" si="291"/>
        <v>370000</v>
      </c>
      <c r="J563" s="21">
        <f t="shared" si="291"/>
        <v>0</v>
      </c>
      <c r="K563" s="21">
        <f t="shared" si="291"/>
        <v>185732.65</v>
      </c>
      <c r="L563" s="22">
        <f t="shared" si="288"/>
        <v>50.198013513513516</v>
      </c>
      <c r="M563" s="21">
        <f t="shared" si="291"/>
        <v>0</v>
      </c>
      <c r="N563" s="21">
        <f t="shared" si="291"/>
        <v>0</v>
      </c>
      <c r="O563" s="21">
        <f t="shared" si="291"/>
        <v>0</v>
      </c>
      <c r="P563" s="21">
        <f t="shared" si="291"/>
        <v>0</v>
      </c>
      <c r="Q563" s="21">
        <f t="shared" si="291"/>
        <v>0</v>
      </c>
      <c r="R563" s="21">
        <f t="shared" si="291"/>
        <v>0</v>
      </c>
      <c r="S563" s="21">
        <f t="shared" si="291"/>
        <v>0</v>
      </c>
      <c r="T563" s="21">
        <f t="shared" si="291"/>
        <v>0</v>
      </c>
      <c r="U563" s="21">
        <f t="shared" si="291"/>
        <v>0</v>
      </c>
      <c r="V563" s="21"/>
      <c r="W563" s="21"/>
      <c r="X563" s="21"/>
    </row>
    <row r="564" spans="1:25" s="12" customFormat="1" ht="15.75" hidden="1" x14ac:dyDescent="0.2">
      <c r="A564" s="24" t="s">
        <v>330</v>
      </c>
      <c r="B564" s="25">
        <v>51</v>
      </c>
      <c r="C564" s="26" t="s">
        <v>325</v>
      </c>
      <c r="D564" s="40">
        <v>381</v>
      </c>
      <c r="E564" s="20"/>
      <c r="F564" s="20"/>
      <c r="G564" s="21">
        <f>SUM(G565)</f>
        <v>370000</v>
      </c>
      <c r="H564" s="21">
        <f t="shared" si="291"/>
        <v>0</v>
      </c>
      <c r="I564" s="21">
        <f t="shared" si="291"/>
        <v>370000</v>
      </c>
      <c r="J564" s="21">
        <f t="shared" si="291"/>
        <v>0</v>
      </c>
      <c r="K564" s="21">
        <f t="shared" si="291"/>
        <v>185732.65</v>
      </c>
      <c r="L564" s="22">
        <f t="shared" si="288"/>
        <v>50.198013513513516</v>
      </c>
      <c r="M564" s="21">
        <f t="shared" si="291"/>
        <v>0</v>
      </c>
      <c r="N564" s="21">
        <f t="shared" si="291"/>
        <v>0</v>
      </c>
      <c r="O564" s="21">
        <f t="shared" si="291"/>
        <v>0</v>
      </c>
      <c r="P564" s="21">
        <f t="shared" si="291"/>
        <v>0</v>
      </c>
      <c r="Q564" s="21">
        <f t="shared" si="291"/>
        <v>0</v>
      </c>
      <c r="R564" s="21">
        <f t="shared" si="291"/>
        <v>0</v>
      </c>
      <c r="S564" s="21">
        <f t="shared" si="291"/>
        <v>0</v>
      </c>
      <c r="T564" s="21">
        <f t="shared" si="291"/>
        <v>0</v>
      </c>
      <c r="U564" s="21">
        <f t="shared" si="291"/>
        <v>0</v>
      </c>
      <c r="V564" s="21"/>
      <c r="W564" s="21"/>
      <c r="X564" s="21"/>
    </row>
    <row r="565" spans="1:25" s="65" customFormat="1" hidden="1" x14ac:dyDescent="0.2">
      <c r="A565" s="28" t="s">
        <v>330</v>
      </c>
      <c r="B565" s="29">
        <v>51</v>
      </c>
      <c r="C565" s="30" t="s">
        <v>325</v>
      </c>
      <c r="D565" s="53">
        <v>3811</v>
      </c>
      <c r="E565" s="32" t="s">
        <v>73</v>
      </c>
      <c r="F565" s="32"/>
      <c r="G565" s="1">
        <v>370000</v>
      </c>
      <c r="H565" s="55"/>
      <c r="I565" s="1">
        <v>370000</v>
      </c>
      <c r="J565" s="55"/>
      <c r="K565" s="1">
        <v>185732.65</v>
      </c>
      <c r="L565" s="33">
        <f t="shared" si="288"/>
        <v>50.198013513513516</v>
      </c>
      <c r="M565" s="1">
        <v>0</v>
      </c>
      <c r="N565" s="55"/>
      <c r="O565" s="1"/>
      <c r="P565" s="55"/>
      <c r="Q565" s="1">
        <v>0</v>
      </c>
      <c r="R565" s="1"/>
      <c r="S565" s="55"/>
      <c r="T565" s="1"/>
      <c r="U565" s="55"/>
      <c r="V565" s="1"/>
      <c r="W565" s="1"/>
      <c r="X565" s="1"/>
    </row>
    <row r="566" spans="1:25" s="65" customFormat="1" ht="94.5" x14ac:dyDescent="0.2">
      <c r="A566" s="227" t="s">
        <v>331</v>
      </c>
      <c r="B566" s="230"/>
      <c r="C566" s="230"/>
      <c r="D566" s="230"/>
      <c r="E566" s="20" t="s">
        <v>332</v>
      </c>
      <c r="F566" s="20" t="s">
        <v>324</v>
      </c>
      <c r="G566" s="21">
        <f>SUM(G567)</f>
        <v>0</v>
      </c>
      <c r="H566" s="21">
        <f t="shared" ref="H566:U567" si="292">SUM(H567)</f>
        <v>0</v>
      </c>
      <c r="I566" s="21">
        <f t="shared" si="292"/>
        <v>0</v>
      </c>
      <c r="J566" s="21">
        <f t="shared" si="292"/>
        <v>0</v>
      </c>
      <c r="K566" s="21">
        <f t="shared" si="292"/>
        <v>205853.6</v>
      </c>
      <c r="L566" s="22" t="str">
        <f t="shared" si="288"/>
        <v>-</v>
      </c>
      <c r="M566" s="21">
        <f t="shared" si="292"/>
        <v>0</v>
      </c>
      <c r="N566" s="21">
        <f t="shared" si="292"/>
        <v>0</v>
      </c>
      <c r="O566" s="21">
        <f t="shared" si="292"/>
        <v>0</v>
      </c>
      <c r="P566" s="21">
        <f t="shared" si="292"/>
        <v>0</v>
      </c>
      <c r="Q566" s="21">
        <f t="shared" si="292"/>
        <v>0</v>
      </c>
      <c r="R566" s="21">
        <f t="shared" si="292"/>
        <v>0</v>
      </c>
      <c r="S566" s="21">
        <f t="shared" si="292"/>
        <v>0</v>
      </c>
      <c r="T566" s="21">
        <f t="shared" si="292"/>
        <v>0</v>
      </c>
      <c r="U566" s="21">
        <f t="shared" si="292"/>
        <v>0</v>
      </c>
      <c r="V566" s="1"/>
      <c r="W566" s="1"/>
      <c r="X566" s="1"/>
    </row>
    <row r="567" spans="1:25" s="12" customFormat="1" ht="15.75" hidden="1" x14ac:dyDescent="0.2">
      <c r="A567" s="24" t="s">
        <v>333</v>
      </c>
      <c r="B567" s="25">
        <v>51</v>
      </c>
      <c r="C567" s="26" t="s">
        <v>325</v>
      </c>
      <c r="D567" s="40">
        <v>381</v>
      </c>
      <c r="E567" s="20"/>
      <c r="F567" s="20"/>
      <c r="G567" s="21">
        <f>SUM(G568)</f>
        <v>0</v>
      </c>
      <c r="H567" s="21">
        <f t="shared" si="292"/>
        <v>0</v>
      </c>
      <c r="I567" s="21">
        <f t="shared" si="292"/>
        <v>0</v>
      </c>
      <c r="J567" s="21">
        <f t="shared" si="292"/>
        <v>0</v>
      </c>
      <c r="K567" s="21">
        <f t="shared" si="292"/>
        <v>205853.6</v>
      </c>
      <c r="L567" s="22" t="str">
        <f t="shared" si="288"/>
        <v>-</v>
      </c>
      <c r="M567" s="21">
        <f t="shared" si="292"/>
        <v>0</v>
      </c>
      <c r="N567" s="21">
        <f t="shared" si="292"/>
        <v>0</v>
      </c>
      <c r="O567" s="21">
        <f t="shared" si="292"/>
        <v>0</v>
      </c>
      <c r="P567" s="21">
        <f t="shared" si="292"/>
        <v>0</v>
      </c>
      <c r="Q567" s="21">
        <f t="shared" si="292"/>
        <v>0</v>
      </c>
      <c r="R567" s="21">
        <f t="shared" si="292"/>
        <v>0</v>
      </c>
      <c r="S567" s="21">
        <f t="shared" si="292"/>
        <v>0</v>
      </c>
      <c r="T567" s="21">
        <f t="shared" si="292"/>
        <v>0</v>
      </c>
      <c r="U567" s="21">
        <f t="shared" si="292"/>
        <v>0</v>
      </c>
      <c r="V567" s="21"/>
      <c r="W567" s="21"/>
      <c r="X567" s="21"/>
    </row>
    <row r="568" spans="1:25" s="65" customFormat="1" hidden="1" x14ac:dyDescent="0.2">
      <c r="A568" s="28" t="s">
        <v>333</v>
      </c>
      <c r="B568" s="29">
        <v>51</v>
      </c>
      <c r="C568" s="30" t="s">
        <v>325</v>
      </c>
      <c r="D568" s="53">
        <v>3811</v>
      </c>
      <c r="E568" s="32" t="s">
        <v>73</v>
      </c>
      <c r="F568" s="32"/>
      <c r="G568" s="1">
        <v>0</v>
      </c>
      <c r="H568" s="55"/>
      <c r="I568" s="1">
        <v>0</v>
      </c>
      <c r="J568" s="55"/>
      <c r="K568" s="1">
        <v>205853.6</v>
      </c>
      <c r="L568" s="33" t="str">
        <f t="shared" si="288"/>
        <v>-</v>
      </c>
      <c r="M568" s="1">
        <v>0</v>
      </c>
      <c r="N568" s="55"/>
      <c r="O568" s="1"/>
      <c r="P568" s="55"/>
      <c r="Q568" s="1">
        <v>0</v>
      </c>
      <c r="R568" s="1"/>
      <c r="S568" s="55"/>
      <c r="T568" s="1"/>
      <c r="U568" s="55"/>
      <c r="V568" s="1"/>
      <c r="W568" s="1"/>
      <c r="X568" s="1"/>
    </row>
    <row r="569" spans="1:25" s="12" customFormat="1" ht="94.5" x14ac:dyDescent="0.2">
      <c r="A569" s="231" t="s">
        <v>334</v>
      </c>
      <c r="B569" s="228"/>
      <c r="C569" s="228"/>
      <c r="D569" s="228"/>
      <c r="E569" s="38" t="s">
        <v>335</v>
      </c>
      <c r="F569" s="20" t="s">
        <v>324</v>
      </c>
      <c r="G569" s="21">
        <f>SUM(G570)</f>
        <v>0</v>
      </c>
      <c r="H569" s="21">
        <f t="shared" ref="H569:U570" si="293">SUM(H570)</f>
        <v>0</v>
      </c>
      <c r="I569" s="21">
        <f t="shared" si="293"/>
        <v>0</v>
      </c>
      <c r="J569" s="21">
        <f t="shared" si="293"/>
        <v>0</v>
      </c>
      <c r="K569" s="21">
        <f t="shared" si="293"/>
        <v>0</v>
      </c>
      <c r="L569" s="22" t="str">
        <f t="shared" si="288"/>
        <v>-</v>
      </c>
      <c r="M569" s="21">
        <f t="shared" si="293"/>
        <v>0</v>
      </c>
      <c r="N569" s="21">
        <f t="shared" si="293"/>
        <v>0</v>
      </c>
      <c r="O569" s="21">
        <f t="shared" si="293"/>
        <v>600000</v>
      </c>
      <c r="P569" s="21">
        <f t="shared" si="293"/>
        <v>600000</v>
      </c>
      <c r="Q569" s="21">
        <f t="shared" si="293"/>
        <v>0</v>
      </c>
      <c r="R569" s="21">
        <f t="shared" si="293"/>
        <v>0</v>
      </c>
      <c r="S569" s="21">
        <f t="shared" si="293"/>
        <v>0</v>
      </c>
      <c r="T569" s="21">
        <f t="shared" si="293"/>
        <v>0</v>
      </c>
      <c r="U569" s="21">
        <f t="shared" si="293"/>
        <v>0</v>
      </c>
      <c r="V569" s="21"/>
      <c r="W569" s="21"/>
      <c r="X569" s="21"/>
    </row>
    <row r="570" spans="1:25" s="12" customFormat="1" ht="15.75" hidden="1" x14ac:dyDescent="0.2">
      <c r="A570" s="24" t="s">
        <v>336</v>
      </c>
      <c r="B570" s="25">
        <v>11</v>
      </c>
      <c r="C570" s="26" t="s">
        <v>325</v>
      </c>
      <c r="D570" s="40">
        <v>412</v>
      </c>
      <c r="E570" s="20"/>
      <c r="F570" s="20"/>
      <c r="G570" s="21">
        <f>SUM(G571)</f>
        <v>0</v>
      </c>
      <c r="H570" s="21">
        <f t="shared" si="293"/>
        <v>0</v>
      </c>
      <c r="I570" s="21">
        <f t="shared" si="293"/>
        <v>0</v>
      </c>
      <c r="J570" s="21">
        <f t="shared" si="293"/>
        <v>0</v>
      </c>
      <c r="K570" s="21">
        <f t="shared" si="293"/>
        <v>0</v>
      </c>
      <c r="L570" s="22" t="str">
        <f t="shared" si="288"/>
        <v>-</v>
      </c>
      <c r="M570" s="21">
        <f t="shared" si="293"/>
        <v>0</v>
      </c>
      <c r="N570" s="21">
        <f t="shared" si="293"/>
        <v>0</v>
      </c>
      <c r="O570" s="21">
        <f t="shared" si="293"/>
        <v>600000</v>
      </c>
      <c r="P570" s="21">
        <f t="shared" si="293"/>
        <v>600000</v>
      </c>
      <c r="Q570" s="21">
        <f t="shared" si="293"/>
        <v>0</v>
      </c>
      <c r="R570" s="21">
        <f t="shared" si="293"/>
        <v>0</v>
      </c>
      <c r="S570" s="21">
        <f t="shared" si="293"/>
        <v>0</v>
      </c>
      <c r="T570" s="21">
        <f t="shared" si="293"/>
        <v>0</v>
      </c>
      <c r="U570" s="21">
        <f t="shared" si="293"/>
        <v>0</v>
      </c>
      <c r="V570" s="21"/>
      <c r="W570" s="21"/>
      <c r="X570" s="21"/>
    </row>
    <row r="571" spans="1:25" s="65" customFormat="1" hidden="1" x14ac:dyDescent="0.2">
      <c r="A571" s="41" t="s">
        <v>336</v>
      </c>
      <c r="B571" s="42">
        <v>11</v>
      </c>
      <c r="C571" s="43" t="s">
        <v>325</v>
      </c>
      <c r="D571" s="64">
        <v>4126</v>
      </c>
      <c r="E571" s="36" t="s">
        <v>84</v>
      </c>
      <c r="F571" s="32"/>
      <c r="G571" s="1"/>
      <c r="H571" s="1"/>
      <c r="I571" s="1"/>
      <c r="J571" s="1"/>
      <c r="K571" s="1"/>
      <c r="L571" s="33" t="str">
        <f t="shared" si="288"/>
        <v>-</v>
      </c>
      <c r="M571" s="1"/>
      <c r="N571" s="1"/>
      <c r="O571" s="1">
        <v>600000</v>
      </c>
      <c r="P571" s="1">
        <f>O571</f>
        <v>600000</v>
      </c>
      <c r="Q571" s="1"/>
      <c r="R571" s="1">
        <v>0</v>
      </c>
      <c r="S571" s="1">
        <f>R571</f>
        <v>0</v>
      </c>
      <c r="T571" s="1">
        <v>0</v>
      </c>
      <c r="U571" s="1">
        <f>T571</f>
        <v>0</v>
      </c>
      <c r="V571" s="1"/>
      <c r="W571" s="1"/>
      <c r="X571" s="1"/>
    </row>
    <row r="572" spans="1:25" s="23" customFormat="1" ht="15.75" x14ac:dyDescent="0.2">
      <c r="A572" s="226" t="s">
        <v>337</v>
      </c>
      <c r="B572" s="226"/>
      <c r="C572" s="226"/>
      <c r="D572" s="226"/>
      <c r="E572" s="226"/>
      <c r="F572" s="226"/>
      <c r="G572" s="18">
        <f>G573+G583</f>
        <v>1350000</v>
      </c>
      <c r="H572" s="18">
        <f t="shared" ref="H572:U572" si="294">H573+H583</f>
        <v>600000</v>
      </c>
      <c r="I572" s="18">
        <f t="shared" si="294"/>
        <v>2857000</v>
      </c>
      <c r="J572" s="18">
        <f t="shared" si="294"/>
        <v>762000</v>
      </c>
      <c r="K572" s="18">
        <f t="shared" si="294"/>
        <v>1905049.14</v>
      </c>
      <c r="L572" s="19">
        <f t="shared" si="288"/>
        <v>66.680053902695136</v>
      </c>
      <c r="M572" s="18">
        <f t="shared" si="294"/>
        <v>630000</v>
      </c>
      <c r="N572" s="18">
        <f t="shared" si="294"/>
        <v>630000</v>
      </c>
      <c r="O572" s="18">
        <f t="shared" si="294"/>
        <v>630000</v>
      </c>
      <c r="P572" s="18">
        <f t="shared" si="294"/>
        <v>630000</v>
      </c>
      <c r="Q572" s="18">
        <f t="shared" si="294"/>
        <v>710000</v>
      </c>
      <c r="R572" s="18">
        <f t="shared" si="294"/>
        <v>710000</v>
      </c>
      <c r="S572" s="18">
        <f t="shared" si="294"/>
        <v>710000</v>
      </c>
      <c r="T572" s="18">
        <f t="shared" si="294"/>
        <v>780000</v>
      </c>
      <c r="U572" s="18">
        <f t="shared" si="294"/>
        <v>780000</v>
      </c>
      <c r="V572" s="21"/>
      <c r="W572" s="21"/>
      <c r="X572" s="21"/>
      <c r="Y572" s="12"/>
    </row>
    <row r="573" spans="1:25" ht="94.5" x14ac:dyDescent="0.2">
      <c r="A573" s="227" t="s">
        <v>338</v>
      </c>
      <c r="B573" s="227"/>
      <c r="C573" s="227"/>
      <c r="D573" s="227"/>
      <c r="E573" s="20" t="s">
        <v>339</v>
      </c>
      <c r="F573" s="38" t="s">
        <v>340</v>
      </c>
      <c r="G573" s="21">
        <f>G574+G576+G581</f>
        <v>550000</v>
      </c>
      <c r="H573" s="21">
        <f t="shared" ref="H573:U573" si="295">H574+H576+H581</f>
        <v>550000</v>
      </c>
      <c r="I573" s="21">
        <f t="shared" si="295"/>
        <v>550000</v>
      </c>
      <c r="J573" s="21">
        <f t="shared" si="295"/>
        <v>550000</v>
      </c>
      <c r="K573" s="21">
        <f t="shared" si="295"/>
        <v>110998.71</v>
      </c>
      <c r="L573" s="22">
        <f t="shared" si="288"/>
        <v>20.181583636363637</v>
      </c>
      <c r="M573" s="21">
        <f t="shared" si="295"/>
        <v>630000</v>
      </c>
      <c r="N573" s="21">
        <f t="shared" si="295"/>
        <v>630000</v>
      </c>
      <c r="O573" s="21">
        <f t="shared" si="295"/>
        <v>630000</v>
      </c>
      <c r="P573" s="21">
        <f t="shared" si="295"/>
        <v>630000</v>
      </c>
      <c r="Q573" s="21">
        <f t="shared" si="295"/>
        <v>710000</v>
      </c>
      <c r="R573" s="21">
        <f t="shared" si="295"/>
        <v>710000</v>
      </c>
      <c r="S573" s="21">
        <f t="shared" si="295"/>
        <v>710000</v>
      </c>
      <c r="T573" s="21">
        <f t="shared" si="295"/>
        <v>780000</v>
      </c>
      <c r="U573" s="21">
        <f t="shared" si="295"/>
        <v>780000</v>
      </c>
    </row>
    <row r="574" spans="1:25" s="23" customFormat="1" ht="15.75" hidden="1" x14ac:dyDescent="0.2">
      <c r="A574" s="24" t="s">
        <v>341</v>
      </c>
      <c r="B574" s="25">
        <v>11</v>
      </c>
      <c r="C574" s="26" t="s">
        <v>258</v>
      </c>
      <c r="D574" s="27">
        <v>323</v>
      </c>
      <c r="E574" s="20"/>
      <c r="F574" s="20"/>
      <c r="G574" s="21">
        <f>SUM(G575)</f>
        <v>40000</v>
      </c>
      <c r="H574" s="21">
        <f t="shared" ref="H574:U574" si="296">SUM(H575)</f>
        <v>40000</v>
      </c>
      <c r="I574" s="21">
        <f t="shared" si="296"/>
        <v>40000</v>
      </c>
      <c r="J574" s="21">
        <f t="shared" si="296"/>
        <v>40000</v>
      </c>
      <c r="K574" s="21">
        <f t="shared" si="296"/>
        <v>18768.75</v>
      </c>
      <c r="L574" s="22">
        <f t="shared" si="288"/>
        <v>46.921875</v>
      </c>
      <c r="M574" s="21">
        <f t="shared" si="296"/>
        <v>50000</v>
      </c>
      <c r="N574" s="21">
        <f t="shared" si="296"/>
        <v>50000</v>
      </c>
      <c r="O574" s="21">
        <f t="shared" si="296"/>
        <v>50000</v>
      </c>
      <c r="P574" s="21">
        <f t="shared" si="296"/>
        <v>50000</v>
      </c>
      <c r="Q574" s="21">
        <f t="shared" si="296"/>
        <v>50000</v>
      </c>
      <c r="R574" s="21">
        <f t="shared" si="296"/>
        <v>50000</v>
      </c>
      <c r="S574" s="21">
        <f t="shared" si="296"/>
        <v>50000</v>
      </c>
      <c r="T574" s="21">
        <f t="shared" si="296"/>
        <v>50000</v>
      </c>
      <c r="U574" s="21">
        <f t="shared" si="296"/>
        <v>50000</v>
      </c>
      <c r="V574" s="21"/>
      <c r="W574" s="21"/>
      <c r="X574" s="21"/>
      <c r="Y574" s="12"/>
    </row>
    <row r="575" spans="1:25" hidden="1" x14ac:dyDescent="0.2">
      <c r="A575" s="28" t="s">
        <v>341</v>
      </c>
      <c r="B575" s="29">
        <v>11</v>
      </c>
      <c r="C575" s="30" t="s">
        <v>258</v>
      </c>
      <c r="D575" s="31">
        <v>3232</v>
      </c>
      <c r="E575" s="32" t="s">
        <v>53</v>
      </c>
      <c r="G575" s="1">
        <v>40000</v>
      </c>
      <c r="H575" s="1">
        <v>40000</v>
      </c>
      <c r="I575" s="1">
        <v>40000</v>
      </c>
      <c r="J575" s="1">
        <v>40000</v>
      </c>
      <c r="K575" s="1">
        <v>18768.75</v>
      </c>
      <c r="L575" s="33">
        <f t="shared" si="288"/>
        <v>46.921875</v>
      </c>
      <c r="M575" s="1">
        <v>50000</v>
      </c>
      <c r="N575" s="1">
        <v>50000</v>
      </c>
      <c r="O575" s="1">
        <v>50000</v>
      </c>
      <c r="P575" s="1">
        <f>O575</f>
        <v>50000</v>
      </c>
      <c r="Q575" s="1">
        <v>50000</v>
      </c>
      <c r="R575" s="1">
        <v>50000</v>
      </c>
      <c r="S575" s="1">
        <f>R575</f>
        <v>50000</v>
      </c>
      <c r="T575" s="1">
        <v>50000</v>
      </c>
      <c r="U575" s="1">
        <f>T575</f>
        <v>50000</v>
      </c>
    </row>
    <row r="576" spans="1:25" s="23" customFormat="1" ht="15.75" hidden="1" x14ac:dyDescent="0.2">
      <c r="A576" s="24" t="s">
        <v>341</v>
      </c>
      <c r="B576" s="25">
        <v>11</v>
      </c>
      <c r="C576" s="26" t="s">
        <v>258</v>
      </c>
      <c r="D576" s="27">
        <v>422</v>
      </c>
      <c r="E576" s="20"/>
      <c r="F576" s="20"/>
      <c r="G576" s="21">
        <f>SUM(G577:G580)</f>
        <v>410000</v>
      </c>
      <c r="H576" s="21">
        <f t="shared" ref="H576:U576" si="297">SUM(H577:H580)</f>
        <v>410000</v>
      </c>
      <c r="I576" s="21">
        <f t="shared" si="297"/>
        <v>260000</v>
      </c>
      <c r="J576" s="21">
        <f t="shared" si="297"/>
        <v>260000</v>
      </c>
      <c r="K576" s="21">
        <f t="shared" si="297"/>
        <v>6313.3</v>
      </c>
      <c r="L576" s="22">
        <f t="shared" si="288"/>
        <v>2.4281923076923078</v>
      </c>
      <c r="M576" s="21">
        <f t="shared" si="297"/>
        <v>430000</v>
      </c>
      <c r="N576" s="21">
        <f t="shared" si="297"/>
        <v>430000</v>
      </c>
      <c r="O576" s="21">
        <f t="shared" si="297"/>
        <v>430000</v>
      </c>
      <c r="P576" s="21">
        <f t="shared" si="297"/>
        <v>430000</v>
      </c>
      <c r="Q576" s="21">
        <f t="shared" si="297"/>
        <v>510000</v>
      </c>
      <c r="R576" s="21">
        <f t="shared" si="297"/>
        <v>510000</v>
      </c>
      <c r="S576" s="21">
        <f t="shared" si="297"/>
        <v>510000</v>
      </c>
      <c r="T576" s="21">
        <f t="shared" si="297"/>
        <v>530000</v>
      </c>
      <c r="U576" s="21">
        <f t="shared" si="297"/>
        <v>530000</v>
      </c>
      <c r="V576" s="21"/>
      <c r="W576" s="21"/>
      <c r="X576" s="21"/>
      <c r="Y576" s="12"/>
    </row>
    <row r="577" spans="1:25" hidden="1" x14ac:dyDescent="0.2">
      <c r="A577" s="28" t="s">
        <v>341</v>
      </c>
      <c r="B577" s="29">
        <v>11</v>
      </c>
      <c r="C577" s="30" t="s">
        <v>258</v>
      </c>
      <c r="D577" s="31">
        <v>4221</v>
      </c>
      <c r="E577" s="32" t="s">
        <v>74</v>
      </c>
      <c r="G577" s="1">
        <v>60000</v>
      </c>
      <c r="H577" s="1">
        <v>60000</v>
      </c>
      <c r="I577" s="1">
        <v>60000</v>
      </c>
      <c r="J577" s="1">
        <v>60000</v>
      </c>
      <c r="K577" s="1">
        <v>1313.3</v>
      </c>
      <c r="L577" s="33">
        <f t="shared" si="288"/>
        <v>2.1888333333333332</v>
      </c>
      <c r="M577" s="1">
        <v>60000</v>
      </c>
      <c r="N577" s="1">
        <v>60000</v>
      </c>
      <c r="O577" s="1">
        <v>50000</v>
      </c>
      <c r="P577" s="1">
        <f>O577</f>
        <v>50000</v>
      </c>
      <c r="Q577" s="1">
        <v>60000</v>
      </c>
      <c r="R577" s="1">
        <v>50000</v>
      </c>
      <c r="S577" s="1">
        <f>R577</f>
        <v>50000</v>
      </c>
      <c r="T577" s="1">
        <v>50000</v>
      </c>
      <c r="U577" s="1">
        <f>T577</f>
        <v>50000</v>
      </c>
    </row>
    <row r="578" spans="1:25" s="23" customFormat="1" ht="15.75" hidden="1" x14ac:dyDescent="0.2">
      <c r="A578" s="28" t="s">
        <v>341</v>
      </c>
      <c r="B578" s="29">
        <v>11</v>
      </c>
      <c r="C578" s="30" t="s">
        <v>258</v>
      </c>
      <c r="D578" s="31">
        <v>4222</v>
      </c>
      <c r="E578" s="32" t="s">
        <v>75</v>
      </c>
      <c r="F578" s="32"/>
      <c r="G578" s="1">
        <v>50000</v>
      </c>
      <c r="H578" s="1">
        <v>50000</v>
      </c>
      <c r="I578" s="1">
        <v>50000</v>
      </c>
      <c r="J578" s="1">
        <v>50000</v>
      </c>
      <c r="K578" s="1">
        <v>0</v>
      </c>
      <c r="L578" s="33">
        <f t="shared" si="288"/>
        <v>0</v>
      </c>
      <c r="M578" s="1">
        <v>70000</v>
      </c>
      <c r="N578" s="1">
        <v>70000</v>
      </c>
      <c r="O578" s="1">
        <v>70000</v>
      </c>
      <c r="P578" s="1">
        <f>O578</f>
        <v>70000</v>
      </c>
      <c r="Q578" s="1">
        <v>70000</v>
      </c>
      <c r="R578" s="1">
        <v>70000</v>
      </c>
      <c r="S578" s="1">
        <f>R578</f>
        <v>70000</v>
      </c>
      <c r="T578" s="1">
        <v>70000</v>
      </c>
      <c r="U578" s="1">
        <f>T578</f>
        <v>70000</v>
      </c>
      <c r="V578" s="21"/>
      <c r="W578" s="21"/>
      <c r="X578" s="21"/>
      <c r="Y578" s="12"/>
    </row>
    <row r="579" spans="1:25" s="23" customFormat="1" ht="15.75" hidden="1" x14ac:dyDescent="0.2">
      <c r="A579" s="28" t="s">
        <v>341</v>
      </c>
      <c r="B579" s="29">
        <v>11</v>
      </c>
      <c r="C579" s="30" t="s">
        <v>258</v>
      </c>
      <c r="D579" s="31">
        <v>4223</v>
      </c>
      <c r="E579" s="32"/>
      <c r="F579" s="32"/>
      <c r="G579" s="1"/>
      <c r="H579" s="1"/>
      <c r="I579" s="1"/>
      <c r="J579" s="1"/>
      <c r="K579" s="1"/>
      <c r="L579" s="33"/>
      <c r="M579" s="1"/>
      <c r="N579" s="1"/>
      <c r="O579" s="1">
        <v>10000</v>
      </c>
      <c r="P579" s="1">
        <f>O579</f>
        <v>10000</v>
      </c>
      <c r="Q579" s="1"/>
      <c r="R579" s="1">
        <v>10000</v>
      </c>
      <c r="S579" s="1">
        <f>R579</f>
        <v>10000</v>
      </c>
      <c r="T579" s="1">
        <v>10000</v>
      </c>
      <c r="U579" s="1">
        <f>T579</f>
        <v>10000</v>
      </c>
      <c r="V579" s="21"/>
      <c r="W579" s="21"/>
      <c r="X579" s="21"/>
      <c r="Y579" s="12"/>
    </row>
    <row r="580" spans="1:25" hidden="1" x14ac:dyDescent="0.2">
      <c r="A580" s="28" t="s">
        <v>341</v>
      </c>
      <c r="B580" s="29">
        <v>11</v>
      </c>
      <c r="C580" s="30" t="s">
        <v>258</v>
      </c>
      <c r="D580" s="31">
        <v>4227</v>
      </c>
      <c r="E580" s="32" t="s">
        <v>77</v>
      </c>
      <c r="G580" s="1">
        <v>300000</v>
      </c>
      <c r="H580" s="1">
        <v>300000</v>
      </c>
      <c r="I580" s="1">
        <v>150000</v>
      </c>
      <c r="J580" s="1">
        <v>150000</v>
      </c>
      <c r="K580" s="1">
        <v>5000</v>
      </c>
      <c r="L580" s="33">
        <f t="shared" si="288"/>
        <v>3.3333333333333335</v>
      </c>
      <c r="M580" s="1">
        <v>300000</v>
      </c>
      <c r="N580" s="1">
        <v>300000</v>
      </c>
      <c r="O580" s="1">
        <v>300000</v>
      </c>
      <c r="P580" s="1">
        <f>O580</f>
        <v>300000</v>
      </c>
      <c r="Q580" s="1">
        <v>380000</v>
      </c>
      <c r="R580" s="1">
        <v>380000</v>
      </c>
      <c r="S580" s="1">
        <f>R580</f>
        <v>380000</v>
      </c>
      <c r="T580" s="1">
        <v>400000</v>
      </c>
      <c r="U580" s="1">
        <f>T580</f>
        <v>400000</v>
      </c>
    </row>
    <row r="581" spans="1:25" s="23" customFormat="1" ht="15.75" hidden="1" x14ac:dyDescent="0.2">
      <c r="A581" s="24" t="s">
        <v>341</v>
      </c>
      <c r="B581" s="25">
        <v>11</v>
      </c>
      <c r="C581" s="26" t="s">
        <v>258</v>
      </c>
      <c r="D581" s="27">
        <v>426</v>
      </c>
      <c r="E581" s="20"/>
      <c r="F581" s="20"/>
      <c r="G581" s="21">
        <f>SUM(G582)</f>
        <v>100000</v>
      </c>
      <c r="H581" s="21">
        <f t="shared" ref="H581:U581" si="298">SUM(H582)</f>
        <v>100000</v>
      </c>
      <c r="I581" s="21">
        <f t="shared" si="298"/>
        <v>250000</v>
      </c>
      <c r="J581" s="21">
        <f t="shared" si="298"/>
        <v>250000</v>
      </c>
      <c r="K581" s="21">
        <f t="shared" si="298"/>
        <v>85916.66</v>
      </c>
      <c r="L581" s="22">
        <f t="shared" si="288"/>
        <v>34.366664</v>
      </c>
      <c r="M581" s="21">
        <f t="shared" si="298"/>
        <v>150000</v>
      </c>
      <c r="N581" s="21">
        <f t="shared" si="298"/>
        <v>150000</v>
      </c>
      <c r="O581" s="21">
        <f t="shared" si="298"/>
        <v>150000</v>
      </c>
      <c r="P581" s="21">
        <f t="shared" si="298"/>
        <v>150000</v>
      </c>
      <c r="Q581" s="21">
        <f t="shared" si="298"/>
        <v>150000</v>
      </c>
      <c r="R581" s="21">
        <f t="shared" si="298"/>
        <v>150000</v>
      </c>
      <c r="S581" s="21">
        <f t="shared" si="298"/>
        <v>150000</v>
      </c>
      <c r="T581" s="21">
        <f t="shared" si="298"/>
        <v>200000</v>
      </c>
      <c r="U581" s="21">
        <f t="shared" si="298"/>
        <v>200000</v>
      </c>
      <c r="V581" s="21"/>
      <c r="W581" s="21"/>
      <c r="X581" s="21"/>
      <c r="Y581" s="12"/>
    </row>
    <row r="582" spans="1:25" hidden="1" x14ac:dyDescent="0.2">
      <c r="A582" s="28" t="s">
        <v>341</v>
      </c>
      <c r="B582" s="29">
        <v>11</v>
      </c>
      <c r="C582" s="30" t="s">
        <v>258</v>
      </c>
      <c r="D582" s="31">
        <v>4262</v>
      </c>
      <c r="E582" s="32" t="s">
        <v>218</v>
      </c>
      <c r="G582" s="1">
        <v>100000</v>
      </c>
      <c r="H582" s="1">
        <v>100000</v>
      </c>
      <c r="I582" s="1">
        <v>250000</v>
      </c>
      <c r="J582" s="1">
        <v>250000</v>
      </c>
      <c r="K582" s="1">
        <v>85916.66</v>
      </c>
      <c r="L582" s="33">
        <f t="shared" si="288"/>
        <v>34.366664</v>
      </c>
      <c r="M582" s="1">
        <v>150000</v>
      </c>
      <c r="N582" s="1">
        <v>150000</v>
      </c>
      <c r="O582" s="1">
        <v>150000</v>
      </c>
      <c r="P582" s="1">
        <f>O582</f>
        <v>150000</v>
      </c>
      <c r="Q582" s="1">
        <v>150000</v>
      </c>
      <c r="R582" s="1">
        <v>150000</v>
      </c>
      <c r="S582" s="1">
        <f>R582</f>
        <v>150000</v>
      </c>
      <c r="T582" s="1">
        <v>200000</v>
      </c>
      <c r="U582" s="1">
        <f>T582</f>
        <v>200000</v>
      </c>
    </row>
    <row r="583" spans="1:25" ht="94.5" x14ac:dyDescent="0.2">
      <c r="A583" s="227" t="s">
        <v>342</v>
      </c>
      <c r="B583" s="227"/>
      <c r="C583" s="227"/>
      <c r="D583" s="227"/>
      <c r="E583" s="20" t="s">
        <v>343</v>
      </c>
      <c r="F583" s="38" t="s">
        <v>340</v>
      </c>
      <c r="G583" s="21">
        <f>G584+G586+G588+G590</f>
        <v>800000</v>
      </c>
      <c r="H583" s="21">
        <f t="shared" ref="H583:U583" si="299">H584+H586+H588+H590</f>
        <v>50000</v>
      </c>
      <c r="I583" s="21">
        <f t="shared" si="299"/>
        <v>2307000</v>
      </c>
      <c r="J583" s="21">
        <f t="shared" si="299"/>
        <v>212000</v>
      </c>
      <c r="K583" s="21">
        <f t="shared" si="299"/>
        <v>1794050.43</v>
      </c>
      <c r="L583" s="22">
        <f t="shared" si="288"/>
        <v>77.765514954486349</v>
      </c>
      <c r="M583" s="21">
        <f t="shared" si="299"/>
        <v>0</v>
      </c>
      <c r="N583" s="21">
        <f t="shared" si="299"/>
        <v>0</v>
      </c>
      <c r="O583" s="21">
        <f t="shared" si="299"/>
        <v>0</v>
      </c>
      <c r="P583" s="21">
        <f t="shared" si="299"/>
        <v>0</v>
      </c>
      <c r="Q583" s="21">
        <f t="shared" si="299"/>
        <v>0</v>
      </c>
      <c r="R583" s="21">
        <f t="shared" si="299"/>
        <v>0</v>
      </c>
      <c r="S583" s="21">
        <f t="shared" si="299"/>
        <v>0</v>
      </c>
      <c r="T583" s="21">
        <f t="shared" si="299"/>
        <v>0</v>
      </c>
      <c r="U583" s="21">
        <f t="shared" si="299"/>
        <v>0</v>
      </c>
    </row>
    <row r="584" spans="1:25" s="23" customFormat="1" ht="15.75" hidden="1" x14ac:dyDescent="0.2">
      <c r="A584" s="25" t="s">
        <v>344</v>
      </c>
      <c r="B584" s="25">
        <v>12</v>
      </c>
      <c r="C584" s="26" t="s">
        <v>258</v>
      </c>
      <c r="D584" s="27">
        <v>323</v>
      </c>
      <c r="E584" s="20"/>
      <c r="F584" s="20"/>
      <c r="G584" s="21">
        <f>SUM(G585)</f>
        <v>50000</v>
      </c>
      <c r="H584" s="21">
        <f t="shared" ref="H584:U584" si="300">SUM(H585)</f>
        <v>50000</v>
      </c>
      <c r="I584" s="21">
        <f t="shared" si="300"/>
        <v>92000</v>
      </c>
      <c r="J584" s="21">
        <f t="shared" si="300"/>
        <v>92000</v>
      </c>
      <c r="K584" s="21">
        <f t="shared" si="300"/>
        <v>66005.399999999994</v>
      </c>
      <c r="L584" s="22">
        <f t="shared" si="288"/>
        <v>71.74499999999999</v>
      </c>
      <c r="M584" s="21">
        <f t="shared" si="300"/>
        <v>0</v>
      </c>
      <c r="N584" s="21">
        <f t="shared" si="300"/>
        <v>0</v>
      </c>
      <c r="O584" s="21">
        <f t="shared" si="300"/>
        <v>0</v>
      </c>
      <c r="P584" s="21">
        <f t="shared" si="300"/>
        <v>0</v>
      </c>
      <c r="Q584" s="21">
        <f t="shared" si="300"/>
        <v>0</v>
      </c>
      <c r="R584" s="21">
        <f t="shared" si="300"/>
        <v>0</v>
      </c>
      <c r="S584" s="21">
        <f t="shared" si="300"/>
        <v>0</v>
      </c>
      <c r="T584" s="21">
        <f t="shared" si="300"/>
        <v>0</v>
      </c>
      <c r="U584" s="21">
        <f t="shared" si="300"/>
        <v>0</v>
      </c>
      <c r="V584" s="21"/>
      <c r="W584" s="21"/>
      <c r="X584" s="21"/>
      <c r="Y584" s="12"/>
    </row>
    <row r="585" spans="1:25" s="23" customFormat="1" ht="15.75" hidden="1" x14ac:dyDescent="0.2">
      <c r="A585" s="29" t="s">
        <v>344</v>
      </c>
      <c r="B585" s="29">
        <v>12</v>
      </c>
      <c r="C585" s="30" t="s">
        <v>258</v>
      </c>
      <c r="D585" s="31">
        <v>3237</v>
      </c>
      <c r="E585" s="32" t="s">
        <v>58</v>
      </c>
      <c r="F585" s="32"/>
      <c r="G585" s="1">
        <v>50000</v>
      </c>
      <c r="H585" s="1">
        <v>50000</v>
      </c>
      <c r="I585" s="1">
        <v>92000</v>
      </c>
      <c r="J585" s="1">
        <v>92000</v>
      </c>
      <c r="K585" s="1">
        <v>66005.399999999994</v>
      </c>
      <c r="L585" s="33">
        <f t="shared" si="288"/>
        <v>71.74499999999999</v>
      </c>
      <c r="M585" s="1">
        <v>0</v>
      </c>
      <c r="N585" s="1">
        <v>0</v>
      </c>
      <c r="O585" s="1"/>
      <c r="P585" s="1">
        <f>O585</f>
        <v>0</v>
      </c>
      <c r="Q585" s="1">
        <v>0</v>
      </c>
      <c r="R585" s="1"/>
      <c r="S585" s="1">
        <f>R585</f>
        <v>0</v>
      </c>
      <c r="T585" s="1"/>
      <c r="U585" s="1">
        <f>T585</f>
        <v>0</v>
      </c>
      <c r="V585" s="21"/>
      <c r="W585" s="21"/>
      <c r="X585" s="21"/>
      <c r="Y585" s="12"/>
    </row>
    <row r="586" spans="1:25" s="23" customFormat="1" ht="15.75" hidden="1" x14ac:dyDescent="0.2">
      <c r="A586" s="25" t="s">
        <v>344</v>
      </c>
      <c r="B586" s="25">
        <v>12</v>
      </c>
      <c r="C586" s="26" t="s">
        <v>258</v>
      </c>
      <c r="D586" s="27">
        <v>422</v>
      </c>
      <c r="E586" s="20"/>
      <c r="F586" s="20"/>
      <c r="G586" s="21">
        <f>SUM(G587)</f>
        <v>0</v>
      </c>
      <c r="H586" s="21">
        <f t="shared" ref="H586:U586" si="301">SUM(H587)</f>
        <v>0</v>
      </c>
      <c r="I586" s="21">
        <f t="shared" si="301"/>
        <v>120000</v>
      </c>
      <c r="J586" s="21">
        <f t="shared" si="301"/>
        <v>120000</v>
      </c>
      <c r="K586" s="21">
        <f t="shared" si="301"/>
        <v>118538.07</v>
      </c>
      <c r="L586" s="22">
        <f t="shared" si="288"/>
        <v>98.781725000000009</v>
      </c>
      <c r="M586" s="21">
        <f t="shared" si="301"/>
        <v>0</v>
      </c>
      <c r="N586" s="21">
        <f t="shared" si="301"/>
        <v>0</v>
      </c>
      <c r="O586" s="21">
        <f t="shared" si="301"/>
        <v>0</v>
      </c>
      <c r="P586" s="21">
        <f t="shared" si="301"/>
        <v>0</v>
      </c>
      <c r="Q586" s="21">
        <f t="shared" si="301"/>
        <v>0</v>
      </c>
      <c r="R586" s="21">
        <f t="shared" si="301"/>
        <v>0</v>
      </c>
      <c r="S586" s="21">
        <f t="shared" si="301"/>
        <v>0</v>
      </c>
      <c r="T586" s="21">
        <f t="shared" si="301"/>
        <v>0</v>
      </c>
      <c r="U586" s="21">
        <f t="shared" si="301"/>
        <v>0</v>
      </c>
      <c r="V586" s="21"/>
      <c r="W586" s="21"/>
      <c r="X586" s="21"/>
      <c r="Y586" s="12"/>
    </row>
    <row r="587" spans="1:25" s="23" customFormat="1" ht="15.75" hidden="1" x14ac:dyDescent="0.2">
      <c r="A587" s="29" t="s">
        <v>344</v>
      </c>
      <c r="B587" s="29">
        <v>12</v>
      </c>
      <c r="C587" s="30" t="s">
        <v>258</v>
      </c>
      <c r="D587" s="31">
        <v>4227</v>
      </c>
      <c r="E587" s="32" t="s">
        <v>77</v>
      </c>
      <c r="F587" s="32"/>
      <c r="G587" s="1">
        <v>0</v>
      </c>
      <c r="H587" s="1">
        <v>0</v>
      </c>
      <c r="I587" s="1">
        <v>120000</v>
      </c>
      <c r="J587" s="1">
        <v>120000</v>
      </c>
      <c r="K587" s="1">
        <v>118538.07</v>
      </c>
      <c r="L587" s="33">
        <f t="shared" si="288"/>
        <v>98.781725000000009</v>
      </c>
      <c r="M587" s="1">
        <v>0</v>
      </c>
      <c r="N587" s="1">
        <v>0</v>
      </c>
      <c r="O587" s="1"/>
      <c r="P587" s="1">
        <f>O587</f>
        <v>0</v>
      </c>
      <c r="Q587" s="1">
        <v>0</v>
      </c>
      <c r="R587" s="1"/>
      <c r="S587" s="1">
        <f>R587</f>
        <v>0</v>
      </c>
      <c r="T587" s="1"/>
      <c r="U587" s="1">
        <f>T587</f>
        <v>0</v>
      </c>
      <c r="V587" s="21"/>
      <c r="W587" s="21"/>
      <c r="X587" s="21"/>
      <c r="Y587" s="12"/>
    </row>
    <row r="588" spans="1:25" s="23" customFormat="1" ht="15.75" hidden="1" x14ac:dyDescent="0.2">
      <c r="A588" s="24" t="s">
        <v>344</v>
      </c>
      <c r="B588" s="25">
        <v>51</v>
      </c>
      <c r="C588" s="26" t="s">
        <v>258</v>
      </c>
      <c r="D588" s="27">
        <v>323</v>
      </c>
      <c r="E588" s="20"/>
      <c r="F588" s="20"/>
      <c r="G588" s="21">
        <f>SUM(G589)</f>
        <v>750000</v>
      </c>
      <c r="H588" s="21">
        <f t="shared" ref="H588:U588" si="302">SUM(H589)</f>
        <v>0</v>
      </c>
      <c r="I588" s="21">
        <f t="shared" si="302"/>
        <v>1735000</v>
      </c>
      <c r="J588" s="21">
        <f t="shared" si="302"/>
        <v>0</v>
      </c>
      <c r="K588" s="21">
        <f t="shared" si="302"/>
        <v>1254103.6499999999</v>
      </c>
      <c r="L588" s="22">
        <f t="shared" si="288"/>
        <v>72.282631123919302</v>
      </c>
      <c r="M588" s="21">
        <f t="shared" si="302"/>
        <v>0</v>
      </c>
      <c r="N588" s="21">
        <f t="shared" si="302"/>
        <v>0</v>
      </c>
      <c r="O588" s="21">
        <f t="shared" si="302"/>
        <v>0</v>
      </c>
      <c r="P588" s="21">
        <f t="shared" si="302"/>
        <v>0</v>
      </c>
      <c r="Q588" s="21">
        <f t="shared" si="302"/>
        <v>0</v>
      </c>
      <c r="R588" s="21">
        <f t="shared" si="302"/>
        <v>0</v>
      </c>
      <c r="S588" s="21">
        <f t="shared" si="302"/>
        <v>0</v>
      </c>
      <c r="T588" s="21">
        <f t="shared" si="302"/>
        <v>0</v>
      </c>
      <c r="U588" s="21">
        <f t="shared" si="302"/>
        <v>0</v>
      </c>
      <c r="V588" s="21"/>
      <c r="W588" s="21"/>
      <c r="X588" s="21"/>
      <c r="Y588" s="12"/>
    </row>
    <row r="589" spans="1:25" hidden="1" x14ac:dyDescent="0.2">
      <c r="A589" s="28" t="s">
        <v>344</v>
      </c>
      <c r="B589" s="29">
        <v>51</v>
      </c>
      <c r="C589" s="30" t="s">
        <v>258</v>
      </c>
      <c r="D589" s="31">
        <v>3237</v>
      </c>
      <c r="E589" s="32" t="s">
        <v>58</v>
      </c>
      <c r="G589" s="1">
        <v>750000</v>
      </c>
      <c r="H589" s="55"/>
      <c r="I589" s="1">
        <v>1735000</v>
      </c>
      <c r="J589" s="55"/>
      <c r="K589" s="1">
        <v>1254103.6499999999</v>
      </c>
      <c r="L589" s="33">
        <f t="shared" si="288"/>
        <v>72.282631123919302</v>
      </c>
      <c r="M589" s="1">
        <v>0</v>
      </c>
      <c r="N589" s="55"/>
      <c r="O589" s="1"/>
      <c r="P589" s="55"/>
      <c r="Q589" s="1">
        <v>0</v>
      </c>
      <c r="R589" s="1"/>
      <c r="S589" s="55"/>
      <c r="T589" s="1"/>
      <c r="U589" s="55"/>
    </row>
    <row r="590" spans="1:25" s="23" customFormat="1" ht="15.75" hidden="1" x14ac:dyDescent="0.2">
      <c r="A590" s="24" t="s">
        <v>344</v>
      </c>
      <c r="B590" s="25">
        <v>51</v>
      </c>
      <c r="C590" s="26" t="s">
        <v>258</v>
      </c>
      <c r="D590" s="27">
        <v>422</v>
      </c>
      <c r="E590" s="20"/>
      <c r="F590" s="20"/>
      <c r="G590" s="21">
        <f>SUM(G591)</f>
        <v>0</v>
      </c>
      <c r="H590" s="21">
        <f t="shared" ref="H590:U590" si="303">SUM(H591)</f>
        <v>0</v>
      </c>
      <c r="I590" s="21">
        <f t="shared" si="303"/>
        <v>360000</v>
      </c>
      <c r="J590" s="21">
        <f t="shared" si="303"/>
        <v>0</v>
      </c>
      <c r="K590" s="21">
        <f t="shared" si="303"/>
        <v>355403.31</v>
      </c>
      <c r="L590" s="22">
        <f t="shared" si="288"/>
        <v>98.723141666666663</v>
      </c>
      <c r="M590" s="21">
        <f t="shared" si="303"/>
        <v>0</v>
      </c>
      <c r="N590" s="21">
        <f t="shared" si="303"/>
        <v>0</v>
      </c>
      <c r="O590" s="21">
        <f t="shared" si="303"/>
        <v>0</v>
      </c>
      <c r="P590" s="21">
        <f t="shared" si="303"/>
        <v>0</v>
      </c>
      <c r="Q590" s="21">
        <f t="shared" si="303"/>
        <v>0</v>
      </c>
      <c r="R590" s="21">
        <f t="shared" si="303"/>
        <v>0</v>
      </c>
      <c r="S590" s="21">
        <f t="shared" si="303"/>
        <v>0</v>
      </c>
      <c r="T590" s="21">
        <f t="shared" si="303"/>
        <v>0</v>
      </c>
      <c r="U590" s="21">
        <f t="shared" si="303"/>
        <v>0</v>
      </c>
      <c r="V590" s="21"/>
      <c r="W590" s="21"/>
      <c r="X590" s="21"/>
      <c r="Y590" s="12"/>
    </row>
    <row r="591" spans="1:25" hidden="1" x14ac:dyDescent="0.2">
      <c r="A591" s="28" t="s">
        <v>344</v>
      </c>
      <c r="B591" s="29">
        <v>51</v>
      </c>
      <c r="C591" s="30" t="s">
        <v>258</v>
      </c>
      <c r="D591" s="31">
        <v>4227</v>
      </c>
      <c r="E591" s="32" t="s">
        <v>77</v>
      </c>
      <c r="G591" s="1">
        <v>0</v>
      </c>
      <c r="H591" s="55"/>
      <c r="I591" s="1">
        <v>360000</v>
      </c>
      <c r="J591" s="55"/>
      <c r="K591" s="1">
        <v>355403.31</v>
      </c>
      <c r="L591" s="33">
        <f t="shared" si="288"/>
        <v>98.723141666666663</v>
      </c>
      <c r="M591" s="1">
        <v>0</v>
      </c>
      <c r="N591" s="55"/>
      <c r="O591" s="1"/>
      <c r="P591" s="55"/>
      <c r="Q591" s="1">
        <v>0</v>
      </c>
      <c r="R591" s="1"/>
      <c r="S591" s="55"/>
      <c r="T591" s="1"/>
      <c r="U591" s="55"/>
    </row>
    <row r="592" spans="1:25" s="66" customFormat="1" ht="15.75" x14ac:dyDescent="0.2">
      <c r="A592" s="229" t="s">
        <v>345</v>
      </c>
      <c r="B592" s="229"/>
      <c r="C592" s="229"/>
      <c r="D592" s="229"/>
      <c r="E592" s="229"/>
      <c r="F592" s="229"/>
      <c r="G592" s="45">
        <f>SUM(G593)</f>
        <v>3572165476</v>
      </c>
      <c r="H592" s="45">
        <f>SUM(H593)</f>
        <v>3302165613</v>
      </c>
      <c r="I592" s="45">
        <f>SUM(I593)</f>
        <v>3582423222</v>
      </c>
      <c r="J592" s="45">
        <f>SUM(J593)</f>
        <v>3313768359</v>
      </c>
      <c r="K592" s="45">
        <f>SUM(K593)</f>
        <v>2817203667.3600001</v>
      </c>
      <c r="L592" s="46">
        <f t="shared" si="288"/>
        <v>78.63961047537002</v>
      </c>
      <c r="M592" s="45">
        <f t="shared" ref="M592:U592" si="304">SUM(M593)</f>
        <v>3933537372</v>
      </c>
      <c r="N592" s="45">
        <f t="shared" si="304"/>
        <v>3332369541</v>
      </c>
      <c r="O592" s="45">
        <f t="shared" si="304"/>
        <v>3693596995.3699999</v>
      </c>
      <c r="P592" s="45">
        <f t="shared" si="304"/>
        <v>3343680325.52</v>
      </c>
      <c r="Q592" s="45">
        <f t="shared" si="304"/>
        <v>8037843129</v>
      </c>
      <c r="R592" s="45">
        <f t="shared" si="304"/>
        <v>4325385460.6700001</v>
      </c>
      <c r="S592" s="45">
        <f t="shared" si="304"/>
        <v>3295624435.6700001</v>
      </c>
      <c r="T592" s="45">
        <f t="shared" si="304"/>
        <v>4816407478</v>
      </c>
      <c r="U592" s="45">
        <f t="shared" si="304"/>
        <v>3578381690</v>
      </c>
      <c r="V592" s="84"/>
      <c r="W592" s="84"/>
      <c r="X592" s="84"/>
      <c r="Y592" s="15"/>
    </row>
    <row r="593" spans="1:25" ht="15.75" x14ac:dyDescent="0.2">
      <c r="A593" s="226" t="s">
        <v>346</v>
      </c>
      <c r="B593" s="226"/>
      <c r="C593" s="226"/>
      <c r="D593" s="226"/>
      <c r="E593" s="226"/>
      <c r="F593" s="226"/>
      <c r="G593" s="18">
        <f>G604+G613+G622+G631+G640+G649+G662+G671+G678+G687+G696+G703+G710+G717+G726+G733+G744+G753+G760+G784+G787+G802+G809+G816+G823+G828+G853+G856+G862+G865+G868+G873+G876+G879+G767+G774+G779+G840</f>
        <v>3572165476</v>
      </c>
      <c r="H593" s="18">
        <f>H604+H613+H622+H631+H640+H649+H662+H671+H678+H687+H696+H703+H710+H717+H726+H733+H744+H753+H760+H784+H787+H802+H809+H816+H823+H828+H853+H856+H862+H865+H868+H873+H876+H879+H767+H774+H779+H840</f>
        <v>3302165613</v>
      </c>
      <c r="I593" s="18">
        <f>I604+I613+I622+I631+I640+I649+I662+I671+I678+I687+I696+I703+I710+I717+I726+I733+I744+I753+I760+I784+I787+I802+I809+I816+I823+I828+I853+I856+I862+I865+I868+I873+I876+I879+I767+I774+I779+I840+I835+I594+I859</f>
        <v>3582423222</v>
      </c>
      <c r="J593" s="18">
        <f t="shared" ref="J593:U593" si="305">J604+J613+J622+J631+J640+J649+J662+J671+J678+J687+J696+J703+J710+J717+J726+J733+J744+J753+J760+J784+J787+J802+J809+J816+J823+J828+J853+J856+J862+J865+J868+J873+J876+J879+J767+J774+J779+J840+J835+J594+J859</f>
        <v>3313768359</v>
      </c>
      <c r="K593" s="18">
        <f t="shared" si="305"/>
        <v>2817203667.3600001</v>
      </c>
      <c r="L593" s="48">
        <f t="shared" si="288"/>
        <v>78.63961047537002</v>
      </c>
      <c r="M593" s="18">
        <f t="shared" si="305"/>
        <v>3933537372</v>
      </c>
      <c r="N593" s="18">
        <f t="shared" si="305"/>
        <v>3332369541</v>
      </c>
      <c r="O593" s="18">
        <f t="shared" si="305"/>
        <v>3693596995.3699999</v>
      </c>
      <c r="P593" s="18">
        <f t="shared" si="305"/>
        <v>3343680325.52</v>
      </c>
      <c r="Q593" s="18">
        <f t="shared" si="305"/>
        <v>8037843129</v>
      </c>
      <c r="R593" s="18">
        <f t="shared" si="305"/>
        <v>4325385460.6700001</v>
      </c>
      <c r="S593" s="18">
        <f t="shared" si="305"/>
        <v>3295624435.6700001</v>
      </c>
      <c r="T593" s="18">
        <f t="shared" si="305"/>
        <v>4816407478</v>
      </c>
      <c r="U593" s="18">
        <f t="shared" si="305"/>
        <v>3578381690</v>
      </c>
    </row>
    <row r="594" spans="1:25" ht="110.25" x14ac:dyDescent="0.2">
      <c r="A594" s="232" t="s">
        <v>347</v>
      </c>
      <c r="B594" s="232"/>
      <c r="C594" s="232"/>
      <c r="D594" s="232"/>
      <c r="E594" s="38" t="s">
        <v>348</v>
      </c>
      <c r="F594" s="38" t="s">
        <v>349</v>
      </c>
      <c r="G594" s="21"/>
      <c r="H594" s="21"/>
      <c r="I594" s="21">
        <f>SUM(I595:I603)</f>
        <v>0</v>
      </c>
      <c r="J594" s="21">
        <f t="shared" ref="J594:U594" si="306">SUM(J595:J603)</f>
        <v>0</v>
      </c>
      <c r="K594" s="21">
        <f t="shared" si="306"/>
        <v>0</v>
      </c>
      <c r="L594" s="22" t="str">
        <f t="shared" si="288"/>
        <v>-</v>
      </c>
      <c r="M594" s="21">
        <f t="shared" si="306"/>
        <v>0</v>
      </c>
      <c r="N594" s="21">
        <f t="shared" si="306"/>
        <v>0</v>
      </c>
      <c r="O594" s="21">
        <f t="shared" si="306"/>
        <v>473198969.37</v>
      </c>
      <c r="P594" s="21">
        <f t="shared" si="306"/>
        <v>160803329.51999998</v>
      </c>
      <c r="Q594" s="21">
        <f t="shared" si="306"/>
        <v>3360663717</v>
      </c>
      <c r="R594" s="21">
        <f t="shared" si="306"/>
        <v>1500320946.6700001</v>
      </c>
      <c r="S594" s="21">
        <f t="shared" si="306"/>
        <v>497987091.66999996</v>
      </c>
      <c r="T594" s="21">
        <f t="shared" si="306"/>
        <v>1973758600</v>
      </c>
      <c r="U594" s="21">
        <f t="shared" si="306"/>
        <v>765040240</v>
      </c>
    </row>
    <row r="595" spans="1:25" ht="15.75" x14ac:dyDescent="0.2">
      <c r="A595" s="8"/>
      <c r="B595" s="8"/>
      <c r="C595" s="8"/>
      <c r="D595" s="20"/>
      <c r="E595" s="8"/>
      <c r="F595" s="8"/>
      <c r="G595" s="21"/>
      <c r="H595" s="21"/>
      <c r="I595" s="21"/>
      <c r="J595" s="21"/>
      <c r="K595" s="21"/>
      <c r="L595" s="22" t="str">
        <f t="shared" si="288"/>
        <v>-</v>
      </c>
      <c r="M595" s="21"/>
      <c r="N595" s="21"/>
      <c r="O595" s="1">
        <v>473198969.37</v>
      </c>
      <c r="P595" s="1">
        <v>160803329.51999998</v>
      </c>
      <c r="Q595" s="1">
        <v>3360663717</v>
      </c>
      <c r="R595" s="1">
        <v>1500320946.6700001</v>
      </c>
      <c r="S595" s="1">
        <v>497987091.66999996</v>
      </c>
      <c r="T595" s="1">
        <v>1973758600</v>
      </c>
      <c r="U595" s="1">
        <v>765040240</v>
      </c>
    </row>
    <row r="596" spans="1:25" ht="15.75" hidden="1" x14ac:dyDescent="0.2">
      <c r="A596" s="8"/>
      <c r="B596" s="8"/>
      <c r="C596" s="8"/>
      <c r="D596" s="20"/>
      <c r="E596" s="8"/>
      <c r="F596" s="8"/>
      <c r="G596" s="21"/>
      <c r="H596" s="21"/>
      <c r="I596" s="21"/>
      <c r="J596" s="21"/>
      <c r="K596" s="21"/>
      <c r="L596" s="22" t="str">
        <f t="shared" si="288"/>
        <v>-</v>
      </c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5" ht="15.75" hidden="1" x14ac:dyDescent="0.2">
      <c r="A597" s="8"/>
      <c r="B597" s="8"/>
      <c r="C597" s="8"/>
      <c r="D597" s="20"/>
      <c r="E597" s="8"/>
      <c r="F597" s="8"/>
      <c r="G597" s="21"/>
      <c r="H597" s="21"/>
      <c r="I597" s="21"/>
      <c r="J597" s="21"/>
      <c r="K597" s="21"/>
      <c r="L597" s="22" t="str">
        <f t="shared" si="288"/>
        <v>-</v>
      </c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5" ht="15.75" hidden="1" x14ac:dyDescent="0.2">
      <c r="A598" s="8"/>
      <c r="B598" s="8"/>
      <c r="C598" s="8"/>
      <c r="D598" s="20"/>
      <c r="E598" s="8"/>
      <c r="F598" s="8"/>
      <c r="G598" s="21"/>
      <c r="H598" s="21"/>
      <c r="I598" s="21"/>
      <c r="J598" s="21"/>
      <c r="K598" s="21"/>
      <c r="L598" s="22" t="str">
        <f t="shared" si="288"/>
        <v>-</v>
      </c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5" ht="15.75" hidden="1" x14ac:dyDescent="0.2">
      <c r="A599" s="8"/>
      <c r="B599" s="8"/>
      <c r="C599" s="8"/>
      <c r="D599" s="20"/>
      <c r="E599" s="8"/>
      <c r="F599" s="8"/>
      <c r="G599" s="21"/>
      <c r="H599" s="21"/>
      <c r="I599" s="21"/>
      <c r="J599" s="21"/>
      <c r="K599" s="21"/>
      <c r="L599" s="22" t="str">
        <f t="shared" si="288"/>
        <v>-</v>
      </c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5" ht="15.75" hidden="1" x14ac:dyDescent="0.2">
      <c r="A600" s="8"/>
      <c r="B600" s="8"/>
      <c r="C600" s="8"/>
      <c r="D600" s="20"/>
      <c r="E600" s="8"/>
      <c r="F600" s="8"/>
      <c r="G600" s="21"/>
      <c r="H600" s="21"/>
      <c r="I600" s="21"/>
      <c r="J600" s="21"/>
      <c r="K600" s="21"/>
      <c r="L600" s="22" t="str">
        <f t="shared" si="288"/>
        <v>-</v>
      </c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5" ht="15.75" hidden="1" x14ac:dyDescent="0.2">
      <c r="A601" s="8"/>
      <c r="B601" s="8"/>
      <c r="C601" s="8"/>
      <c r="D601" s="20"/>
      <c r="E601" s="8"/>
      <c r="F601" s="8"/>
      <c r="G601" s="21"/>
      <c r="H601" s="21"/>
      <c r="I601" s="21"/>
      <c r="J601" s="21"/>
      <c r="K601" s="21"/>
      <c r="L601" s="22" t="str">
        <f t="shared" si="288"/>
        <v>-</v>
      </c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5" ht="15.75" hidden="1" x14ac:dyDescent="0.2">
      <c r="A602" s="8"/>
      <c r="B602" s="8"/>
      <c r="C602" s="8"/>
      <c r="D602" s="20"/>
      <c r="E602" s="8"/>
      <c r="F602" s="8"/>
      <c r="G602" s="21"/>
      <c r="H602" s="21"/>
      <c r="I602" s="21"/>
      <c r="J602" s="21"/>
      <c r="K602" s="21"/>
      <c r="L602" s="22" t="str">
        <f t="shared" si="288"/>
        <v>-</v>
      </c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5" ht="15.75" hidden="1" x14ac:dyDescent="0.2">
      <c r="A603" s="8"/>
      <c r="B603" s="8"/>
      <c r="C603" s="8"/>
      <c r="D603" s="20"/>
      <c r="E603" s="8"/>
      <c r="F603" s="8"/>
      <c r="G603" s="21"/>
      <c r="H603" s="21"/>
      <c r="I603" s="21"/>
      <c r="J603" s="21"/>
      <c r="K603" s="21"/>
      <c r="L603" s="22" t="str">
        <f t="shared" si="288"/>
        <v>-</v>
      </c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5" ht="110.25" x14ac:dyDescent="0.2">
      <c r="A604" s="227" t="s">
        <v>350</v>
      </c>
      <c r="B604" s="227"/>
      <c r="C604" s="227"/>
      <c r="D604" s="227"/>
      <c r="E604" s="20" t="s">
        <v>351</v>
      </c>
      <c r="F604" s="20" t="s">
        <v>352</v>
      </c>
      <c r="G604" s="21">
        <f>G605+G607+G609</f>
        <v>8200000</v>
      </c>
      <c r="H604" s="21">
        <f>H605+H607+H609</f>
        <v>1315000</v>
      </c>
      <c r="I604" s="21">
        <f>I605+I607+I609+I611</f>
        <v>8200000</v>
      </c>
      <c r="J604" s="21">
        <f t="shared" ref="J604:U604" si="307">J605+J607+J609+J611</f>
        <v>1315000</v>
      </c>
      <c r="K604" s="21">
        <f t="shared" si="307"/>
        <v>7380887.6099999994</v>
      </c>
      <c r="L604" s="22">
        <f t="shared" si="288"/>
        <v>90.010824512195114</v>
      </c>
      <c r="M604" s="21">
        <f t="shared" si="307"/>
        <v>7750000</v>
      </c>
      <c r="N604" s="21">
        <f t="shared" si="307"/>
        <v>3160000</v>
      </c>
      <c r="O604" s="21">
        <f t="shared" si="307"/>
        <v>0</v>
      </c>
      <c r="P604" s="21">
        <f t="shared" si="307"/>
        <v>0</v>
      </c>
      <c r="Q604" s="21">
        <f t="shared" si="307"/>
        <v>0</v>
      </c>
      <c r="R604" s="21">
        <f t="shared" si="307"/>
        <v>0</v>
      </c>
      <c r="S604" s="21">
        <f t="shared" si="307"/>
        <v>0</v>
      </c>
      <c r="T604" s="21">
        <f t="shared" si="307"/>
        <v>0</v>
      </c>
      <c r="U604" s="21">
        <f t="shared" si="307"/>
        <v>0</v>
      </c>
    </row>
    <row r="605" spans="1:25" s="23" customFormat="1" ht="15.75" hidden="1" x14ac:dyDescent="0.2">
      <c r="A605" s="24" t="s">
        <v>353</v>
      </c>
      <c r="B605" s="25">
        <v>11</v>
      </c>
      <c r="C605" s="26" t="s">
        <v>101</v>
      </c>
      <c r="D605" s="27">
        <v>381</v>
      </c>
      <c r="E605" s="20"/>
      <c r="F605" s="20"/>
      <c r="G605" s="21">
        <f>SUM(G606)</f>
        <v>100000</v>
      </c>
      <c r="H605" s="21">
        <f t="shared" ref="H605:U605" si="308">SUM(H606)</f>
        <v>100000</v>
      </c>
      <c r="I605" s="21">
        <f t="shared" si="308"/>
        <v>100000</v>
      </c>
      <c r="J605" s="21">
        <f t="shared" si="308"/>
        <v>100000</v>
      </c>
      <c r="K605" s="21">
        <f t="shared" si="308"/>
        <v>100000</v>
      </c>
      <c r="L605" s="22">
        <f t="shared" si="288"/>
        <v>100</v>
      </c>
      <c r="M605" s="21">
        <f t="shared" si="308"/>
        <v>2350000</v>
      </c>
      <c r="N605" s="21">
        <f t="shared" si="308"/>
        <v>2350000</v>
      </c>
      <c r="O605" s="21">
        <f t="shared" si="308"/>
        <v>0</v>
      </c>
      <c r="P605" s="21">
        <f t="shared" si="308"/>
        <v>0</v>
      </c>
      <c r="Q605" s="21">
        <f t="shared" si="308"/>
        <v>0</v>
      </c>
      <c r="R605" s="21">
        <f t="shared" si="308"/>
        <v>0</v>
      </c>
      <c r="S605" s="21">
        <f t="shared" si="308"/>
        <v>0</v>
      </c>
      <c r="T605" s="21">
        <f t="shared" si="308"/>
        <v>0</v>
      </c>
      <c r="U605" s="21">
        <f t="shared" si="308"/>
        <v>0</v>
      </c>
      <c r="V605" s="21"/>
      <c r="W605" s="21"/>
      <c r="X605" s="21"/>
      <c r="Y605" s="12"/>
    </row>
    <row r="606" spans="1:25" hidden="1" x14ac:dyDescent="0.2">
      <c r="A606" s="28" t="s">
        <v>353</v>
      </c>
      <c r="B606" s="29">
        <v>11</v>
      </c>
      <c r="C606" s="30" t="s">
        <v>101</v>
      </c>
      <c r="D606" s="31">
        <v>3811</v>
      </c>
      <c r="E606" s="32" t="s">
        <v>73</v>
      </c>
      <c r="G606" s="1">
        <v>100000</v>
      </c>
      <c r="H606" s="1">
        <v>100000</v>
      </c>
      <c r="I606" s="1">
        <v>100000</v>
      </c>
      <c r="J606" s="1">
        <v>100000</v>
      </c>
      <c r="K606" s="1">
        <v>100000</v>
      </c>
      <c r="L606" s="33">
        <f t="shared" si="288"/>
        <v>100</v>
      </c>
      <c r="M606" s="1">
        <v>2350000</v>
      </c>
      <c r="N606" s="1">
        <v>2350000</v>
      </c>
      <c r="O606" s="1">
        <v>0</v>
      </c>
      <c r="P606" s="1">
        <f>O606</f>
        <v>0</v>
      </c>
      <c r="Q606" s="1">
        <v>0</v>
      </c>
      <c r="R606" s="1">
        <v>0</v>
      </c>
      <c r="S606" s="1">
        <f>R606</f>
        <v>0</v>
      </c>
      <c r="T606" s="1">
        <v>0</v>
      </c>
      <c r="U606" s="1">
        <f>T606</f>
        <v>0</v>
      </c>
    </row>
    <row r="607" spans="1:25" s="23" customFormat="1" ht="15.75" hidden="1" x14ac:dyDescent="0.2">
      <c r="A607" s="24" t="s">
        <v>353</v>
      </c>
      <c r="B607" s="25">
        <v>12</v>
      </c>
      <c r="C607" s="26" t="s">
        <v>101</v>
      </c>
      <c r="D607" s="27">
        <v>382</v>
      </c>
      <c r="E607" s="20"/>
      <c r="F607" s="20"/>
      <c r="G607" s="21">
        <f>SUM(G608)</f>
        <v>1215000</v>
      </c>
      <c r="H607" s="21">
        <f t="shared" ref="H607:U607" si="309">SUM(H608)</f>
        <v>1215000</v>
      </c>
      <c r="I607" s="21">
        <f t="shared" si="309"/>
        <v>1215000</v>
      </c>
      <c r="J607" s="21">
        <f t="shared" si="309"/>
        <v>1215000</v>
      </c>
      <c r="K607" s="21">
        <f t="shared" si="309"/>
        <v>1148063.02</v>
      </c>
      <c r="L607" s="22">
        <f t="shared" si="288"/>
        <v>94.49078353909465</v>
      </c>
      <c r="M607" s="21">
        <f t="shared" si="309"/>
        <v>810000</v>
      </c>
      <c r="N607" s="21">
        <f t="shared" si="309"/>
        <v>810000</v>
      </c>
      <c r="O607" s="21">
        <f t="shared" si="309"/>
        <v>0</v>
      </c>
      <c r="P607" s="21">
        <f t="shared" si="309"/>
        <v>0</v>
      </c>
      <c r="Q607" s="21">
        <f t="shared" si="309"/>
        <v>0</v>
      </c>
      <c r="R607" s="21">
        <f t="shared" si="309"/>
        <v>0</v>
      </c>
      <c r="S607" s="21">
        <f t="shared" si="309"/>
        <v>0</v>
      </c>
      <c r="T607" s="21">
        <f t="shared" si="309"/>
        <v>0</v>
      </c>
      <c r="U607" s="21">
        <f t="shared" si="309"/>
        <v>0</v>
      </c>
      <c r="V607" s="21"/>
      <c r="W607" s="21"/>
      <c r="X607" s="21"/>
      <c r="Y607" s="12"/>
    </row>
    <row r="608" spans="1:25" ht="30" hidden="1" customHeight="1" x14ac:dyDescent="0.2">
      <c r="A608" s="28" t="s">
        <v>353</v>
      </c>
      <c r="B608" s="29">
        <v>12</v>
      </c>
      <c r="C608" s="30" t="s">
        <v>101</v>
      </c>
      <c r="D608" s="31">
        <v>3821</v>
      </c>
      <c r="E608" s="32" t="s">
        <v>102</v>
      </c>
      <c r="G608" s="1">
        <v>1215000</v>
      </c>
      <c r="H608" s="1">
        <v>1215000</v>
      </c>
      <c r="I608" s="1">
        <v>1215000</v>
      </c>
      <c r="J608" s="1">
        <v>1215000</v>
      </c>
      <c r="K608" s="1">
        <v>1148063.02</v>
      </c>
      <c r="L608" s="33">
        <f t="shared" si="288"/>
        <v>94.49078353909465</v>
      </c>
      <c r="M608" s="1">
        <v>810000</v>
      </c>
      <c r="N608" s="1">
        <v>810000</v>
      </c>
      <c r="O608" s="1">
        <v>0</v>
      </c>
      <c r="P608" s="1">
        <f>O608</f>
        <v>0</v>
      </c>
      <c r="Q608" s="1">
        <v>0</v>
      </c>
      <c r="R608" s="1"/>
      <c r="S608" s="1">
        <f>R608</f>
        <v>0</v>
      </c>
      <c r="T608" s="1">
        <v>0</v>
      </c>
      <c r="U608" s="1">
        <f>T608</f>
        <v>0</v>
      </c>
    </row>
    <row r="609" spans="1:25" s="23" customFormat="1" ht="15.75" hidden="1" x14ac:dyDescent="0.2">
      <c r="A609" s="24" t="s">
        <v>353</v>
      </c>
      <c r="B609" s="25">
        <v>51</v>
      </c>
      <c r="C609" s="26" t="s">
        <v>101</v>
      </c>
      <c r="D609" s="27">
        <v>382</v>
      </c>
      <c r="E609" s="20"/>
      <c r="F609" s="20"/>
      <c r="G609" s="21">
        <f>SUM(G610)</f>
        <v>6885000</v>
      </c>
      <c r="H609" s="21">
        <f t="shared" ref="H609:U609" si="310">SUM(H610)</f>
        <v>0</v>
      </c>
      <c r="I609" s="21">
        <f t="shared" si="310"/>
        <v>6885000</v>
      </c>
      <c r="J609" s="21">
        <f t="shared" si="310"/>
        <v>0</v>
      </c>
      <c r="K609" s="21">
        <f t="shared" si="310"/>
        <v>6132824.5899999999</v>
      </c>
      <c r="L609" s="22">
        <f t="shared" si="288"/>
        <v>89.075157443718226</v>
      </c>
      <c r="M609" s="21">
        <f t="shared" si="310"/>
        <v>4590000</v>
      </c>
      <c r="N609" s="21">
        <f t="shared" si="310"/>
        <v>0</v>
      </c>
      <c r="O609" s="21">
        <f t="shared" si="310"/>
        <v>0</v>
      </c>
      <c r="P609" s="21">
        <f t="shared" si="310"/>
        <v>0</v>
      </c>
      <c r="Q609" s="21">
        <f t="shared" si="310"/>
        <v>0</v>
      </c>
      <c r="R609" s="21">
        <f t="shared" si="310"/>
        <v>0</v>
      </c>
      <c r="S609" s="21">
        <f t="shared" si="310"/>
        <v>0</v>
      </c>
      <c r="T609" s="21">
        <f t="shared" si="310"/>
        <v>0</v>
      </c>
      <c r="U609" s="21">
        <f t="shared" si="310"/>
        <v>0</v>
      </c>
      <c r="V609" s="21"/>
      <c r="W609" s="21"/>
      <c r="X609" s="21"/>
      <c r="Y609" s="12"/>
    </row>
    <row r="610" spans="1:25" ht="33.75" hidden="1" customHeight="1" x14ac:dyDescent="0.2">
      <c r="A610" s="28" t="s">
        <v>353</v>
      </c>
      <c r="B610" s="29">
        <v>51</v>
      </c>
      <c r="C610" s="30" t="s">
        <v>101</v>
      </c>
      <c r="D610" s="31">
        <v>3821</v>
      </c>
      <c r="E610" s="32" t="s">
        <v>102</v>
      </c>
      <c r="G610" s="1">
        <v>6885000</v>
      </c>
      <c r="H610" s="55"/>
      <c r="I610" s="1">
        <v>6885000</v>
      </c>
      <c r="J610" s="55"/>
      <c r="K610" s="1">
        <v>6132824.5899999999</v>
      </c>
      <c r="L610" s="33">
        <f t="shared" si="288"/>
        <v>89.075157443718226</v>
      </c>
      <c r="M610" s="1">
        <v>4590000</v>
      </c>
      <c r="N610" s="55"/>
      <c r="O610" s="1">
        <v>0</v>
      </c>
      <c r="P610" s="55"/>
      <c r="Q610" s="1">
        <v>0</v>
      </c>
      <c r="R610" s="1"/>
      <c r="S610" s="55"/>
      <c r="T610" s="1">
        <v>0</v>
      </c>
      <c r="U610" s="55"/>
    </row>
    <row r="611" spans="1:25" s="23" customFormat="1" ht="15.75" hidden="1" x14ac:dyDescent="0.2">
      <c r="A611" s="24" t="s">
        <v>353</v>
      </c>
      <c r="B611" s="25">
        <v>563</v>
      </c>
      <c r="C611" s="26" t="s">
        <v>101</v>
      </c>
      <c r="D611" s="27">
        <v>382</v>
      </c>
      <c r="E611" s="20"/>
      <c r="F611" s="20"/>
      <c r="G611" s="21"/>
      <c r="H611" s="21"/>
      <c r="I611" s="21">
        <f>I612</f>
        <v>0</v>
      </c>
      <c r="J611" s="21">
        <f t="shared" ref="J611:U611" si="311">J612</f>
        <v>0</v>
      </c>
      <c r="K611" s="21">
        <f t="shared" si="311"/>
        <v>0</v>
      </c>
      <c r="L611" s="22" t="str">
        <f t="shared" si="288"/>
        <v>-</v>
      </c>
      <c r="M611" s="21">
        <f t="shared" si="311"/>
        <v>0</v>
      </c>
      <c r="N611" s="21">
        <f t="shared" si="311"/>
        <v>0</v>
      </c>
      <c r="O611" s="21">
        <f t="shared" si="311"/>
        <v>0</v>
      </c>
      <c r="P611" s="21">
        <f t="shared" si="311"/>
        <v>0</v>
      </c>
      <c r="Q611" s="21">
        <f t="shared" si="311"/>
        <v>0</v>
      </c>
      <c r="R611" s="21">
        <f t="shared" si="311"/>
        <v>0</v>
      </c>
      <c r="S611" s="21">
        <f t="shared" si="311"/>
        <v>0</v>
      </c>
      <c r="T611" s="21">
        <f t="shared" si="311"/>
        <v>0</v>
      </c>
      <c r="U611" s="21">
        <f t="shared" si="311"/>
        <v>0</v>
      </c>
      <c r="V611" s="21"/>
      <c r="W611" s="21"/>
      <c r="X611" s="21"/>
      <c r="Y611" s="12"/>
    </row>
    <row r="612" spans="1:25" hidden="1" x14ac:dyDescent="0.2">
      <c r="A612" s="28" t="s">
        <v>353</v>
      </c>
      <c r="B612" s="29">
        <v>563</v>
      </c>
      <c r="C612" s="30" t="s">
        <v>101</v>
      </c>
      <c r="D612" s="31">
        <v>3821</v>
      </c>
      <c r="E612" s="32" t="s">
        <v>102</v>
      </c>
      <c r="J612" s="55"/>
      <c r="L612" s="33" t="str">
        <f t="shared" si="288"/>
        <v>-</v>
      </c>
      <c r="M612" s="1"/>
      <c r="N612" s="1"/>
      <c r="O612" s="1"/>
      <c r="P612" s="55"/>
      <c r="Q612" s="1"/>
      <c r="R612" s="1"/>
      <c r="S612" s="55"/>
      <c r="T612" s="1"/>
      <c r="U612" s="55"/>
    </row>
    <row r="613" spans="1:25" ht="110.25" x14ac:dyDescent="0.2">
      <c r="A613" s="227" t="s">
        <v>354</v>
      </c>
      <c r="B613" s="227"/>
      <c r="C613" s="227"/>
      <c r="D613" s="227"/>
      <c r="E613" s="20" t="s">
        <v>355</v>
      </c>
      <c r="F613" s="20" t="s">
        <v>352</v>
      </c>
      <c r="G613" s="21">
        <f>G614+G616+G618</f>
        <v>4430109</v>
      </c>
      <c r="H613" s="21">
        <f>H614+H616+H618</f>
        <v>770109</v>
      </c>
      <c r="I613" s="21">
        <f>I614+I616+I618+I620</f>
        <v>4430109</v>
      </c>
      <c r="J613" s="21">
        <f t="shared" ref="J613:U613" si="312">J614+J616+J618+J620</f>
        <v>770109</v>
      </c>
      <c r="K613" s="21">
        <f t="shared" si="312"/>
        <v>120000.07</v>
      </c>
      <c r="L613" s="22">
        <f t="shared" si="288"/>
        <v>2.7087385434534457</v>
      </c>
      <c r="M613" s="21">
        <f t="shared" si="312"/>
        <v>50000</v>
      </c>
      <c r="N613" s="21">
        <f t="shared" si="312"/>
        <v>50000</v>
      </c>
      <c r="O613" s="21">
        <f t="shared" si="312"/>
        <v>0</v>
      </c>
      <c r="P613" s="21">
        <f t="shared" si="312"/>
        <v>0</v>
      </c>
      <c r="Q613" s="21">
        <f t="shared" si="312"/>
        <v>0</v>
      </c>
      <c r="R613" s="21">
        <f t="shared" si="312"/>
        <v>0</v>
      </c>
      <c r="S613" s="21">
        <f t="shared" si="312"/>
        <v>0</v>
      </c>
      <c r="T613" s="21">
        <f t="shared" si="312"/>
        <v>0</v>
      </c>
      <c r="U613" s="21">
        <f t="shared" si="312"/>
        <v>0</v>
      </c>
    </row>
    <row r="614" spans="1:25" s="23" customFormat="1" ht="15.75" hidden="1" x14ac:dyDescent="0.2">
      <c r="A614" s="24" t="s">
        <v>356</v>
      </c>
      <c r="B614" s="25">
        <v>11</v>
      </c>
      <c r="C614" s="26" t="s">
        <v>101</v>
      </c>
      <c r="D614" s="27">
        <v>381</v>
      </c>
      <c r="E614" s="20"/>
      <c r="F614" s="20"/>
      <c r="G614" s="21">
        <f>SUM(G615)</f>
        <v>120000</v>
      </c>
      <c r="H614" s="21">
        <f t="shared" ref="H614:U614" si="313">SUM(H615)</f>
        <v>120000</v>
      </c>
      <c r="I614" s="21">
        <f t="shared" si="313"/>
        <v>120000</v>
      </c>
      <c r="J614" s="21">
        <f t="shared" si="313"/>
        <v>120000</v>
      </c>
      <c r="K614" s="21">
        <f t="shared" si="313"/>
        <v>120000</v>
      </c>
      <c r="L614" s="22">
        <f t="shared" si="288"/>
        <v>100</v>
      </c>
      <c r="M614" s="21">
        <f t="shared" si="313"/>
        <v>50000</v>
      </c>
      <c r="N614" s="21">
        <f t="shared" si="313"/>
        <v>50000</v>
      </c>
      <c r="O614" s="21">
        <f t="shared" si="313"/>
        <v>0</v>
      </c>
      <c r="P614" s="21">
        <f t="shared" si="313"/>
        <v>0</v>
      </c>
      <c r="Q614" s="21">
        <f t="shared" si="313"/>
        <v>0</v>
      </c>
      <c r="R614" s="21">
        <f t="shared" si="313"/>
        <v>0</v>
      </c>
      <c r="S614" s="21">
        <f t="shared" si="313"/>
        <v>0</v>
      </c>
      <c r="T614" s="21">
        <f t="shared" si="313"/>
        <v>0</v>
      </c>
      <c r="U614" s="21">
        <f t="shared" si="313"/>
        <v>0</v>
      </c>
      <c r="V614" s="21"/>
      <c r="W614" s="21"/>
      <c r="X614" s="21"/>
      <c r="Y614" s="12"/>
    </row>
    <row r="615" spans="1:25" hidden="1" x14ac:dyDescent="0.2">
      <c r="A615" s="28" t="s">
        <v>356</v>
      </c>
      <c r="B615" s="29">
        <v>11</v>
      </c>
      <c r="C615" s="30" t="s">
        <v>101</v>
      </c>
      <c r="D615" s="31">
        <v>3811</v>
      </c>
      <c r="E615" s="32" t="s">
        <v>73</v>
      </c>
      <c r="G615" s="1">
        <v>120000</v>
      </c>
      <c r="H615" s="1">
        <v>120000</v>
      </c>
      <c r="I615" s="1">
        <v>120000</v>
      </c>
      <c r="J615" s="1">
        <v>120000</v>
      </c>
      <c r="K615" s="1">
        <v>120000</v>
      </c>
      <c r="L615" s="33">
        <f t="shared" si="288"/>
        <v>100</v>
      </c>
      <c r="M615" s="1">
        <v>50000</v>
      </c>
      <c r="N615" s="1">
        <v>50000</v>
      </c>
      <c r="O615" s="1">
        <v>0</v>
      </c>
      <c r="P615" s="1">
        <f>O615</f>
        <v>0</v>
      </c>
      <c r="Q615" s="1">
        <v>0</v>
      </c>
      <c r="R615" s="1">
        <v>0</v>
      </c>
      <c r="S615" s="1">
        <f>R615</f>
        <v>0</v>
      </c>
      <c r="T615" s="1">
        <v>0</v>
      </c>
      <c r="U615" s="1">
        <f>T615</f>
        <v>0</v>
      </c>
    </row>
    <row r="616" spans="1:25" s="23" customFormat="1" ht="15.75" hidden="1" x14ac:dyDescent="0.2">
      <c r="A616" s="24" t="s">
        <v>356</v>
      </c>
      <c r="B616" s="25">
        <v>12</v>
      </c>
      <c r="C616" s="26" t="s">
        <v>101</v>
      </c>
      <c r="D616" s="27">
        <v>382</v>
      </c>
      <c r="E616" s="20"/>
      <c r="F616" s="20"/>
      <c r="G616" s="21">
        <f>SUM(G617)</f>
        <v>650109</v>
      </c>
      <c r="H616" s="21">
        <f t="shared" ref="H616:U616" si="314">SUM(H617)</f>
        <v>650109</v>
      </c>
      <c r="I616" s="21">
        <f t="shared" si="314"/>
        <v>650109</v>
      </c>
      <c r="J616" s="21">
        <f t="shared" si="314"/>
        <v>650109</v>
      </c>
      <c r="K616" s="21">
        <f t="shared" si="314"/>
        <v>7.0000000000000007E-2</v>
      </c>
      <c r="L616" s="22">
        <f t="shared" si="288"/>
        <v>1.0767425154858647E-5</v>
      </c>
      <c r="M616" s="21">
        <f t="shared" si="314"/>
        <v>0</v>
      </c>
      <c r="N616" s="21">
        <f t="shared" si="314"/>
        <v>0</v>
      </c>
      <c r="O616" s="21">
        <f t="shared" si="314"/>
        <v>0</v>
      </c>
      <c r="P616" s="21">
        <f t="shared" si="314"/>
        <v>0</v>
      </c>
      <c r="Q616" s="21">
        <f t="shared" si="314"/>
        <v>0</v>
      </c>
      <c r="R616" s="21">
        <f t="shared" si="314"/>
        <v>0</v>
      </c>
      <c r="S616" s="21">
        <f t="shared" si="314"/>
        <v>0</v>
      </c>
      <c r="T616" s="21">
        <f t="shared" si="314"/>
        <v>0</v>
      </c>
      <c r="U616" s="21">
        <f t="shared" si="314"/>
        <v>0</v>
      </c>
      <c r="V616" s="21"/>
      <c r="W616" s="21"/>
      <c r="X616" s="21"/>
      <c r="Y616" s="12"/>
    </row>
    <row r="617" spans="1:25" ht="30.75" hidden="1" customHeight="1" x14ac:dyDescent="0.2">
      <c r="A617" s="28" t="s">
        <v>356</v>
      </c>
      <c r="B617" s="29">
        <v>12</v>
      </c>
      <c r="C617" s="30" t="s">
        <v>101</v>
      </c>
      <c r="D617" s="31">
        <v>3821</v>
      </c>
      <c r="E617" s="32" t="s">
        <v>102</v>
      </c>
      <c r="G617" s="1">
        <v>650109</v>
      </c>
      <c r="H617" s="1">
        <v>650109</v>
      </c>
      <c r="I617" s="1">
        <v>650109</v>
      </c>
      <c r="J617" s="1">
        <v>650109</v>
      </c>
      <c r="K617" s="1">
        <v>7.0000000000000007E-2</v>
      </c>
      <c r="L617" s="33">
        <f t="shared" si="288"/>
        <v>1.0767425154858647E-5</v>
      </c>
      <c r="M617" s="1">
        <v>0</v>
      </c>
      <c r="N617" s="1">
        <v>0</v>
      </c>
      <c r="O617" s="1"/>
      <c r="P617" s="1">
        <f>O617</f>
        <v>0</v>
      </c>
      <c r="Q617" s="1">
        <v>0</v>
      </c>
      <c r="R617" s="1">
        <v>0</v>
      </c>
      <c r="S617" s="1">
        <f>R617</f>
        <v>0</v>
      </c>
      <c r="T617" s="1">
        <v>0</v>
      </c>
      <c r="U617" s="1">
        <f>T617</f>
        <v>0</v>
      </c>
    </row>
    <row r="618" spans="1:25" s="23" customFormat="1" ht="15.75" hidden="1" x14ac:dyDescent="0.2">
      <c r="A618" s="24" t="s">
        <v>356</v>
      </c>
      <c r="B618" s="25">
        <v>51</v>
      </c>
      <c r="C618" s="26" t="s">
        <v>101</v>
      </c>
      <c r="D618" s="27">
        <v>382</v>
      </c>
      <c r="E618" s="20"/>
      <c r="F618" s="20"/>
      <c r="G618" s="21">
        <f>SUM(G619)</f>
        <v>3660000</v>
      </c>
      <c r="H618" s="21">
        <f t="shared" ref="H618:U618" si="315">SUM(H619)</f>
        <v>0</v>
      </c>
      <c r="I618" s="21">
        <f t="shared" si="315"/>
        <v>3660000</v>
      </c>
      <c r="J618" s="21">
        <f t="shared" si="315"/>
        <v>0</v>
      </c>
      <c r="K618" s="21">
        <f t="shared" si="315"/>
        <v>0</v>
      </c>
      <c r="L618" s="22">
        <f t="shared" si="288"/>
        <v>0</v>
      </c>
      <c r="M618" s="21">
        <f t="shared" si="315"/>
        <v>0</v>
      </c>
      <c r="N618" s="21">
        <f t="shared" si="315"/>
        <v>0</v>
      </c>
      <c r="O618" s="21">
        <f t="shared" si="315"/>
        <v>0</v>
      </c>
      <c r="P618" s="21">
        <f t="shared" si="315"/>
        <v>0</v>
      </c>
      <c r="Q618" s="21">
        <f t="shared" si="315"/>
        <v>0</v>
      </c>
      <c r="R618" s="21">
        <f t="shared" si="315"/>
        <v>0</v>
      </c>
      <c r="S618" s="21">
        <f t="shared" si="315"/>
        <v>0</v>
      </c>
      <c r="T618" s="21">
        <f t="shared" si="315"/>
        <v>0</v>
      </c>
      <c r="U618" s="21">
        <f t="shared" si="315"/>
        <v>0</v>
      </c>
      <c r="V618" s="21"/>
      <c r="W618" s="21"/>
      <c r="X618" s="21"/>
      <c r="Y618" s="12"/>
    </row>
    <row r="619" spans="1:25" ht="33" hidden="1" customHeight="1" x14ac:dyDescent="0.2">
      <c r="A619" s="28" t="s">
        <v>356</v>
      </c>
      <c r="B619" s="29">
        <v>51</v>
      </c>
      <c r="C619" s="30" t="s">
        <v>101</v>
      </c>
      <c r="D619" s="31">
        <v>3821</v>
      </c>
      <c r="E619" s="32" t="s">
        <v>102</v>
      </c>
      <c r="G619" s="1">
        <v>3660000</v>
      </c>
      <c r="H619" s="55"/>
      <c r="I619" s="1">
        <v>3660000</v>
      </c>
      <c r="J619" s="55"/>
      <c r="K619" s="1">
        <v>0</v>
      </c>
      <c r="L619" s="33">
        <f t="shared" si="288"/>
        <v>0</v>
      </c>
      <c r="M619" s="1">
        <v>0</v>
      </c>
      <c r="N619" s="55"/>
      <c r="O619" s="1"/>
      <c r="P619" s="55"/>
      <c r="Q619" s="1">
        <v>0</v>
      </c>
      <c r="R619" s="1">
        <v>0</v>
      </c>
      <c r="S619" s="55"/>
      <c r="T619" s="1">
        <v>0</v>
      </c>
      <c r="U619" s="55"/>
    </row>
    <row r="620" spans="1:25" s="23" customFormat="1" ht="15.75" hidden="1" x14ac:dyDescent="0.2">
      <c r="A620" s="24" t="s">
        <v>356</v>
      </c>
      <c r="B620" s="25">
        <v>563</v>
      </c>
      <c r="C620" s="26" t="s">
        <v>101</v>
      </c>
      <c r="D620" s="27">
        <v>382</v>
      </c>
      <c r="E620" s="20"/>
      <c r="F620" s="20"/>
      <c r="G620" s="21"/>
      <c r="H620" s="21"/>
      <c r="I620" s="21">
        <f>I621</f>
        <v>0</v>
      </c>
      <c r="J620" s="21">
        <f t="shared" ref="J620:U620" si="316">J621</f>
        <v>0</v>
      </c>
      <c r="K620" s="21">
        <f t="shared" si="316"/>
        <v>0</v>
      </c>
      <c r="L620" s="22" t="str">
        <f t="shared" si="288"/>
        <v>-</v>
      </c>
      <c r="M620" s="21">
        <f t="shared" si="316"/>
        <v>0</v>
      </c>
      <c r="N620" s="21">
        <f t="shared" si="316"/>
        <v>0</v>
      </c>
      <c r="O620" s="21">
        <f t="shared" si="316"/>
        <v>0</v>
      </c>
      <c r="P620" s="21">
        <f t="shared" si="316"/>
        <v>0</v>
      </c>
      <c r="Q620" s="21">
        <f t="shared" si="316"/>
        <v>0</v>
      </c>
      <c r="R620" s="21">
        <f t="shared" si="316"/>
        <v>0</v>
      </c>
      <c r="S620" s="21">
        <f t="shared" si="316"/>
        <v>0</v>
      </c>
      <c r="T620" s="21">
        <f t="shared" si="316"/>
        <v>0</v>
      </c>
      <c r="U620" s="21">
        <f t="shared" si="316"/>
        <v>0</v>
      </c>
      <c r="V620" s="21"/>
      <c r="W620" s="21"/>
      <c r="X620" s="21"/>
      <c r="Y620" s="12"/>
    </row>
    <row r="621" spans="1:25" hidden="1" x14ac:dyDescent="0.2">
      <c r="A621" s="28" t="s">
        <v>356</v>
      </c>
      <c r="B621" s="29">
        <v>563</v>
      </c>
      <c r="C621" s="30" t="s">
        <v>101</v>
      </c>
      <c r="D621" s="31">
        <v>3821</v>
      </c>
      <c r="E621" s="32" t="s">
        <v>102</v>
      </c>
      <c r="J621" s="55"/>
      <c r="L621" s="33" t="str">
        <f t="shared" si="288"/>
        <v>-</v>
      </c>
      <c r="M621" s="1"/>
      <c r="N621" s="1"/>
      <c r="O621" s="1"/>
      <c r="P621" s="55"/>
      <c r="Q621" s="1"/>
      <c r="R621" s="1"/>
      <c r="S621" s="55"/>
      <c r="T621" s="1"/>
      <c r="U621" s="55"/>
    </row>
    <row r="622" spans="1:25" ht="110.25" x14ac:dyDescent="0.2">
      <c r="A622" s="227" t="s">
        <v>357</v>
      </c>
      <c r="B622" s="227"/>
      <c r="C622" s="227"/>
      <c r="D622" s="227"/>
      <c r="E622" s="20" t="s">
        <v>358</v>
      </c>
      <c r="F622" s="20" t="s">
        <v>352</v>
      </c>
      <c r="G622" s="21">
        <f>G623+G625+G627</f>
        <v>1550000</v>
      </c>
      <c r="H622" s="21">
        <f>H623+H625+H627</f>
        <v>275000</v>
      </c>
      <c r="I622" s="21">
        <f>I623+I625+I627+I629</f>
        <v>1550000</v>
      </c>
      <c r="J622" s="21">
        <f t="shared" ref="J622:U622" si="317">J623+J625+J627+J629</f>
        <v>275000</v>
      </c>
      <c r="K622" s="21">
        <f t="shared" si="317"/>
        <v>846191.57</v>
      </c>
      <c r="L622" s="22">
        <f t="shared" si="288"/>
        <v>54.593004516129028</v>
      </c>
      <c r="M622" s="21">
        <f t="shared" si="317"/>
        <v>0</v>
      </c>
      <c r="N622" s="21">
        <f t="shared" si="317"/>
        <v>0</v>
      </c>
      <c r="O622" s="21">
        <f t="shared" si="317"/>
        <v>0</v>
      </c>
      <c r="P622" s="21">
        <f t="shared" si="317"/>
        <v>0</v>
      </c>
      <c r="Q622" s="21">
        <f t="shared" si="317"/>
        <v>0</v>
      </c>
      <c r="R622" s="21">
        <f t="shared" si="317"/>
        <v>0</v>
      </c>
      <c r="S622" s="21">
        <f t="shared" si="317"/>
        <v>0</v>
      </c>
      <c r="T622" s="21">
        <f t="shared" si="317"/>
        <v>0</v>
      </c>
      <c r="U622" s="21">
        <f t="shared" si="317"/>
        <v>0</v>
      </c>
    </row>
    <row r="623" spans="1:25" s="23" customFormat="1" ht="15.75" hidden="1" x14ac:dyDescent="0.2">
      <c r="A623" s="24" t="s">
        <v>359</v>
      </c>
      <c r="B623" s="25">
        <v>11</v>
      </c>
      <c r="C623" s="26" t="s">
        <v>101</v>
      </c>
      <c r="D623" s="27">
        <v>381</v>
      </c>
      <c r="E623" s="20"/>
      <c r="F623" s="20"/>
      <c r="G623" s="21">
        <f>SUM(G624)</f>
        <v>50000</v>
      </c>
      <c r="H623" s="21">
        <f t="shared" ref="H623:U623" si="318">SUM(H624)</f>
        <v>50000</v>
      </c>
      <c r="I623" s="21">
        <f t="shared" si="318"/>
        <v>50000</v>
      </c>
      <c r="J623" s="21">
        <f t="shared" si="318"/>
        <v>50000</v>
      </c>
      <c r="K623" s="21">
        <f t="shared" si="318"/>
        <v>50000</v>
      </c>
      <c r="L623" s="22">
        <f t="shared" si="288"/>
        <v>100</v>
      </c>
      <c r="M623" s="21">
        <f t="shared" si="318"/>
        <v>0</v>
      </c>
      <c r="N623" s="21">
        <f t="shared" si="318"/>
        <v>0</v>
      </c>
      <c r="O623" s="21">
        <f t="shared" si="318"/>
        <v>0</v>
      </c>
      <c r="P623" s="21">
        <f t="shared" si="318"/>
        <v>0</v>
      </c>
      <c r="Q623" s="21">
        <f t="shared" si="318"/>
        <v>0</v>
      </c>
      <c r="R623" s="21">
        <f t="shared" si="318"/>
        <v>0</v>
      </c>
      <c r="S623" s="21">
        <f t="shared" si="318"/>
        <v>0</v>
      </c>
      <c r="T623" s="21">
        <f t="shared" si="318"/>
        <v>0</v>
      </c>
      <c r="U623" s="21">
        <f t="shared" si="318"/>
        <v>0</v>
      </c>
      <c r="V623" s="21"/>
      <c r="W623" s="21"/>
      <c r="X623" s="21"/>
      <c r="Y623" s="12"/>
    </row>
    <row r="624" spans="1:25" hidden="1" x14ac:dyDescent="0.2">
      <c r="A624" s="28" t="s">
        <v>359</v>
      </c>
      <c r="B624" s="29">
        <v>11</v>
      </c>
      <c r="C624" s="30" t="s">
        <v>101</v>
      </c>
      <c r="D624" s="31">
        <v>3811</v>
      </c>
      <c r="E624" s="32" t="s">
        <v>73</v>
      </c>
      <c r="G624" s="1">
        <v>50000</v>
      </c>
      <c r="H624" s="1">
        <v>50000</v>
      </c>
      <c r="I624" s="1">
        <v>50000</v>
      </c>
      <c r="J624" s="1">
        <v>50000</v>
      </c>
      <c r="K624" s="1">
        <v>50000</v>
      </c>
      <c r="L624" s="33">
        <f t="shared" si="288"/>
        <v>100</v>
      </c>
      <c r="M624" s="1">
        <v>0</v>
      </c>
      <c r="N624" s="1">
        <v>0</v>
      </c>
      <c r="O624" s="1">
        <v>0</v>
      </c>
      <c r="P624" s="1">
        <f>O624</f>
        <v>0</v>
      </c>
      <c r="Q624" s="1">
        <v>0</v>
      </c>
      <c r="R624" s="1">
        <v>0</v>
      </c>
      <c r="S624" s="1">
        <f>R624</f>
        <v>0</v>
      </c>
      <c r="T624" s="1">
        <v>0</v>
      </c>
      <c r="U624" s="1">
        <f>T624</f>
        <v>0</v>
      </c>
    </row>
    <row r="625" spans="1:25" s="23" customFormat="1" ht="15.75" hidden="1" x14ac:dyDescent="0.2">
      <c r="A625" s="24" t="s">
        <v>359</v>
      </c>
      <c r="B625" s="25">
        <v>12</v>
      </c>
      <c r="C625" s="26" t="s">
        <v>101</v>
      </c>
      <c r="D625" s="27">
        <v>382</v>
      </c>
      <c r="E625" s="20"/>
      <c r="F625" s="20"/>
      <c r="G625" s="21">
        <f>SUM(G626)</f>
        <v>225000</v>
      </c>
      <c r="H625" s="21">
        <f t="shared" ref="H625:U625" si="319">SUM(H626)</f>
        <v>225000</v>
      </c>
      <c r="I625" s="21">
        <f t="shared" si="319"/>
        <v>225000</v>
      </c>
      <c r="J625" s="21">
        <f t="shared" si="319"/>
        <v>225000</v>
      </c>
      <c r="K625" s="21">
        <f t="shared" si="319"/>
        <v>119428.74</v>
      </c>
      <c r="L625" s="22">
        <f t="shared" si="288"/>
        <v>53.079439999999998</v>
      </c>
      <c r="M625" s="21">
        <f t="shared" si="319"/>
        <v>0</v>
      </c>
      <c r="N625" s="21">
        <f t="shared" si="319"/>
        <v>0</v>
      </c>
      <c r="O625" s="21">
        <f t="shared" si="319"/>
        <v>0</v>
      </c>
      <c r="P625" s="21">
        <f t="shared" si="319"/>
        <v>0</v>
      </c>
      <c r="Q625" s="21">
        <f t="shared" si="319"/>
        <v>0</v>
      </c>
      <c r="R625" s="21">
        <f t="shared" si="319"/>
        <v>0</v>
      </c>
      <c r="S625" s="21">
        <f t="shared" si="319"/>
        <v>0</v>
      </c>
      <c r="T625" s="21">
        <f t="shared" si="319"/>
        <v>0</v>
      </c>
      <c r="U625" s="21">
        <f t="shared" si="319"/>
        <v>0</v>
      </c>
      <c r="V625" s="21"/>
      <c r="W625" s="21"/>
      <c r="X625" s="21"/>
      <c r="Y625" s="12"/>
    </row>
    <row r="626" spans="1:25" ht="30.75" hidden="1" customHeight="1" x14ac:dyDescent="0.2">
      <c r="A626" s="28" t="s">
        <v>359</v>
      </c>
      <c r="B626" s="29">
        <v>12</v>
      </c>
      <c r="C626" s="30" t="s">
        <v>101</v>
      </c>
      <c r="D626" s="31">
        <v>3821</v>
      </c>
      <c r="E626" s="32" t="s">
        <v>102</v>
      </c>
      <c r="G626" s="1">
        <v>225000</v>
      </c>
      <c r="H626" s="1">
        <v>225000</v>
      </c>
      <c r="I626" s="1">
        <v>225000</v>
      </c>
      <c r="J626" s="1">
        <v>225000</v>
      </c>
      <c r="K626" s="1">
        <v>119428.74</v>
      </c>
      <c r="L626" s="33">
        <f t="shared" si="288"/>
        <v>53.079439999999998</v>
      </c>
      <c r="M626" s="1">
        <v>0</v>
      </c>
      <c r="N626" s="1">
        <v>0</v>
      </c>
      <c r="O626" s="1"/>
      <c r="P626" s="1">
        <f>O626</f>
        <v>0</v>
      </c>
      <c r="Q626" s="1">
        <v>0</v>
      </c>
      <c r="R626" s="1">
        <v>0</v>
      </c>
      <c r="S626" s="1">
        <f>R626</f>
        <v>0</v>
      </c>
      <c r="T626" s="1">
        <v>0</v>
      </c>
      <c r="U626" s="1">
        <f>T626</f>
        <v>0</v>
      </c>
    </row>
    <row r="627" spans="1:25" s="23" customFormat="1" ht="15.75" hidden="1" x14ac:dyDescent="0.2">
      <c r="A627" s="24" t="s">
        <v>359</v>
      </c>
      <c r="B627" s="25">
        <v>51</v>
      </c>
      <c r="C627" s="26" t="s">
        <v>101</v>
      </c>
      <c r="D627" s="27">
        <v>382</v>
      </c>
      <c r="E627" s="20"/>
      <c r="F627" s="20"/>
      <c r="G627" s="21">
        <f>SUM(G628)</f>
        <v>1275000</v>
      </c>
      <c r="H627" s="21">
        <f t="shared" ref="H627:U627" si="320">SUM(H628)</f>
        <v>0</v>
      </c>
      <c r="I627" s="21">
        <f t="shared" si="320"/>
        <v>1275000</v>
      </c>
      <c r="J627" s="21">
        <f t="shared" si="320"/>
        <v>0</v>
      </c>
      <c r="K627" s="21">
        <f t="shared" si="320"/>
        <v>676762.83</v>
      </c>
      <c r="L627" s="22">
        <f t="shared" si="288"/>
        <v>53.079437647058825</v>
      </c>
      <c r="M627" s="21">
        <f t="shared" si="320"/>
        <v>0</v>
      </c>
      <c r="N627" s="21">
        <f t="shared" si="320"/>
        <v>0</v>
      </c>
      <c r="O627" s="21">
        <f t="shared" si="320"/>
        <v>0</v>
      </c>
      <c r="P627" s="21">
        <f t="shared" si="320"/>
        <v>0</v>
      </c>
      <c r="Q627" s="21">
        <f t="shared" si="320"/>
        <v>0</v>
      </c>
      <c r="R627" s="21">
        <f t="shared" si="320"/>
        <v>0</v>
      </c>
      <c r="S627" s="21">
        <f t="shared" si="320"/>
        <v>0</v>
      </c>
      <c r="T627" s="21">
        <f t="shared" si="320"/>
        <v>0</v>
      </c>
      <c r="U627" s="21">
        <f t="shared" si="320"/>
        <v>0</v>
      </c>
      <c r="V627" s="21"/>
      <c r="W627" s="21"/>
      <c r="X627" s="21"/>
      <c r="Y627" s="12"/>
    </row>
    <row r="628" spans="1:25" ht="34.5" hidden="1" customHeight="1" x14ac:dyDescent="0.2">
      <c r="A628" s="28" t="s">
        <v>359</v>
      </c>
      <c r="B628" s="29">
        <v>51</v>
      </c>
      <c r="C628" s="30" t="s">
        <v>101</v>
      </c>
      <c r="D628" s="31">
        <v>3821</v>
      </c>
      <c r="E628" s="32" t="s">
        <v>102</v>
      </c>
      <c r="G628" s="1">
        <v>1275000</v>
      </c>
      <c r="H628" s="55"/>
      <c r="I628" s="1">
        <v>1275000</v>
      </c>
      <c r="J628" s="55"/>
      <c r="K628" s="1">
        <v>676762.83</v>
      </c>
      <c r="L628" s="33">
        <f t="shared" si="288"/>
        <v>53.079437647058825</v>
      </c>
      <c r="M628" s="1">
        <v>0</v>
      </c>
      <c r="N628" s="55"/>
      <c r="O628" s="1"/>
      <c r="P628" s="55"/>
      <c r="Q628" s="1">
        <v>0</v>
      </c>
      <c r="R628" s="1">
        <v>0</v>
      </c>
      <c r="S628" s="55"/>
      <c r="T628" s="1">
        <v>0</v>
      </c>
      <c r="U628" s="55"/>
    </row>
    <row r="629" spans="1:25" s="23" customFormat="1" ht="15.75" hidden="1" x14ac:dyDescent="0.2">
      <c r="A629" s="24" t="s">
        <v>359</v>
      </c>
      <c r="B629" s="25">
        <v>563</v>
      </c>
      <c r="C629" s="26" t="s">
        <v>101</v>
      </c>
      <c r="D629" s="27">
        <v>382</v>
      </c>
      <c r="E629" s="20"/>
      <c r="F629" s="20"/>
      <c r="G629" s="21"/>
      <c r="H629" s="21"/>
      <c r="I629" s="21">
        <f>I630</f>
        <v>0</v>
      </c>
      <c r="J629" s="21">
        <f t="shared" ref="J629:U629" si="321">J630</f>
        <v>0</v>
      </c>
      <c r="K629" s="21">
        <f t="shared" si="321"/>
        <v>0</v>
      </c>
      <c r="L629" s="22" t="str">
        <f t="shared" si="288"/>
        <v>-</v>
      </c>
      <c r="M629" s="21">
        <f t="shared" si="321"/>
        <v>0</v>
      </c>
      <c r="N629" s="21">
        <f t="shared" si="321"/>
        <v>0</v>
      </c>
      <c r="O629" s="21">
        <f t="shared" si="321"/>
        <v>0</v>
      </c>
      <c r="P629" s="21">
        <f t="shared" si="321"/>
        <v>0</v>
      </c>
      <c r="Q629" s="21">
        <f t="shared" si="321"/>
        <v>0</v>
      </c>
      <c r="R629" s="21">
        <f t="shared" si="321"/>
        <v>0</v>
      </c>
      <c r="S629" s="21">
        <f t="shared" si="321"/>
        <v>0</v>
      </c>
      <c r="T629" s="21">
        <f t="shared" si="321"/>
        <v>0</v>
      </c>
      <c r="U629" s="21">
        <f t="shared" si="321"/>
        <v>0</v>
      </c>
      <c r="V629" s="21"/>
      <c r="W629" s="21"/>
      <c r="X629" s="21"/>
      <c r="Y629" s="12"/>
    </row>
    <row r="630" spans="1:25" hidden="1" x14ac:dyDescent="0.2">
      <c r="A630" s="28" t="s">
        <v>359</v>
      </c>
      <c r="B630" s="29">
        <v>563</v>
      </c>
      <c r="C630" s="30" t="s">
        <v>101</v>
      </c>
      <c r="D630" s="31">
        <v>3821</v>
      </c>
      <c r="E630" s="32" t="s">
        <v>102</v>
      </c>
      <c r="J630" s="55"/>
      <c r="L630" s="33" t="str">
        <f t="shared" si="288"/>
        <v>-</v>
      </c>
      <c r="M630" s="1"/>
      <c r="N630" s="1"/>
      <c r="O630" s="1"/>
      <c r="P630" s="55"/>
      <c r="Q630" s="1"/>
      <c r="R630" s="1"/>
      <c r="S630" s="55"/>
      <c r="T630" s="1"/>
      <c r="U630" s="55"/>
    </row>
    <row r="631" spans="1:25" ht="110.25" x14ac:dyDescent="0.2">
      <c r="A631" s="227" t="s">
        <v>360</v>
      </c>
      <c r="B631" s="227"/>
      <c r="C631" s="227"/>
      <c r="D631" s="227"/>
      <c r="E631" s="20" t="s">
        <v>361</v>
      </c>
      <c r="F631" s="20" t="s">
        <v>352</v>
      </c>
      <c r="G631" s="21">
        <f>G632+G634+G636</f>
        <v>5850000</v>
      </c>
      <c r="H631" s="21">
        <f>H632+H634+H636</f>
        <v>877500</v>
      </c>
      <c r="I631" s="21">
        <f>I632+I634+I636+I638</f>
        <v>5950000</v>
      </c>
      <c r="J631" s="21">
        <f t="shared" ref="J631:U631" si="322">J632+J634+J636+J638</f>
        <v>977500</v>
      </c>
      <c r="K631" s="21">
        <f t="shared" si="322"/>
        <v>100000</v>
      </c>
      <c r="L631" s="22">
        <f t="shared" si="288"/>
        <v>1.680672268907563</v>
      </c>
      <c r="M631" s="21">
        <f t="shared" si="322"/>
        <v>3900000</v>
      </c>
      <c r="N631" s="21">
        <f t="shared" si="322"/>
        <v>585000</v>
      </c>
      <c r="O631" s="21">
        <f t="shared" si="322"/>
        <v>0</v>
      </c>
      <c r="P631" s="21">
        <f t="shared" si="322"/>
        <v>0</v>
      </c>
      <c r="Q631" s="21">
        <f t="shared" si="322"/>
        <v>0</v>
      </c>
      <c r="R631" s="21">
        <f t="shared" si="322"/>
        <v>0</v>
      </c>
      <c r="S631" s="21">
        <f t="shared" si="322"/>
        <v>0</v>
      </c>
      <c r="T631" s="21">
        <f t="shared" si="322"/>
        <v>0</v>
      </c>
      <c r="U631" s="21">
        <f t="shared" si="322"/>
        <v>0</v>
      </c>
    </row>
    <row r="632" spans="1:25" s="23" customFormat="1" ht="15.75" hidden="1" x14ac:dyDescent="0.2">
      <c r="A632" s="24" t="s">
        <v>362</v>
      </c>
      <c r="B632" s="25">
        <v>11</v>
      </c>
      <c r="C632" s="26" t="s">
        <v>101</v>
      </c>
      <c r="D632" s="27">
        <v>381</v>
      </c>
      <c r="E632" s="20"/>
      <c r="F632" s="20"/>
      <c r="G632" s="21">
        <f>SUM(G633)</f>
        <v>0</v>
      </c>
      <c r="H632" s="21">
        <f t="shared" ref="H632:U632" si="323">SUM(H633)</f>
        <v>0</v>
      </c>
      <c r="I632" s="21">
        <f t="shared" si="323"/>
        <v>100000</v>
      </c>
      <c r="J632" s="21">
        <f t="shared" si="323"/>
        <v>100000</v>
      </c>
      <c r="K632" s="21">
        <f t="shared" si="323"/>
        <v>100000</v>
      </c>
      <c r="L632" s="22">
        <f t="shared" si="288"/>
        <v>100</v>
      </c>
      <c r="M632" s="21">
        <f t="shared" si="323"/>
        <v>0</v>
      </c>
      <c r="N632" s="21">
        <f t="shared" si="323"/>
        <v>0</v>
      </c>
      <c r="O632" s="21">
        <f t="shared" si="323"/>
        <v>0</v>
      </c>
      <c r="P632" s="21">
        <f t="shared" si="323"/>
        <v>0</v>
      </c>
      <c r="Q632" s="21">
        <f t="shared" si="323"/>
        <v>0</v>
      </c>
      <c r="R632" s="21">
        <f t="shared" si="323"/>
        <v>0</v>
      </c>
      <c r="S632" s="21">
        <f t="shared" si="323"/>
        <v>0</v>
      </c>
      <c r="T632" s="21">
        <f t="shared" si="323"/>
        <v>0</v>
      </c>
      <c r="U632" s="21">
        <f t="shared" si="323"/>
        <v>0</v>
      </c>
      <c r="V632" s="21"/>
      <c r="W632" s="21"/>
      <c r="X632" s="21"/>
      <c r="Y632" s="12"/>
    </row>
    <row r="633" spans="1:25" ht="15.75" hidden="1" x14ac:dyDescent="0.2">
      <c r="A633" s="28" t="s">
        <v>362</v>
      </c>
      <c r="B633" s="29">
        <v>11</v>
      </c>
      <c r="C633" s="30" t="s">
        <v>101</v>
      </c>
      <c r="D633" s="31">
        <v>3811</v>
      </c>
      <c r="E633" s="32" t="s">
        <v>73</v>
      </c>
      <c r="F633" s="20"/>
      <c r="G633" s="1">
        <v>0</v>
      </c>
      <c r="H633" s="1">
        <v>0</v>
      </c>
      <c r="I633" s="1">
        <v>100000</v>
      </c>
      <c r="J633" s="1">
        <v>100000</v>
      </c>
      <c r="K633" s="1">
        <v>100000</v>
      </c>
      <c r="L633" s="33">
        <f t="shared" si="288"/>
        <v>100</v>
      </c>
      <c r="M633" s="1">
        <v>0</v>
      </c>
      <c r="N633" s="1">
        <v>0</v>
      </c>
      <c r="O633" s="1">
        <v>0</v>
      </c>
      <c r="P633" s="1">
        <f>O633</f>
        <v>0</v>
      </c>
      <c r="Q633" s="1">
        <v>0</v>
      </c>
      <c r="R633" s="1">
        <v>0</v>
      </c>
      <c r="S633" s="1">
        <f>R633</f>
        <v>0</v>
      </c>
      <c r="T633" s="1">
        <v>0</v>
      </c>
      <c r="U633" s="1">
        <f>T633</f>
        <v>0</v>
      </c>
    </row>
    <row r="634" spans="1:25" s="23" customFormat="1" ht="15.75" hidden="1" x14ac:dyDescent="0.2">
      <c r="A634" s="24" t="s">
        <v>362</v>
      </c>
      <c r="B634" s="25">
        <v>12</v>
      </c>
      <c r="C634" s="26" t="s">
        <v>101</v>
      </c>
      <c r="D634" s="27">
        <v>382</v>
      </c>
      <c r="E634" s="20"/>
      <c r="F634" s="20"/>
      <c r="G634" s="21">
        <f>SUM(G635)</f>
        <v>877500</v>
      </c>
      <c r="H634" s="21">
        <f t="shared" ref="H634:U634" si="324">SUM(H635)</f>
        <v>877500</v>
      </c>
      <c r="I634" s="21">
        <f t="shared" si="324"/>
        <v>877500</v>
      </c>
      <c r="J634" s="21">
        <f t="shared" si="324"/>
        <v>877500</v>
      </c>
      <c r="K634" s="21">
        <f t="shared" si="324"/>
        <v>0</v>
      </c>
      <c r="L634" s="22">
        <f t="shared" si="288"/>
        <v>0</v>
      </c>
      <c r="M634" s="21">
        <f t="shared" si="324"/>
        <v>585000</v>
      </c>
      <c r="N634" s="21">
        <f t="shared" si="324"/>
        <v>585000</v>
      </c>
      <c r="O634" s="21">
        <f t="shared" si="324"/>
        <v>0</v>
      </c>
      <c r="P634" s="21">
        <f t="shared" si="324"/>
        <v>0</v>
      </c>
      <c r="Q634" s="21">
        <f t="shared" si="324"/>
        <v>0</v>
      </c>
      <c r="R634" s="21">
        <f t="shared" si="324"/>
        <v>0</v>
      </c>
      <c r="S634" s="21">
        <f t="shared" si="324"/>
        <v>0</v>
      </c>
      <c r="T634" s="21">
        <f t="shared" si="324"/>
        <v>0</v>
      </c>
      <c r="U634" s="21">
        <f t="shared" si="324"/>
        <v>0</v>
      </c>
      <c r="V634" s="21"/>
      <c r="W634" s="21"/>
      <c r="X634" s="21"/>
      <c r="Y634" s="12"/>
    </row>
    <row r="635" spans="1:25" ht="31.5" hidden="1" customHeight="1" x14ac:dyDescent="0.2">
      <c r="A635" s="28" t="s">
        <v>362</v>
      </c>
      <c r="B635" s="29">
        <v>12</v>
      </c>
      <c r="C635" s="30" t="s">
        <v>101</v>
      </c>
      <c r="D635" s="31">
        <v>3821</v>
      </c>
      <c r="E635" s="32" t="s">
        <v>102</v>
      </c>
      <c r="G635" s="1">
        <v>877500</v>
      </c>
      <c r="H635" s="1">
        <v>877500</v>
      </c>
      <c r="I635" s="1">
        <v>877500</v>
      </c>
      <c r="J635" s="1">
        <v>877500</v>
      </c>
      <c r="K635" s="1">
        <v>0</v>
      </c>
      <c r="L635" s="33">
        <f t="shared" si="288"/>
        <v>0</v>
      </c>
      <c r="M635" s="1">
        <v>585000</v>
      </c>
      <c r="N635" s="1">
        <v>585000</v>
      </c>
      <c r="O635" s="1">
        <v>0</v>
      </c>
      <c r="P635" s="1">
        <f>O635</f>
        <v>0</v>
      </c>
      <c r="Q635" s="1">
        <v>0</v>
      </c>
      <c r="R635" s="1"/>
      <c r="S635" s="1">
        <f>R635</f>
        <v>0</v>
      </c>
      <c r="T635" s="1">
        <v>0</v>
      </c>
      <c r="U635" s="1">
        <f>T635</f>
        <v>0</v>
      </c>
    </row>
    <row r="636" spans="1:25" s="23" customFormat="1" ht="15.75" hidden="1" x14ac:dyDescent="0.2">
      <c r="A636" s="24" t="s">
        <v>362</v>
      </c>
      <c r="B636" s="25">
        <v>51</v>
      </c>
      <c r="C636" s="26" t="s">
        <v>101</v>
      </c>
      <c r="D636" s="27">
        <v>382</v>
      </c>
      <c r="E636" s="20"/>
      <c r="F636" s="20"/>
      <c r="G636" s="21">
        <f>SUM(G637)</f>
        <v>4972500</v>
      </c>
      <c r="H636" s="21">
        <f t="shared" ref="H636:U636" si="325">SUM(H637)</f>
        <v>0</v>
      </c>
      <c r="I636" s="21">
        <f t="shared" si="325"/>
        <v>4972500</v>
      </c>
      <c r="J636" s="21">
        <f t="shared" si="325"/>
        <v>0</v>
      </c>
      <c r="K636" s="21">
        <f t="shared" si="325"/>
        <v>0</v>
      </c>
      <c r="L636" s="22">
        <f t="shared" si="288"/>
        <v>0</v>
      </c>
      <c r="M636" s="21">
        <f t="shared" si="325"/>
        <v>3315000</v>
      </c>
      <c r="N636" s="21">
        <f t="shared" si="325"/>
        <v>0</v>
      </c>
      <c r="O636" s="21">
        <f t="shared" si="325"/>
        <v>0</v>
      </c>
      <c r="P636" s="21">
        <f t="shared" si="325"/>
        <v>0</v>
      </c>
      <c r="Q636" s="21">
        <f t="shared" si="325"/>
        <v>0</v>
      </c>
      <c r="R636" s="21">
        <f t="shared" si="325"/>
        <v>0</v>
      </c>
      <c r="S636" s="21">
        <f t="shared" si="325"/>
        <v>0</v>
      </c>
      <c r="T636" s="21">
        <f t="shared" si="325"/>
        <v>0</v>
      </c>
      <c r="U636" s="21">
        <f t="shared" si="325"/>
        <v>0</v>
      </c>
      <c r="V636" s="21"/>
      <c r="W636" s="21"/>
      <c r="X636" s="21"/>
      <c r="Y636" s="12"/>
    </row>
    <row r="637" spans="1:25" ht="32.25" hidden="1" customHeight="1" x14ac:dyDescent="0.2">
      <c r="A637" s="28" t="s">
        <v>362</v>
      </c>
      <c r="B637" s="29">
        <v>51</v>
      </c>
      <c r="C637" s="30" t="s">
        <v>101</v>
      </c>
      <c r="D637" s="31">
        <v>3821</v>
      </c>
      <c r="E637" s="32" t="s">
        <v>102</v>
      </c>
      <c r="G637" s="1">
        <v>4972500</v>
      </c>
      <c r="H637" s="55"/>
      <c r="I637" s="1">
        <v>4972500</v>
      </c>
      <c r="J637" s="55"/>
      <c r="K637" s="1">
        <v>0</v>
      </c>
      <c r="L637" s="33">
        <f t="shared" si="288"/>
        <v>0</v>
      </c>
      <c r="M637" s="1">
        <v>3315000</v>
      </c>
      <c r="N637" s="55"/>
      <c r="O637" s="1">
        <v>0</v>
      </c>
      <c r="P637" s="55"/>
      <c r="Q637" s="1">
        <v>0</v>
      </c>
      <c r="R637" s="1"/>
      <c r="S637" s="55"/>
      <c r="T637" s="1">
        <v>0</v>
      </c>
      <c r="U637" s="55"/>
    </row>
    <row r="638" spans="1:25" s="23" customFormat="1" ht="15.75" hidden="1" x14ac:dyDescent="0.2">
      <c r="A638" s="24" t="s">
        <v>362</v>
      </c>
      <c r="B638" s="25">
        <v>563</v>
      </c>
      <c r="C638" s="26" t="s">
        <v>101</v>
      </c>
      <c r="D638" s="27">
        <v>382</v>
      </c>
      <c r="E638" s="20"/>
      <c r="F638" s="20"/>
      <c r="G638" s="21"/>
      <c r="H638" s="21"/>
      <c r="I638" s="21">
        <f>I639</f>
        <v>0</v>
      </c>
      <c r="J638" s="21">
        <f t="shared" ref="J638:U638" si="326">J639</f>
        <v>0</v>
      </c>
      <c r="K638" s="21">
        <f t="shared" si="326"/>
        <v>0</v>
      </c>
      <c r="L638" s="22" t="str">
        <f t="shared" si="288"/>
        <v>-</v>
      </c>
      <c r="M638" s="21">
        <f t="shared" si="326"/>
        <v>0</v>
      </c>
      <c r="N638" s="21">
        <f t="shared" si="326"/>
        <v>0</v>
      </c>
      <c r="O638" s="21">
        <f t="shared" si="326"/>
        <v>0</v>
      </c>
      <c r="P638" s="21">
        <f t="shared" si="326"/>
        <v>0</v>
      </c>
      <c r="Q638" s="21">
        <f t="shared" si="326"/>
        <v>0</v>
      </c>
      <c r="R638" s="21">
        <f t="shared" si="326"/>
        <v>0</v>
      </c>
      <c r="S638" s="21">
        <f t="shared" si="326"/>
        <v>0</v>
      </c>
      <c r="T638" s="21">
        <f t="shared" si="326"/>
        <v>0</v>
      </c>
      <c r="U638" s="21">
        <f t="shared" si="326"/>
        <v>0</v>
      </c>
      <c r="V638" s="21"/>
      <c r="W638" s="21"/>
      <c r="X638" s="21"/>
      <c r="Y638" s="12"/>
    </row>
    <row r="639" spans="1:25" hidden="1" x14ac:dyDescent="0.2">
      <c r="A639" s="28" t="s">
        <v>362</v>
      </c>
      <c r="B639" s="29">
        <v>563</v>
      </c>
      <c r="C639" s="30" t="s">
        <v>101</v>
      </c>
      <c r="D639" s="31">
        <v>3821</v>
      </c>
      <c r="E639" s="32" t="s">
        <v>102</v>
      </c>
      <c r="J639" s="55"/>
      <c r="L639" s="33" t="str">
        <f t="shared" si="288"/>
        <v>-</v>
      </c>
      <c r="M639" s="1"/>
      <c r="N639" s="1"/>
      <c r="O639" s="1"/>
      <c r="P639" s="55"/>
      <c r="Q639" s="1"/>
      <c r="R639" s="1"/>
      <c r="S639" s="55"/>
      <c r="T639" s="1"/>
      <c r="U639" s="55"/>
    </row>
    <row r="640" spans="1:25" ht="110.25" x14ac:dyDescent="0.2">
      <c r="A640" s="227" t="s">
        <v>363</v>
      </c>
      <c r="B640" s="227"/>
      <c r="C640" s="227"/>
      <c r="D640" s="227"/>
      <c r="E640" s="20" t="s">
        <v>364</v>
      </c>
      <c r="F640" s="20" t="s">
        <v>352</v>
      </c>
      <c r="G640" s="21">
        <f>G641+G643+G645</f>
        <v>15300000</v>
      </c>
      <c r="H640" s="21">
        <f>H641+H643+H645</f>
        <v>6502500</v>
      </c>
      <c r="I640" s="21">
        <f>I641+I643+I645+I647</f>
        <v>15300000</v>
      </c>
      <c r="J640" s="21">
        <f t="shared" ref="J640:U640" si="327">J641+J643+J645+J647</f>
        <v>6502500</v>
      </c>
      <c r="K640" s="21">
        <f t="shared" si="327"/>
        <v>10304501.16</v>
      </c>
      <c r="L640" s="22">
        <f t="shared" ref="L640:L716" si="328">IF(I640=0, "-", K640/I640*100)</f>
        <v>67.349680784313719</v>
      </c>
      <c r="M640" s="21">
        <f t="shared" si="327"/>
        <v>9975000</v>
      </c>
      <c r="N640" s="21">
        <f t="shared" si="327"/>
        <v>4110000</v>
      </c>
      <c r="O640" s="21">
        <f t="shared" si="327"/>
        <v>0</v>
      </c>
      <c r="P640" s="21">
        <f t="shared" si="327"/>
        <v>0</v>
      </c>
      <c r="Q640" s="21">
        <f t="shared" si="327"/>
        <v>0</v>
      </c>
      <c r="R640" s="21">
        <f t="shared" si="327"/>
        <v>0</v>
      </c>
      <c r="S640" s="21">
        <f t="shared" si="327"/>
        <v>0</v>
      </c>
      <c r="T640" s="21">
        <f t="shared" si="327"/>
        <v>0</v>
      </c>
      <c r="U640" s="21">
        <f t="shared" si="327"/>
        <v>0</v>
      </c>
    </row>
    <row r="641" spans="1:25" s="23" customFormat="1" ht="15.75" hidden="1" x14ac:dyDescent="0.2">
      <c r="A641" s="24" t="s">
        <v>365</v>
      </c>
      <c r="B641" s="25">
        <v>11</v>
      </c>
      <c r="C641" s="49" t="s">
        <v>101</v>
      </c>
      <c r="D641" s="27">
        <v>386</v>
      </c>
      <c r="E641" s="20"/>
      <c r="F641" s="20"/>
      <c r="G641" s="21">
        <f>SUM(G642)</f>
        <v>4950000</v>
      </c>
      <c r="H641" s="21">
        <f t="shared" ref="H641:U641" si="329">SUM(H642)</f>
        <v>4950000</v>
      </c>
      <c r="I641" s="21">
        <f t="shared" si="329"/>
        <v>4950000</v>
      </c>
      <c r="J641" s="21">
        <f t="shared" si="329"/>
        <v>4950000</v>
      </c>
      <c r="K641" s="21">
        <f t="shared" si="329"/>
        <v>0</v>
      </c>
      <c r="L641" s="22">
        <f t="shared" si="328"/>
        <v>0</v>
      </c>
      <c r="M641" s="21">
        <f t="shared" si="329"/>
        <v>3075000</v>
      </c>
      <c r="N641" s="21">
        <f t="shared" si="329"/>
        <v>3075000</v>
      </c>
      <c r="O641" s="21">
        <f t="shared" si="329"/>
        <v>0</v>
      </c>
      <c r="P641" s="21">
        <f t="shared" si="329"/>
        <v>0</v>
      </c>
      <c r="Q641" s="21">
        <f t="shared" si="329"/>
        <v>0</v>
      </c>
      <c r="R641" s="21">
        <f t="shared" si="329"/>
        <v>0</v>
      </c>
      <c r="S641" s="21">
        <f t="shared" si="329"/>
        <v>0</v>
      </c>
      <c r="T641" s="21">
        <f t="shared" si="329"/>
        <v>0</v>
      </c>
      <c r="U641" s="21">
        <f t="shared" si="329"/>
        <v>0</v>
      </c>
      <c r="V641" s="21"/>
      <c r="W641" s="21"/>
      <c r="X641" s="21"/>
      <c r="Y641" s="12"/>
    </row>
    <row r="642" spans="1:25" ht="45" hidden="1" x14ac:dyDescent="0.2">
      <c r="A642" s="28" t="s">
        <v>365</v>
      </c>
      <c r="B642" s="29">
        <v>11</v>
      </c>
      <c r="C642" s="50" t="s">
        <v>101</v>
      </c>
      <c r="D642" s="31">
        <v>3861</v>
      </c>
      <c r="E642" s="32" t="s">
        <v>277</v>
      </c>
      <c r="G642" s="51">
        <v>4950000</v>
      </c>
      <c r="H642" s="51">
        <v>4950000</v>
      </c>
      <c r="I642" s="51">
        <v>4950000</v>
      </c>
      <c r="J642" s="51">
        <v>4950000</v>
      </c>
      <c r="K642" s="51">
        <v>0</v>
      </c>
      <c r="L642" s="33">
        <f t="shared" si="328"/>
        <v>0</v>
      </c>
      <c r="M642" s="51">
        <v>3075000</v>
      </c>
      <c r="N642" s="51">
        <v>3075000</v>
      </c>
      <c r="O642" s="51">
        <v>0</v>
      </c>
      <c r="P642" s="51">
        <f>O642</f>
        <v>0</v>
      </c>
      <c r="Q642" s="51">
        <v>0</v>
      </c>
      <c r="R642" s="51">
        <v>0</v>
      </c>
      <c r="S642" s="51">
        <f>R642</f>
        <v>0</v>
      </c>
      <c r="T642" s="51">
        <v>0</v>
      </c>
      <c r="U642" s="51">
        <f>T642</f>
        <v>0</v>
      </c>
    </row>
    <row r="643" spans="1:25" s="23" customFormat="1" ht="15.75" hidden="1" x14ac:dyDescent="0.2">
      <c r="A643" s="24" t="s">
        <v>365</v>
      </c>
      <c r="B643" s="25">
        <v>12</v>
      </c>
      <c r="C643" s="49" t="s">
        <v>101</v>
      </c>
      <c r="D643" s="27">
        <v>386</v>
      </c>
      <c r="E643" s="20"/>
      <c r="F643" s="20"/>
      <c r="G643" s="52">
        <f>SUM(G644)</f>
        <v>1552500</v>
      </c>
      <c r="H643" s="52">
        <f t="shared" ref="H643:U643" si="330">SUM(H644)</f>
        <v>1552500</v>
      </c>
      <c r="I643" s="52">
        <f t="shared" si="330"/>
        <v>1552500</v>
      </c>
      <c r="J643" s="52">
        <f t="shared" si="330"/>
        <v>1552500</v>
      </c>
      <c r="K643" s="52">
        <f t="shared" si="330"/>
        <v>1545675.17</v>
      </c>
      <c r="L643" s="22">
        <f t="shared" si="328"/>
        <v>99.560397423510466</v>
      </c>
      <c r="M643" s="52">
        <f t="shared" si="330"/>
        <v>1035000</v>
      </c>
      <c r="N643" s="52">
        <f t="shared" si="330"/>
        <v>1035000</v>
      </c>
      <c r="O643" s="52">
        <f t="shared" si="330"/>
        <v>0</v>
      </c>
      <c r="P643" s="52">
        <f t="shared" si="330"/>
        <v>0</v>
      </c>
      <c r="Q643" s="52">
        <f t="shared" si="330"/>
        <v>0</v>
      </c>
      <c r="R643" s="52">
        <f t="shared" si="330"/>
        <v>0</v>
      </c>
      <c r="S643" s="52">
        <f t="shared" si="330"/>
        <v>0</v>
      </c>
      <c r="T643" s="52">
        <f t="shared" si="330"/>
        <v>0</v>
      </c>
      <c r="U643" s="52">
        <f t="shared" si="330"/>
        <v>0</v>
      </c>
      <c r="V643" s="21"/>
      <c r="W643" s="21"/>
      <c r="X643" s="21"/>
      <c r="Y643" s="12"/>
    </row>
    <row r="644" spans="1:25" ht="45" hidden="1" x14ac:dyDescent="0.2">
      <c r="A644" s="28" t="s">
        <v>365</v>
      </c>
      <c r="B644" s="29">
        <v>12</v>
      </c>
      <c r="C644" s="50" t="s">
        <v>101</v>
      </c>
      <c r="D644" s="31">
        <v>3861</v>
      </c>
      <c r="E644" s="32" t="s">
        <v>277</v>
      </c>
      <c r="G644" s="51">
        <v>1552500</v>
      </c>
      <c r="H644" s="51">
        <v>1552500</v>
      </c>
      <c r="I644" s="51">
        <v>1552500</v>
      </c>
      <c r="J644" s="51">
        <v>1552500</v>
      </c>
      <c r="K644" s="51">
        <v>1545675.17</v>
      </c>
      <c r="L644" s="33">
        <f t="shared" si="328"/>
        <v>99.560397423510466</v>
      </c>
      <c r="M644" s="51">
        <v>1035000</v>
      </c>
      <c r="N644" s="51">
        <v>1035000</v>
      </c>
      <c r="O644" s="51">
        <v>0</v>
      </c>
      <c r="P644" s="51">
        <f>O644</f>
        <v>0</v>
      </c>
      <c r="Q644" s="51">
        <v>0</v>
      </c>
      <c r="R644" s="51"/>
      <c r="S644" s="51">
        <f>R644</f>
        <v>0</v>
      </c>
      <c r="T644" s="51">
        <v>0</v>
      </c>
      <c r="U644" s="51">
        <f>T644</f>
        <v>0</v>
      </c>
    </row>
    <row r="645" spans="1:25" s="23" customFormat="1" ht="15.75" hidden="1" x14ac:dyDescent="0.2">
      <c r="A645" s="24" t="s">
        <v>365</v>
      </c>
      <c r="B645" s="25">
        <v>51</v>
      </c>
      <c r="C645" s="49" t="s">
        <v>101</v>
      </c>
      <c r="D645" s="27">
        <v>386</v>
      </c>
      <c r="E645" s="20"/>
      <c r="F645" s="20"/>
      <c r="G645" s="52">
        <f>SUM(G646)</f>
        <v>8797500</v>
      </c>
      <c r="H645" s="52">
        <f t="shared" ref="H645:U645" si="331">SUM(H646)</f>
        <v>0</v>
      </c>
      <c r="I645" s="52">
        <f t="shared" si="331"/>
        <v>8797500</v>
      </c>
      <c r="J645" s="52">
        <f t="shared" si="331"/>
        <v>0</v>
      </c>
      <c r="K645" s="52">
        <f t="shared" si="331"/>
        <v>8758825.9900000002</v>
      </c>
      <c r="L645" s="22">
        <f t="shared" si="328"/>
        <v>99.560397726626888</v>
      </c>
      <c r="M645" s="52">
        <f t="shared" si="331"/>
        <v>5865000</v>
      </c>
      <c r="N645" s="52">
        <f t="shared" si="331"/>
        <v>0</v>
      </c>
      <c r="O645" s="52">
        <f t="shared" si="331"/>
        <v>0</v>
      </c>
      <c r="P645" s="52">
        <f t="shared" si="331"/>
        <v>0</v>
      </c>
      <c r="Q645" s="52">
        <f t="shared" si="331"/>
        <v>0</v>
      </c>
      <c r="R645" s="52">
        <f t="shared" si="331"/>
        <v>0</v>
      </c>
      <c r="S645" s="52">
        <f t="shared" si="331"/>
        <v>0</v>
      </c>
      <c r="T645" s="52">
        <f t="shared" si="331"/>
        <v>0</v>
      </c>
      <c r="U645" s="52">
        <f t="shared" si="331"/>
        <v>0</v>
      </c>
      <c r="V645" s="21"/>
      <c r="W645" s="21"/>
      <c r="X645" s="21"/>
      <c r="Y645" s="12"/>
    </row>
    <row r="646" spans="1:25" ht="45" hidden="1" x14ac:dyDescent="0.2">
      <c r="A646" s="28" t="s">
        <v>365</v>
      </c>
      <c r="B646" s="29">
        <v>51</v>
      </c>
      <c r="C646" s="50" t="s">
        <v>101</v>
      </c>
      <c r="D646" s="31">
        <v>3861</v>
      </c>
      <c r="E646" s="32" t="s">
        <v>277</v>
      </c>
      <c r="G646" s="51">
        <v>8797500</v>
      </c>
      <c r="H646" s="67"/>
      <c r="I646" s="51">
        <v>8797500</v>
      </c>
      <c r="J646" s="55"/>
      <c r="K646" s="51">
        <v>8758825.9900000002</v>
      </c>
      <c r="L646" s="33">
        <f t="shared" si="328"/>
        <v>99.560397726626888</v>
      </c>
      <c r="M646" s="51">
        <v>5865000</v>
      </c>
      <c r="N646" s="67"/>
      <c r="O646" s="51">
        <v>0</v>
      </c>
      <c r="P646" s="55"/>
      <c r="Q646" s="51">
        <v>0</v>
      </c>
      <c r="R646" s="51"/>
      <c r="S646" s="55"/>
      <c r="T646" s="51">
        <v>0</v>
      </c>
      <c r="U646" s="55"/>
    </row>
    <row r="647" spans="1:25" s="23" customFormat="1" ht="15.75" hidden="1" x14ac:dyDescent="0.2">
      <c r="A647" s="24" t="s">
        <v>365</v>
      </c>
      <c r="B647" s="25">
        <v>563</v>
      </c>
      <c r="C647" s="49" t="s">
        <v>101</v>
      </c>
      <c r="D647" s="27">
        <v>386</v>
      </c>
      <c r="E647" s="20"/>
      <c r="F647" s="20"/>
      <c r="G647" s="52"/>
      <c r="H647" s="52"/>
      <c r="I647" s="52">
        <f>I648</f>
        <v>0</v>
      </c>
      <c r="J647" s="52">
        <f t="shared" ref="J647:U647" si="332">J648</f>
        <v>0</v>
      </c>
      <c r="K647" s="52">
        <f t="shared" si="332"/>
        <v>0</v>
      </c>
      <c r="L647" s="22" t="str">
        <f t="shared" si="328"/>
        <v>-</v>
      </c>
      <c r="M647" s="52">
        <f t="shared" si="332"/>
        <v>0</v>
      </c>
      <c r="N647" s="52">
        <f t="shared" si="332"/>
        <v>0</v>
      </c>
      <c r="O647" s="52">
        <f t="shared" si="332"/>
        <v>0</v>
      </c>
      <c r="P647" s="52">
        <f t="shared" si="332"/>
        <v>0</v>
      </c>
      <c r="Q647" s="52">
        <f t="shared" si="332"/>
        <v>0</v>
      </c>
      <c r="R647" s="52">
        <f t="shared" si="332"/>
        <v>0</v>
      </c>
      <c r="S647" s="52">
        <f t="shared" si="332"/>
        <v>0</v>
      </c>
      <c r="T647" s="52">
        <f t="shared" si="332"/>
        <v>0</v>
      </c>
      <c r="U647" s="52">
        <f t="shared" si="332"/>
        <v>0</v>
      </c>
      <c r="V647" s="21"/>
      <c r="W647" s="21"/>
      <c r="X647" s="21"/>
      <c r="Y647" s="12"/>
    </row>
    <row r="648" spans="1:25" ht="45" hidden="1" x14ac:dyDescent="0.2">
      <c r="A648" s="28" t="s">
        <v>365</v>
      </c>
      <c r="B648" s="29">
        <v>563</v>
      </c>
      <c r="C648" s="50" t="s">
        <v>101</v>
      </c>
      <c r="D648" s="31">
        <v>3861</v>
      </c>
      <c r="E648" s="32" t="s">
        <v>277</v>
      </c>
      <c r="G648" s="51"/>
      <c r="H648" s="51"/>
      <c r="I648" s="51"/>
      <c r="J648" s="55"/>
      <c r="K648" s="51"/>
      <c r="L648" s="33" t="str">
        <f t="shared" si="328"/>
        <v>-</v>
      </c>
      <c r="M648" s="51"/>
      <c r="N648" s="51"/>
      <c r="O648" s="51"/>
      <c r="P648" s="55"/>
      <c r="Q648" s="51"/>
      <c r="R648" s="51"/>
      <c r="S648" s="55"/>
      <c r="T648" s="51"/>
      <c r="U648" s="55"/>
    </row>
    <row r="649" spans="1:25" s="23" customFormat="1" ht="110.25" x14ac:dyDescent="0.2">
      <c r="A649" s="227" t="s">
        <v>366</v>
      </c>
      <c r="B649" s="227"/>
      <c r="C649" s="227"/>
      <c r="D649" s="227"/>
      <c r="E649" s="20" t="s">
        <v>367</v>
      </c>
      <c r="F649" s="20" t="s">
        <v>352</v>
      </c>
      <c r="G649" s="52">
        <f>G650+G652+G654+G656</f>
        <v>8400000</v>
      </c>
      <c r="H649" s="52">
        <f>H650+H652+H654+H656</f>
        <v>1260000</v>
      </c>
      <c r="I649" s="52">
        <f>I650+I652+I654+I656+I658+I660</f>
        <v>8400000</v>
      </c>
      <c r="J649" s="52">
        <f t="shared" ref="J649:U649" si="333">J650+J652+J654+J656+J658+J660</f>
        <v>1260000</v>
      </c>
      <c r="K649" s="52">
        <f t="shared" si="333"/>
        <v>0</v>
      </c>
      <c r="L649" s="22">
        <f t="shared" si="328"/>
        <v>0</v>
      </c>
      <c r="M649" s="52">
        <f t="shared" si="333"/>
        <v>0</v>
      </c>
      <c r="N649" s="52">
        <f t="shared" si="333"/>
        <v>0</v>
      </c>
      <c r="O649" s="52">
        <f t="shared" si="333"/>
        <v>0</v>
      </c>
      <c r="P649" s="52">
        <f t="shared" si="333"/>
        <v>0</v>
      </c>
      <c r="Q649" s="52">
        <f t="shared" si="333"/>
        <v>3600000</v>
      </c>
      <c r="R649" s="52">
        <f t="shared" si="333"/>
        <v>0</v>
      </c>
      <c r="S649" s="52">
        <f t="shared" si="333"/>
        <v>0</v>
      </c>
      <c r="T649" s="52">
        <f t="shared" si="333"/>
        <v>0</v>
      </c>
      <c r="U649" s="52">
        <f t="shared" si="333"/>
        <v>0</v>
      </c>
      <c r="V649" s="21"/>
      <c r="W649" s="21"/>
      <c r="X649" s="21"/>
      <c r="Y649" s="12"/>
    </row>
    <row r="650" spans="1:25" s="23" customFormat="1" ht="15.75" hidden="1" x14ac:dyDescent="0.2">
      <c r="A650" s="24" t="s">
        <v>368</v>
      </c>
      <c r="B650" s="25">
        <v>12</v>
      </c>
      <c r="C650" s="24" t="s">
        <v>101</v>
      </c>
      <c r="D650" s="40">
        <v>323</v>
      </c>
      <c r="E650" s="20"/>
      <c r="F650" s="20"/>
      <c r="G650" s="52">
        <f>SUM(G651)</f>
        <v>810000</v>
      </c>
      <c r="H650" s="52">
        <f t="shared" ref="H650:U650" si="334">SUM(H651)</f>
        <v>810000</v>
      </c>
      <c r="I650" s="52">
        <f t="shared" si="334"/>
        <v>810000</v>
      </c>
      <c r="J650" s="52">
        <f t="shared" si="334"/>
        <v>810000</v>
      </c>
      <c r="K650" s="52">
        <f t="shared" si="334"/>
        <v>0</v>
      </c>
      <c r="L650" s="22">
        <f t="shared" si="328"/>
        <v>0</v>
      </c>
      <c r="M650" s="52">
        <f t="shared" si="334"/>
        <v>0</v>
      </c>
      <c r="N650" s="52">
        <f t="shared" si="334"/>
        <v>0</v>
      </c>
      <c r="O650" s="52">
        <f t="shared" si="334"/>
        <v>0</v>
      </c>
      <c r="P650" s="52">
        <f t="shared" si="334"/>
        <v>0</v>
      </c>
      <c r="Q650" s="52">
        <f t="shared" si="334"/>
        <v>540000</v>
      </c>
      <c r="R650" s="52">
        <f t="shared" si="334"/>
        <v>0</v>
      </c>
      <c r="S650" s="52">
        <f t="shared" si="334"/>
        <v>0</v>
      </c>
      <c r="T650" s="52">
        <f t="shared" si="334"/>
        <v>0</v>
      </c>
      <c r="U650" s="52">
        <f t="shared" si="334"/>
        <v>0</v>
      </c>
      <c r="V650" s="21"/>
      <c r="W650" s="21"/>
      <c r="X650" s="21"/>
      <c r="Y650" s="12"/>
    </row>
    <row r="651" spans="1:25" s="23" customFormat="1" ht="15.75" hidden="1" x14ac:dyDescent="0.2">
      <c r="A651" s="28" t="s">
        <v>368</v>
      </c>
      <c r="B651" s="29">
        <v>12</v>
      </c>
      <c r="C651" s="28" t="s">
        <v>101</v>
      </c>
      <c r="D651" s="53">
        <v>3238</v>
      </c>
      <c r="E651" s="32" t="s">
        <v>59</v>
      </c>
      <c r="F651" s="32"/>
      <c r="G651" s="51">
        <v>810000</v>
      </c>
      <c r="H651" s="51">
        <v>810000</v>
      </c>
      <c r="I651" s="51">
        <v>810000</v>
      </c>
      <c r="J651" s="51">
        <v>810000</v>
      </c>
      <c r="K651" s="51">
        <v>0</v>
      </c>
      <c r="L651" s="33">
        <f t="shared" si="328"/>
        <v>0</v>
      </c>
      <c r="M651" s="51">
        <v>0</v>
      </c>
      <c r="N651" s="51">
        <v>0</v>
      </c>
      <c r="O651" s="51"/>
      <c r="P651" s="51">
        <f>O651</f>
        <v>0</v>
      </c>
      <c r="Q651" s="51">
        <v>540000</v>
      </c>
      <c r="R651" s="51"/>
      <c r="S651" s="51">
        <f>R651</f>
        <v>0</v>
      </c>
      <c r="T651" s="51"/>
      <c r="U651" s="51">
        <f>T651</f>
        <v>0</v>
      </c>
      <c r="V651" s="21"/>
      <c r="W651" s="21"/>
      <c r="X651" s="21"/>
      <c r="Y651" s="12"/>
    </row>
    <row r="652" spans="1:25" s="23" customFormat="1" ht="15.75" hidden="1" x14ac:dyDescent="0.2">
      <c r="A652" s="24" t="s">
        <v>368</v>
      </c>
      <c r="B652" s="25">
        <v>12</v>
      </c>
      <c r="C652" s="24" t="s">
        <v>101</v>
      </c>
      <c r="D652" s="40">
        <v>422</v>
      </c>
      <c r="E652" s="20"/>
      <c r="F652" s="20"/>
      <c r="G652" s="52">
        <f>SUM(G653)</f>
        <v>450000</v>
      </c>
      <c r="H652" s="52">
        <f t="shared" ref="H652:U652" si="335">SUM(H653)</f>
        <v>450000</v>
      </c>
      <c r="I652" s="52">
        <f t="shared" si="335"/>
        <v>450000</v>
      </c>
      <c r="J652" s="52">
        <f t="shared" si="335"/>
        <v>450000</v>
      </c>
      <c r="K652" s="52">
        <f t="shared" si="335"/>
        <v>0</v>
      </c>
      <c r="L652" s="22">
        <f t="shared" si="328"/>
        <v>0</v>
      </c>
      <c r="M652" s="52">
        <f t="shared" si="335"/>
        <v>0</v>
      </c>
      <c r="N652" s="52">
        <f t="shared" si="335"/>
        <v>0</v>
      </c>
      <c r="O652" s="52">
        <f t="shared" si="335"/>
        <v>0</v>
      </c>
      <c r="P652" s="52">
        <f t="shared" si="335"/>
        <v>0</v>
      </c>
      <c r="Q652" s="52">
        <f t="shared" si="335"/>
        <v>0</v>
      </c>
      <c r="R652" s="52">
        <f t="shared" si="335"/>
        <v>0</v>
      </c>
      <c r="S652" s="52">
        <f t="shared" si="335"/>
        <v>0</v>
      </c>
      <c r="T652" s="52">
        <f t="shared" si="335"/>
        <v>0</v>
      </c>
      <c r="U652" s="52">
        <f t="shared" si="335"/>
        <v>0</v>
      </c>
      <c r="V652" s="21"/>
      <c r="W652" s="21"/>
      <c r="X652" s="21"/>
      <c r="Y652" s="12"/>
    </row>
    <row r="653" spans="1:25" hidden="1" x14ac:dyDescent="0.2">
      <c r="A653" s="28" t="s">
        <v>368</v>
      </c>
      <c r="B653" s="29">
        <v>12</v>
      </c>
      <c r="C653" s="28" t="s">
        <v>101</v>
      </c>
      <c r="D653" s="53">
        <v>4222</v>
      </c>
      <c r="E653" s="32" t="s">
        <v>75</v>
      </c>
      <c r="G653" s="51">
        <v>450000</v>
      </c>
      <c r="H653" s="51">
        <v>450000</v>
      </c>
      <c r="I653" s="51">
        <v>450000</v>
      </c>
      <c r="J653" s="51">
        <v>450000</v>
      </c>
      <c r="K653" s="51">
        <v>0</v>
      </c>
      <c r="L653" s="33">
        <f t="shared" si="328"/>
        <v>0</v>
      </c>
      <c r="M653" s="51">
        <v>0</v>
      </c>
      <c r="N653" s="51">
        <v>0</v>
      </c>
      <c r="O653" s="51"/>
      <c r="P653" s="51">
        <f>O653</f>
        <v>0</v>
      </c>
      <c r="Q653" s="51">
        <v>0</v>
      </c>
      <c r="R653" s="51"/>
      <c r="S653" s="51">
        <f>R653</f>
        <v>0</v>
      </c>
      <c r="T653" s="51"/>
      <c r="U653" s="51">
        <f>T653</f>
        <v>0</v>
      </c>
    </row>
    <row r="654" spans="1:25" s="23" customFormat="1" ht="15.75" hidden="1" x14ac:dyDescent="0.2">
      <c r="A654" s="24" t="s">
        <v>368</v>
      </c>
      <c r="B654" s="25">
        <v>51</v>
      </c>
      <c r="C654" s="24" t="s">
        <v>101</v>
      </c>
      <c r="D654" s="40">
        <v>323</v>
      </c>
      <c r="E654" s="20"/>
      <c r="F654" s="20"/>
      <c r="G654" s="52">
        <f>SUM(G655)</f>
        <v>4590000</v>
      </c>
      <c r="H654" s="52">
        <f t="shared" ref="H654:U654" si="336">SUM(H655)</f>
        <v>0</v>
      </c>
      <c r="I654" s="52">
        <f t="shared" si="336"/>
        <v>4590000</v>
      </c>
      <c r="J654" s="52">
        <f t="shared" si="336"/>
        <v>0</v>
      </c>
      <c r="K654" s="52">
        <f t="shared" si="336"/>
        <v>0</v>
      </c>
      <c r="L654" s="22">
        <f t="shared" si="328"/>
        <v>0</v>
      </c>
      <c r="M654" s="52">
        <f t="shared" si="336"/>
        <v>0</v>
      </c>
      <c r="N654" s="52">
        <f t="shared" si="336"/>
        <v>0</v>
      </c>
      <c r="O654" s="52">
        <f t="shared" si="336"/>
        <v>0</v>
      </c>
      <c r="P654" s="52">
        <f t="shared" si="336"/>
        <v>0</v>
      </c>
      <c r="Q654" s="52">
        <f t="shared" si="336"/>
        <v>3060000</v>
      </c>
      <c r="R654" s="52">
        <f t="shared" si="336"/>
        <v>0</v>
      </c>
      <c r="S654" s="52">
        <f t="shared" si="336"/>
        <v>0</v>
      </c>
      <c r="T654" s="52">
        <f t="shared" si="336"/>
        <v>0</v>
      </c>
      <c r="U654" s="52">
        <f t="shared" si="336"/>
        <v>0</v>
      </c>
      <c r="V654" s="21"/>
      <c r="W654" s="21"/>
      <c r="X654" s="21"/>
      <c r="Y654" s="12"/>
    </row>
    <row r="655" spans="1:25" hidden="1" x14ac:dyDescent="0.2">
      <c r="A655" s="28" t="s">
        <v>368</v>
      </c>
      <c r="B655" s="29">
        <v>51</v>
      </c>
      <c r="C655" s="28" t="s">
        <v>101</v>
      </c>
      <c r="D655" s="53">
        <v>3238</v>
      </c>
      <c r="E655" s="32" t="s">
        <v>59</v>
      </c>
      <c r="G655" s="51">
        <v>4590000</v>
      </c>
      <c r="H655" s="67"/>
      <c r="I655" s="51">
        <v>4590000</v>
      </c>
      <c r="J655" s="55"/>
      <c r="K655" s="51">
        <v>0</v>
      </c>
      <c r="L655" s="33">
        <f t="shared" si="328"/>
        <v>0</v>
      </c>
      <c r="M655" s="51">
        <v>0</v>
      </c>
      <c r="N655" s="67"/>
      <c r="O655" s="51"/>
      <c r="P655" s="55"/>
      <c r="Q655" s="51">
        <v>3060000</v>
      </c>
      <c r="R655" s="51"/>
      <c r="S655" s="55"/>
      <c r="T655" s="51"/>
      <c r="U655" s="55"/>
    </row>
    <row r="656" spans="1:25" s="23" customFormat="1" ht="15.75" hidden="1" x14ac:dyDescent="0.2">
      <c r="A656" s="24" t="s">
        <v>368</v>
      </c>
      <c r="B656" s="25">
        <v>51</v>
      </c>
      <c r="C656" s="24" t="s">
        <v>101</v>
      </c>
      <c r="D656" s="40">
        <v>422</v>
      </c>
      <c r="E656" s="20"/>
      <c r="F656" s="20"/>
      <c r="G656" s="52">
        <f>SUM(G657)</f>
        <v>2550000</v>
      </c>
      <c r="H656" s="52">
        <f t="shared" ref="H656:U656" si="337">SUM(H657)</f>
        <v>0</v>
      </c>
      <c r="I656" s="52">
        <f t="shared" si="337"/>
        <v>2550000</v>
      </c>
      <c r="J656" s="52">
        <f t="shared" si="337"/>
        <v>0</v>
      </c>
      <c r="K656" s="52">
        <f t="shared" si="337"/>
        <v>0</v>
      </c>
      <c r="L656" s="22">
        <f t="shared" si="328"/>
        <v>0</v>
      </c>
      <c r="M656" s="52">
        <f t="shared" si="337"/>
        <v>0</v>
      </c>
      <c r="N656" s="52">
        <f t="shared" si="337"/>
        <v>0</v>
      </c>
      <c r="O656" s="52">
        <f t="shared" si="337"/>
        <v>0</v>
      </c>
      <c r="P656" s="52">
        <f t="shared" si="337"/>
        <v>0</v>
      </c>
      <c r="Q656" s="52">
        <f t="shared" si="337"/>
        <v>0</v>
      </c>
      <c r="R656" s="52">
        <f t="shared" si="337"/>
        <v>0</v>
      </c>
      <c r="S656" s="52">
        <f t="shared" si="337"/>
        <v>0</v>
      </c>
      <c r="T656" s="52">
        <f t="shared" si="337"/>
        <v>0</v>
      </c>
      <c r="U656" s="52">
        <f t="shared" si="337"/>
        <v>0</v>
      </c>
      <c r="V656" s="21"/>
      <c r="W656" s="21"/>
      <c r="X656" s="21"/>
      <c r="Y656" s="12"/>
    </row>
    <row r="657" spans="1:25" s="23" customFormat="1" ht="15.75" hidden="1" x14ac:dyDescent="0.2">
      <c r="A657" s="28" t="s">
        <v>368</v>
      </c>
      <c r="B657" s="29">
        <v>51</v>
      </c>
      <c r="C657" s="28" t="s">
        <v>101</v>
      </c>
      <c r="D657" s="53">
        <v>4222</v>
      </c>
      <c r="E657" s="32" t="s">
        <v>75</v>
      </c>
      <c r="F657" s="32"/>
      <c r="G657" s="51">
        <v>2550000</v>
      </c>
      <c r="H657" s="67"/>
      <c r="I657" s="51">
        <v>2550000</v>
      </c>
      <c r="J657" s="55"/>
      <c r="K657" s="51">
        <v>0</v>
      </c>
      <c r="L657" s="33">
        <f t="shared" si="328"/>
        <v>0</v>
      </c>
      <c r="M657" s="51">
        <v>0</v>
      </c>
      <c r="N657" s="67"/>
      <c r="O657" s="51"/>
      <c r="P657" s="55"/>
      <c r="Q657" s="51">
        <v>0</v>
      </c>
      <c r="R657" s="51"/>
      <c r="S657" s="55"/>
      <c r="T657" s="51"/>
      <c r="U657" s="55"/>
      <c r="V657" s="21"/>
      <c r="W657" s="21"/>
      <c r="X657" s="21"/>
      <c r="Y657" s="12"/>
    </row>
    <row r="658" spans="1:25" s="23" customFormat="1" ht="15.75" hidden="1" x14ac:dyDescent="0.2">
      <c r="A658" s="24" t="s">
        <v>368</v>
      </c>
      <c r="B658" s="25">
        <v>563</v>
      </c>
      <c r="C658" s="24" t="s">
        <v>101</v>
      </c>
      <c r="D658" s="40">
        <v>323</v>
      </c>
      <c r="E658" s="20"/>
      <c r="F658" s="20"/>
      <c r="G658" s="52"/>
      <c r="H658" s="52"/>
      <c r="I658" s="52">
        <f>I659</f>
        <v>0</v>
      </c>
      <c r="J658" s="52">
        <f t="shared" ref="J658:U658" si="338">J659</f>
        <v>0</v>
      </c>
      <c r="K658" s="52">
        <f t="shared" si="338"/>
        <v>0</v>
      </c>
      <c r="L658" s="22" t="str">
        <f t="shared" si="328"/>
        <v>-</v>
      </c>
      <c r="M658" s="52">
        <f t="shared" si="338"/>
        <v>0</v>
      </c>
      <c r="N658" s="52">
        <f t="shared" si="338"/>
        <v>0</v>
      </c>
      <c r="O658" s="52">
        <f t="shared" si="338"/>
        <v>0</v>
      </c>
      <c r="P658" s="52">
        <f t="shared" si="338"/>
        <v>0</v>
      </c>
      <c r="Q658" s="52">
        <f t="shared" si="338"/>
        <v>0</v>
      </c>
      <c r="R658" s="52">
        <f t="shared" si="338"/>
        <v>0</v>
      </c>
      <c r="S658" s="52">
        <f t="shared" si="338"/>
        <v>0</v>
      </c>
      <c r="T658" s="52">
        <f t="shared" si="338"/>
        <v>0</v>
      </c>
      <c r="U658" s="52">
        <f t="shared" si="338"/>
        <v>0</v>
      </c>
      <c r="V658" s="21"/>
      <c r="W658" s="21"/>
      <c r="X658" s="21"/>
      <c r="Y658" s="12"/>
    </row>
    <row r="659" spans="1:25" s="23" customFormat="1" ht="15.75" hidden="1" x14ac:dyDescent="0.2">
      <c r="A659" s="28" t="s">
        <v>368</v>
      </c>
      <c r="B659" s="29">
        <v>563</v>
      </c>
      <c r="C659" s="28" t="s">
        <v>101</v>
      </c>
      <c r="D659" s="53">
        <v>3238</v>
      </c>
      <c r="E659" s="32" t="s">
        <v>59</v>
      </c>
      <c r="F659" s="32"/>
      <c r="G659" s="51"/>
      <c r="H659" s="51"/>
      <c r="I659" s="51"/>
      <c r="J659" s="55"/>
      <c r="K659" s="51"/>
      <c r="L659" s="33" t="str">
        <f t="shared" si="328"/>
        <v>-</v>
      </c>
      <c r="M659" s="51"/>
      <c r="N659" s="51"/>
      <c r="O659" s="51"/>
      <c r="P659" s="55"/>
      <c r="Q659" s="51"/>
      <c r="R659" s="51"/>
      <c r="S659" s="55"/>
      <c r="T659" s="51"/>
      <c r="U659" s="55"/>
      <c r="V659" s="21"/>
      <c r="W659" s="21"/>
      <c r="X659" s="21"/>
      <c r="Y659" s="12"/>
    </row>
    <row r="660" spans="1:25" s="23" customFormat="1" ht="15.75" hidden="1" x14ac:dyDescent="0.2">
      <c r="A660" s="24" t="s">
        <v>368</v>
      </c>
      <c r="B660" s="25">
        <v>563</v>
      </c>
      <c r="C660" s="24" t="s">
        <v>101</v>
      </c>
      <c r="D660" s="40">
        <v>422</v>
      </c>
      <c r="E660" s="20"/>
      <c r="F660" s="20"/>
      <c r="G660" s="52"/>
      <c r="H660" s="52"/>
      <c r="I660" s="52">
        <f>I661</f>
        <v>0</v>
      </c>
      <c r="J660" s="52">
        <f t="shared" ref="J660:U660" si="339">J661</f>
        <v>0</v>
      </c>
      <c r="K660" s="52">
        <f t="shared" si="339"/>
        <v>0</v>
      </c>
      <c r="L660" s="22" t="str">
        <f t="shared" si="328"/>
        <v>-</v>
      </c>
      <c r="M660" s="52">
        <f t="shared" si="339"/>
        <v>0</v>
      </c>
      <c r="N660" s="52">
        <f t="shared" si="339"/>
        <v>0</v>
      </c>
      <c r="O660" s="52">
        <f t="shared" si="339"/>
        <v>0</v>
      </c>
      <c r="P660" s="52">
        <f t="shared" si="339"/>
        <v>0</v>
      </c>
      <c r="Q660" s="52">
        <f t="shared" si="339"/>
        <v>0</v>
      </c>
      <c r="R660" s="52">
        <f t="shared" si="339"/>
        <v>0</v>
      </c>
      <c r="S660" s="52">
        <f t="shared" si="339"/>
        <v>0</v>
      </c>
      <c r="T660" s="52">
        <f t="shared" si="339"/>
        <v>0</v>
      </c>
      <c r="U660" s="52">
        <f t="shared" si="339"/>
        <v>0</v>
      </c>
      <c r="V660" s="21"/>
      <c r="W660" s="21"/>
      <c r="X660" s="21"/>
      <c r="Y660" s="12"/>
    </row>
    <row r="661" spans="1:25" s="23" customFormat="1" ht="15.75" hidden="1" x14ac:dyDescent="0.2">
      <c r="A661" s="28" t="s">
        <v>368</v>
      </c>
      <c r="B661" s="29">
        <v>563</v>
      </c>
      <c r="C661" s="28" t="s">
        <v>101</v>
      </c>
      <c r="D661" s="53">
        <v>4222</v>
      </c>
      <c r="E661" s="32" t="s">
        <v>75</v>
      </c>
      <c r="F661" s="32"/>
      <c r="G661" s="51"/>
      <c r="H661" s="51"/>
      <c r="I661" s="51"/>
      <c r="J661" s="55"/>
      <c r="K661" s="51"/>
      <c r="L661" s="33" t="str">
        <f t="shared" si="328"/>
        <v>-</v>
      </c>
      <c r="M661" s="51"/>
      <c r="N661" s="51"/>
      <c r="O661" s="51"/>
      <c r="P661" s="55"/>
      <c r="Q661" s="51"/>
      <c r="R661" s="51"/>
      <c r="S661" s="55"/>
      <c r="T661" s="51"/>
      <c r="U661" s="55"/>
      <c r="V661" s="21"/>
      <c r="W661" s="21"/>
      <c r="X661" s="21"/>
      <c r="Y661" s="12"/>
    </row>
    <row r="662" spans="1:25" s="23" customFormat="1" ht="86.25" customHeight="1" x14ac:dyDescent="0.2">
      <c r="A662" s="227" t="s">
        <v>369</v>
      </c>
      <c r="B662" s="227"/>
      <c r="C662" s="227"/>
      <c r="D662" s="227"/>
      <c r="E662" s="20" t="s">
        <v>370</v>
      </c>
      <c r="F662" s="20" t="s">
        <v>371</v>
      </c>
      <c r="G662" s="21">
        <f>G663+G665+G667</f>
        <v>165204251</v>
      </c>
      <c r="H662" s="21">
        <f>H663+H665+H667</f>
        <v>26905638</v>
      </c>
      <c r="I662" s="21">
        <f>I663+I665+I667+I669</f>
        <v>170204251</v>
      </c>
      <c r="J662" s="21">
        <f t="shared" ref="J662:U662" si="340">J663+J665+J667+J669</f>
        <v>31905638</v>
      </c>
      <c r="K662" s="21">
        <f t="shared" si="340"/>
        <v>68850577.24000001</v>
      </c>
      <c r="L662" s="22">
        <f t="shared" si="328"/>
        <v>40.451737741849939</v>
      </c>
      <c r="M662" s="21">
        <f t="shared" si="340"/>
        <v>29179251</v>
      </c>
      <c r="N662" s="21">
        <f t="shared" si="340"/>
        <v>6076888</v>
      </c>
      <c r="O662" s="21">
        <f t="shared" si="340"/>
        <v>0</v>
      </c>
      <c r="P662" s="21">
        <f t="shared" si="340"/>
        <v>0</v>
      </c>
      <c r="Q662" s="21">
        <f t="shared" si="340"/>
        <v>0</v>
      </c>
      <c r="R662" s="21">
        <f t="shared" si="340"/>
        <v>0</v>
      </c>
      <c r="S662" s="21">
        <f t="shared" si="340"/>
        <v>0</v>
      </c>
      <c r="T662" s="21">
        <f t="shared" si="340"/>
        <v>0</v>
      </c>
      <c r="U662" s="21">
        <f t="shared" si="340"/>
        <v>0</v>
      </c>
      <c r="V662" s="21"/>
      <c r="W662" s="21"/>
      <c r="X662" s="21"/>
      <c r="Y662" s="12"/>
    </row>
    <row r="663" spans="1:25" s="23" customFormat="1" ht="15.75" hidden="1" x14ac:dyDescent="0.2">
      <c r="A663" s="24" t="s">
        <v>372</v>
      </c>
      <c r="B663" s="25">
        <v>11</v>
      </c>
      <c r="C663" s="49" t="s">
        <v>270</v>
      </c>
      <c r="D663" s="27">
        <v>386</v>
      </c>
      <c r="E663" s="20"/>
      <c r="F663" s="20"/>
      <c r="G663" s="21">
        <f>SUM(G664)</f>
        <v>2500000</v>
      </c>
      <c r="H663" s="21">
        <f t="shared" ref="H663:U663" si="341">SUM(H664)</f>
        <v>2500000</v>
      </c>
      <c r="I663" s="21">
        <f t="shared" si="341"/>
        <v>7500000</v>
      </c>
      <c r="J663" s="21">
        <f t="shared" si="341"/>
        <v>7500000</v>
      </c>
      <c r="K663" s="21">
        <f t="shared" si="341"/>
        <v>7500000</v>
      </c>
      <c r="L663" s="22">
        <f t="shared" si="328"/>
        <v>100</v>
      </c>
      <c r="M663" s="21">
        <f t="shared" si="341"/>
        <v>2000000</v>
      </c>
      <c r="N663" s="21">
        <f t="shared" si="341"/>
        <v>2000000</v>
      </c>
      <c r="O663" s="21">
        <f t="shared" si="341"/>
        <v>0</v>
      </c>
      <c r="P663" s="21">
        <f t="shared" si="341"/>
        <v>0</v>
      </c>
      <c r="Q663" s="21">
        <f t="shared" si="341"/>
        <v>0</v>
      </c>
      <c r="R663" s="21">
        <f t="shared" si="341"/>
        <v>0</v>
      </c>
      <c r="S663" s="21">
        <f t="shared" si="341"/>
        <v>0</v>
      </c>
      <c r="T663" s="21">
        <f t="shared" si="341"/>
        <v>0</v>
      </c>
      <c r="U663" s="21">
        <f t="shared" si="341"/>
        <v>0</v>
      </c>
      <c r="V663" s="21"/>
      <c r="W663" s="21"/>
      <c r="X663" s="21"/>
      <c r="Y663" s="12"/>
    </row>
    <row r="664" spans="1:25" ht="48.75" hidden="1" customHeight="1" x14ac:dyDescent="0.2">
      <c r="A664" s="28" t="s">
        <v>372</v>
      </c>
      <c r="B664" s="29">
        <v>11</v>
      </c>
      <c r="C664" s="50" t="s">
        <v>270</v>
      </c>
      <c r="D664" s="31">
        <v>3861</v>
      </c>
      <c r="E664" s="32" t="s">
        <v>277</v>
      </c>
      <c r="F664" s="20"/>
      <c r="G664" s="1">
        <v>2500000</v>
      </c>
      <c r="H664" s="1">
        <v>2500000</v>
      </c>
      <c r="I664" s="1">
        <v>7500000</v>
      </c>
      <c r="J664" s="1">
        <v>7500000</v>
      </c>
      <c r="K664" s="1">
        <v>7500000</v>
      </c>
      <c r="L664" s="33">
        <f t="shared" si="328"/>
        <v>100</v>
      </c>
      <c r="M664" s="1">
        <v>2000000</v>
      </c>
      <c r="N664" s="1">
        <v>2000000</v>
      </c>
      <c r="O664" s="1"/>
      <c r="P664" s="1">
        <f>O664</f>
        <v>0</v>
      </c>
      <c r="Q664" s="1">
        <v>0</v>
      </c>
      <c r="R664" s="1">
        <v>0</v>
      </c>
      <c r="S664" s="1">
        <f>R664</f>
        <v>0</v>
      </c>
      <c r="T664" s="1">
        <v>0</v>
      </c>
      <c r="U664" s="1">
        <f>T664</f>
        <v>0</v>
      </c>
    </row>
    <row r="665" spans="1:25" s="23" customFormat="1" ht="15.75" hidden="1" x14ac:dyDescent="0.2">
      <c r="A665" s="24" t="s">
        <v>372</v>
      </c>
      <c r="B665" s="25">
        <v>12</v>
      </c>
      <c r="C665" s="49" t="s">
        <v>270</v>
      </c>
      <c r="D665" s="27">
        <v>386</v>
      </c>
      <c r="E665" s="20"/>
      <c r="F665" s="20"/>
      <c r="G665" s="21">
        <f>SUM(G666)</f>
        <v>24405638</v>
      </c>
      <c r="H665" s="21">
        <f t="shared" ref="H665:U665" si="342">SUM(H666)</f>
        <v>24405638</v>
      </c>
      <c r="I665" s="21">
        <f t="shared" si="342"/>
        <v>24405638</v>
      </c>
      <c r="J665" s="21">
        <f t="shared" si="342"/>
        <v>24405638</v>
      </c>
      <c r="K665" s="21">
        <f t="shared" si="342"/>
        <v>9202586.5700000003</v>
      </c>
      <c r="L665" s="22">
        <f t="shared" si="328"/>
        <v>37.706805984748279</v>
      </c>
      <c r="M665" s="21">
        <f t="shared" si="342"/>
        <v>4076888</v>
      </c>
      <c r="N665" s="21">
        <f t="shared" si="342"/>
        <v>4076888</v>
      </c>
      <c r="O665" s="21">
        <f t="shared" si="342"/>
        <v>0</v>
      </c>
      <c r="P665" s="21">
        <f t="shared" si="342"/>
        <v>0</v>
      </c>
      <c r="Q665" s="21">
        <f t="shared" si="342"/>
        <v>0</v>
      </c>
      <c r="R665" s="21">
        <f t="shared" si="342"/>
        <v>0</v>
      </c>
      <c r="S665" s="21">
        <f t="shared" si="342"/>
        <v>0</v>
      </c>
      <c r="T665" s="21">
        <f t="shared" si="342"/>
        <v>0</v>
      </c>
      <c r="U665" s="21">
        <f t="shared" si="342"/>
        <v>0</v>
      </c>
      <c r="V665" s="21"/>
      <c r="W665" s="21"/>
      <c r="X665" s="21"/>
      <c r="Y665" s="12"/>
    </row>
    <row r="666" spans="1:25" ht="48.75" hidden="1" customHeight="1" x14ac:dyDescent="0.2">
      <c r="A666" s="28" t="s">
        <v>372</v>
      </c>
      <c r="B666" s="29">
        <v>12</v>
      </c>
      <c r="C666" s="50" t="s">
        <v>270</v>
      </c>
      <c r="D666" s="31">
        <v>3861</v>
      </c>
      <c r="E666" s="32" t="s">
        <v>277</v>
      </c>
      <c r="G666" s="1">
        <v>24405638</v>
      </c>
      <c r="H666" s="1">
        <v>24405638</v>
      </c>
      <c r="I666" s="1">
        <v>24405638</v>
      </c>
      <c r="J666" s="1">
        <v>24405638</v>
      </c>
      <c r="K666" s="1">
        <v>9202586.5700000003</v>
      </c>
      <c r="L666" s="33">
        <f t="shared" si="328"/>
        <v>37.706805984748279</v>
      </c>
      <c r="M666" s="1">
        <v>4076888</v>
      </c>
      <c r="N666" s="1">
        <v>4076888</v>
      </c>
      <c r="O666" s="1"/>
      <c r="P666" s="1">
        <f>O666</f>
        <v>0</v>
      </c>
      <c r="Q666" s="1">
        <v>0</v>
      </c>
      <c r="R666" s="1">
        <v>0</v>
      </c>
      <c r="S666" s="1">
        <f>R666</f>
        <v>0</v>
      </c>
      <c r="T666" s="1">
        <v>0</v>
      </c>
      <c r="U666" s="1">
        <f>T666</f>
        <v>0</v>
      </c>
    </row>
    <row r="667" spans="1:25" s="23" customFormat="1" ht="15.75" hidden="1" x14ac:dyDescent="0.2">
      <c r="A667" s="24" t="s">
        <v>372</v>
      </c>
      <c r="B667" s="25">
        <v>51</v>
      </c>
      <c r="C667" s="49" t="s">
        <v>270</v>
      </c>
      <c r="D667" s="27">
        <v>386</v>
      </c>
      <c r="E667" s="20"/>
      <c r="F667" s="20"/>
      <c r="G667" s="21">
        <f>SUM(G668)</f>
        <v>138298613</v>
      </c>
      <c r="H667" s="21">
        <f t="shared" ref="H667:U667" si="343">SUM(H668)</f>
        <v>0</v>
      </c>
      <c r="I667" s="21">
        <f t="shared" si="343"/>
        <v>138298613</v>
      </c>
      <c r="J667" s="21">
        <f t="shared" si="343"/>
        <v>0</v>
      </c>
      <c r="K667" s="21">
        <f t="shared" si="343"/>
        <v>52147990.670000002</v>
      </c>
      <c r="L667" s="22">
        <f t="shared" si="328"/>
        <v>37.706806698054166</v>
      </c>
      <c r="M667" s="21">
        <f t="shared" si="343"/>
        <v>23102363</v>
      </c>
      <c r="N667" s="21">
        <f t="shared" si="343"/>
        <v>0</v>
      </c>
      <c r="O667" s="21">
        <f t="shared" si="343"/>
        <v>0</v>
      </c>
      <c r="P667" s="21">
        <f t="shared" si="343"/>
        <v>0</v>
      </c>
      <c r="Q667" s="21">
        <f t="shared" si="343"/>
        <v>0</v>
      </c>
      <c r="R667" s="21">
        <f t="shared" si="343"/>
        <v>0</v>
      </c>
      <c r="S667" s="21">
        <f t="shared" si="343"/>
        <v>0</v>
      </c>
      <c r="T667" s="21">
        <f t="shared" si="343"/>
        <v>0</v>
      </c>
      <c r="U667" s="21">
        <f t="shared" si="343"/>
        <v>0</v>
      </c>
      <c r="V667" s="21"/>
      <c r="W667" s="21"/>
      <c r="X667" s="21"/>
      <c r="Y667" s="12"/>
    </row>
    <row r="668" spans="1:25" s="39" customFormat="1" ht="45" hidden="1" x14ac:dyDescent="0.2">
      <c r="A668" s="28" t="s">
        <v>372</v>
      </c>
      <c r="B668" s="29">
        <v>51</v>
      </c>
      <c r="C668" s="50" t="s">
        <v>270</v>
      </c>
      <c r="D668" s="31">
        <v>3861</v>
      </c>
      <c r="E668" s="32" t="s">
        <v>277</v>
      </c>
      <c r="F668" s="32"/>
      <c r="G668" s="1">
        <v>138298613</v>
      </c>
      <c r="H668" s="55"/>
      <c r="I668" s="1">
        <v>138298613</v>
      </c>
      <c r="J668" s="55"/>
      <c r="K668" s="1">
        <v>52147990.670000002</v>
      </c>
      <c r="L668" s="33">
        <f t="shared" si="328"/>
        <v>37.706806698054166</v>
      </c>
      <c r="M668" s="1">
        <v>23102363</v>
      </c>
      <c r="N668" s="55"/>
      <c r="O668" s="1"/>
      <c r="P668" s="55"/>
      <c r="Q668" s="1">
        <v>0</v>
      </c>
      <c r="R668" s="1">
        <v>0</v>
      </c>
      <c r="S668" s="55"/>
      <c r="T668" s="1">
        <v>0</v>
      </c>
      <c r="U668" s="55"/>
      <c r="V668" s="82"/>
      <c r="W668" s="82"/>
      <c r="X668" s="82"/>
      <c r="Y668" s="87"/>
    </row>
    <row r="669" spans="1:25" s="39" customFormat="1" ht="15.75" hidden="1" x14ac:dyDescent="0.2">
      <c r="A669" s="24" t="s">
        <v>372</v>
      </c>
      <c r="B669" s="25">
        <v>563</v>
      </c>
      <c r="C669" s="49" t="s">
        <v>270</v>
      </c>
      <c r="D669" s="27">
        <v>386</v>
      </c>
      <c r="E669" s="20"/>
      <c r="F669" s="20"/>
      <c r="G669" s="21"/>
      <c r="H669" s="21"/>
      <c r="I669" s="21">
        <f>I670</f>
        <v>0</v>
      </c>
      <c r="J669" s="21">
        <f t="shared" ref="J669:U669" si="344">J670</f>
        <v>0</v>
      </c>
      <c r="K669" s="21">
        <f t="shared" si="344"/>
        <v>0</v>
      </c>
      <c r="L669" s="21">
        <f t="shared" si="344"/>
        <v>0</v>
      </c>
      <c r="M669" s="21">
        <f t="shared" si="344"/>
        <v>0</v>
      </c>
      <c r="N669" s="21">
        <f t="shared" si="344"/>
        <v>0</v>
      </c>
      <c r="O669" s="21">
        <f t="shared" si="344"/>
        <v>0</v>
      </c>
      <c r="P669" s="21">
        <f t="shared" si="344"/>
        <v>0</v>
      </c>
      <c r="Q669" s="21">
        <f t="shared" si="344"/>
        <v>0</v>
      </c>
      <c r="R669" s="21">
        <f t="shared" si="344"/>
        <v>0</v>
      </c>
      <c r="S669" s="21">
        <f t="shared" si="344"/>
        <v>0</v>
      </c>
      <c r="T669" s="21">
        <f t="shared" si="344"/>
        <v>0</v>
      </c>
      <c r="U669" s="21">
        <f t="shared" si="344"/>
        <v>0</v>
      </c>
      <c r="V669" s="82"/>
      <c r="W669" s="82"/>
      <c r="X669" s="82"/>
      <c r="Y669" s="87"/>
    </row>
    <row r="670" spans="1:25" s="39" customFormat="1" ht="45" hidden="1" x14ac:dyDescent="0.2">
      <c r="A670" s="28" t="s">
        <v>372</v>
      </c>
      <c r="B670" s="29">
        <v>563</v>
      </c>
      <c r="C670" s="50" t="s">
        <v>270</v>
      </c>
      <c r="D670" s="31">
        <v>3861</v>
      </c>
      <c r="E670" s="32" t="s">
        <v>277</v>
      </c>
      <c r="F670" s="32"/>
      <c r="G670" s="1"/>
      <c r="H670" s="1"/>
      <c r="I670" s="1"/>
      <c r="J670" s="55"/>
      <c r="K670" s="1"/>
      <c r="L670" s="33"/>
      <c r="M670" s="1"/>
      <c r="N670" s="1"/>
      <c r="O670" s="1"/>
      <c r="P670" s="55"/>
      <c r="Q670" s="1"/>
      <c r="R670" s="1"/>
      <c r="S670" s="55"/>
      <c r="T670" s="1"/>
      <c r="U670" s="55"/>
      <c r="V670" s="82"/>
      <c r="W670" s="82"/>
      <c r="X670" s="82"/>
      <c r="Y670" s="87"/>
    </row>
    <row r="671" spans="1:25" ht="94.5" x14ac:dyDescent="0.2">
      <c r="A671" s="227" t="s">
        <v>373</v>
      </c>
      <c r="B671" s="230"/>
      <c r="C671" s="230"/>
      <c r="D671" s="230"/>
      <c r="E671" s="20" t="s">
        <v>374</v>
      </c>
      <c r="F671" s="20" t="s">
        <v>371</v>
      </c>
      <c r="G671" s="21">
        <f>G672+G674+G676</f>
        <v>36175000</v>
      </c>
      <c r="H671" s="21">
        <f t="shared" ref="H671:U671" si="345">H672+H674+H676</f>
        <v>36175000</v>
      </c>
      <c r="I671" s="21">
        <f t="shared" si="345"/>
        <v>3250000</v>
      </c>
      <c r="J671" s="21">
        <f t="shared" si="345"/>
        <v>3250000</v>
      </c>
      <c r="K671" s="21">
        <f t="shared" si="345"/>
        <v>3250000</v>
      </c>
      <c r="L671" s="22">
        <f t="shared" si="328"/>
        <v>100</v>
      </c>
      <c r="M671" s="21">
        <f t="shared" si="345"/>
        <v>126746115</v>
      </c>
      <c r="N671" s="21">
        <f t="shared" si="345"/>
        <v>112970917</v>
      </c>
      <c r="O671" s="21">
        <f t="shared" si="345"/>
        <v>0</v>
      </c>
      <c r="P671" s="21">
        <f t="shared" si="345"/>
        <v>0</v>
      </c>
      <c r="Q671" s="21">
        <f t="shared" si="345"/>
        <v>144500000</v>
      </c>
      <c r="R671" s="21">
        <f t="shared" si="345"/>
        <v>0</v>
      </c>
      <c r="S671" s="21">
        <f t="shared" si="345"/>
        <v>0</v>
      </c>
      <c r="T671" s="21">
        <f t="shared" si="345"/>
        <v>0</v>
      </c>
      <c r="U671" s="21">
        <f t="shared" si="345"/>
        <v>0</v>
      </c>
    </row>
    <row r="672" spans="1:25" s="23" customFormat="1" ht="15.75" hidden="1" x14ac:dyDescent="0.2">
      <c r="A672" s="24" t="s">
        <v>375</v>
      </c>
      <c r="B672" s="24">
        <v>11</v>
      </c>
      <c r="C672" s="49" t="s">
        <v>270</v>
      </c>
      <c r="D672" s="27">
        <v>386</v>
      </c>
      <c r="E672" s="20"/>
      <c r="F672" s="20"/>
      <c r="G672" s="21">
        <f>SUM(G673)</f>
        <v>36175000</v>
      </c>
      <c r="H672" s="21">
        <f t="shared" ref="H672:U672" si="346">SUM(H673)</f>
        <v>36175000</v>
      </c>
      <c r="I672" s="21">
        <f t="shared" si="346"/>
        <v>3250000</v>
      </c>
      <c r="J672" s="21">
        <f t="shared" si="346"/>
        <v>3250000</v>
      </c>
      <c r="K672" s="21">
        <f t="shared" si="346"/>
        <v>3250000</v>
      </c>
      <c r="L672" s="22">
        <f t="shared" si="328"/>
        <v>100</v>
      </c>
      <c r="M672" s="21">
        <f t="shared" si="346"/>
        <v>110540000</v>
      </c>
      <c r="N672" s="21">
        <f t="shared" si="346"/>
        <v>110540000</v>
      </c>
      <c r="O672" s="21">
        <f t="shared" si="346"/>
        <v>0</v>
      </c>
      <c r="P672" s="21">
        <f t="shared" si="346"/>
        <v>0</v>
      </c>
      <c r="Q672" s="21">
        <f t="shared" si="346"/>
        <v>0</v>
      </c>
      <c r="R672" s="21">
        <f t="shared" si="346"/>
        <v>0</v>
      </c>
      <c r="S672" s="21">
        <f t="shared" si="346"/>
        <v>0</v>
      </c>
      <c r="T672" s="21">
        <f t="shared" si="346"/>
        <v>0</v>
      </c>
      <c r="U672" s="21">
        <f t="shared" si="346"/>
        <v>0</v>
      </c>
      <c r="V672" s="21"/>
      <c r="W672" s="21"/>
      <c r="X672" s="21"/>
      <c r="Y672" s="12"/>
    </row>
    <row r="673" spans="1:25" ht="48.75" hidden="1" customHeight="1" x14ac:dyDescent="0.2">
      <c r="A673" s="28" t="s">
        <v>375</v>
      </c>
      <c r="B673" s="28">
        <v>11</v>
      </c>
      <c r="C673" s="50" t="s">
        <v>270</v>
      </c>
      <c r="D673" s="31">
        <v>3861</v>
      </c>
      <c r="E673" s="32" t="s">
        <v>277</v>
      </c>
      <c r="F673" s="20"/>
      <c r="G673" s="1">
        <v>36175000</v>
      </c>
      <c r="H673" s="1">
        <v>36175000</v>
      </c>
      <c r="I673" s="1">
        <v>3250000</v>
      </c>
      <c r="J673" s="1">
        <v>3250000</v>
      </c>
      <c r="K673" s="1">
        <v>3250000</v>
      </c>
      <c r="L673" s="33">
        <f t="shared" si="328"/>
        <v>100</v>
      </c>
      <c r="M673" s="1">
        <v>110540000</v>
      </c>
      <c r="N673" s="1">
        <v>110540000</v>
      </c>
      <c r="O673" s="1"/>
      <c r="P673" s="1">
        <f>O673</f>
        <v>0</v>
      </c>
      <c r="Q673" s="1">
        <v>0</v>
      </c>
      <c r="R673" s="1"/>
      <c r="S673" s="1">
        <f>R673</f>
        <v>0</v>
      </c>
      <c r="T673" s="1"/>
      <c r="U673" s="1">
        <f>T673</f>
        <v>0</v>
      </c>
    </row>
    <row r="674" spans="1:25" s="23" customFormat="1" ht="15.75" hidden="1" x14ac:dyDescent="0.2">
      <c r="A674" s="24" t="s">
        <v>375</v>
      </c>
      <c r="B674" s="25">
        <v>12</v>
      </c>
      <c r="C674" s="49" t="s">
        <v>270</v>
      </c>
      <c r="D674" s="27">
        <v>386</v>
      </c>
      <c r="E674" s="20"/>
      <c r="F674" s="20"/>
      <c r="G674" s="21">
        <f>SUM(G675)</f>
        <v>0</v>
      </c>
      <c r="H674" s="21">
        <f t="shared" ref="H674:U674" si="347">SUM(H675)</f>
        <v>0</v>
      </c>
      <c r="I674" s="21">
        <f t="shared" si="347"/>
        <v>0</v>
      </c>
      <c r="J674" s="21">
        <f t="shared" si="347"/>
        <v>0</v>
      </c>
      <c r="K674" s="21">
        <f t="shared" si="347"/>
        <v>0</v>
      </c>
      <c r="L674" s="22" t="str">
        <f t="shared" si="328"/>
        <v>-</v>
      </c>
      <c r="M674" s="21">
        <f t="shared" si="347"/>
        <v>2430917</v>
      </c>
      <c r="N674" s="21">
        <f t="shared" si="347"/>
        <v>2430917</v>
      </c>
      <c r="O674" s="21">
        <f t="shared" si="347"/>
        <v>0</v>
      </c>
      <c r="P674" s="21">
        <f t="shared" si="347"/>
        <v>0</v>
      </c>
      <c r="Q674" s="21">
        <f t="shared" si="347"/>
        <v>21675000</v>
      </c>
      <c r="R674" s="21">
        <f t="shared" si="347"/>
        <v>0</v>
      </c>
      <c r="S674" s="21">
        <f t="shared" si="347"/>
        <v>0</v>
      </c>
      <c r="T674" s="21">
        <f t="shared" si="347"/>
        <v>0</v>
      </c>
      <c r="U674" s="21">
        <f t="shared" si="347"/>
        <v>0</v>
      </c>
      <c r="V674" s="21"/>
      <c r="W674" s="21"/>
      <c r="X674" s="21"/>
      <c r="Y674" s="12"/>
    </row>
    <row r="675" spans="1:25" ht="48.75" hidden="1" customHeight="1" x14ac:dyDescent="0.2">
      <c r="A675" s="28" t="s">
        <v>375</v>
      </c>
      <c r="B675" s="29">
        <v>12</v>
      </c>
      <c r="C675" s="50" t="s">
        <v>270</v>
      </c>
      <c r="D675" s="31">
        <v>3861</v>
      </c>
      <c r="E675" s="32" t="s">
        <v>277</v>
      </c>
      <c r="F675" s="20"/>
      <c r="L675" s="33" t="str">
        <f t="shared" si="328"/>
        <v>-</v>
      </c>
      <c r="M675" s="1">
        <v>2430917</v>
      </c>
      <c r="N675" s="1">
        <v>2430917</v>
      </c>
      <c r="O675" s="1"/>
      <c r="P675" s="1">
        <f>O675</f>
        <v>0</v>
      </c>
      <c r="Q675" s="1">
        <v>21675000</v>
      </c>
      <c r="R675" s="1">
        <v>0</v>
      </c>
      <c r="S675" s="1">
        <f>R675</f>
        <v>0</v>
      </c>
      <c r="T675" s="1"/>
      <c r="U675" s="1">
        <f>T675</f>
        <v>0</v>
      </c>
    </row>
    <row r="676" spans="1:25" s="23" customFormat="1" ht="15.75" hidden="1" x14ac:dyDescent="0.2">
      <c r="A676" s="24" t="s">
        <v>375</v>
      </c>
      <c r="B676" s="25">
        <v>51</v>
      </c>
      <c r="C676" s="49" t="s">
        <v>270</v>
      </c>
      <c r="D676" s="27">
        <v>386</v>
      </c>
      <c r="E676" s="20"/>
      <c r="F676" s="20"/>
      <c r="G676" s="21">
        <f>SUM(G677)</f>
        <v>0</v>
      </c>
      <c r="H676" s="21">
        <f t="shared" ref="H676:U676" si="348">SUM(H677)</f>
        <v>0</v>
      </c>
      <c r="I676" s="21">
        <f t="shared" si="348"/>
        <v>0</v>
      </c>
      <c r="J676" s="21">
        <f t="shared" si="348"/>
        <v>0</v>
      </c>
      <c r="K676" s="21">
        <f t="shared" si="348"/>
        <v>0</v>
      </c>
      <c r="L676" s="22" t="str">
        <f t="shared" si="328"/>
        <v>-</v>
      </c>
      <c r="M676" s="21">
        <f t="shared" si="348"/>
        <v>13775198</v>
      </c>
      <c r="N676" s="21">
        <f t="shared" si="348"/>
        <v>0</v>
      </c>
      <c r="O676" s="21">
        <f t="shared" si="348"/>
        <v>0</v>
      </c>
      <c r="P676" s="21">
        <f t="shared" si="348"/>
        <v>0</v>
      </c>
      <c r="Q676" s="21">
        <f t="shared" si="348"/>
        <v>122825000</v>
      </c>
      <c r="R676" s="21">
        <f t="shared" si="348"/>
        <v>0</v>
      </c>
      <c r="S676" s="21">
        <f t="shared" si="348"/>
        <v>0</v>
      </c>
      <c r="T676" s="21">
        <f t="shared" si="348"/>
        <v>0</v>
      </c>
      <c r="U676" s="21">
        <f t="shared" si="348"/>
        <v>0</v>
      </c>
      <c r="V676" s="21"/>
      <c r="W676" s="21"/>
      <c r="X676" s="21"/>
      <c r="Y676" s="12"/>
    </row>
    <row r="677" spans="1:25" ht="48.75" hidden="1" customHeight="1" x14ac:dyDescent="0.2">
      <c r="A677" s="28" t="s">
        <v>375</v>
      </c>
      <c r="B677" s="29">
        <v>51</v>
      </c>
      <c r="C677" s="50" t="s">
        <v>270</v>
      </c>
      <c r="D677" s="31">
        <v>3861</v>
      </c>
      <c r="E677" s="32" t="s">
        <v>277</v>
      </c>
      <c r="F677" s="20"/>
      <c r="H677" s="55"/>
      <c r="J677" s="55"/>
      <c r="L677" s="33" t="str">
        <f t="shared" si="328"/>
        <v>-</v>
      </c>
      <c r="M677" s="1">
        <v>13775198</v>
      </c>
      <c r="N677" s="55"/>
      <c r="O677" s="1"/>
      <c r="P677" s="55"/>
      <c r="Q677" s="1">
        <v>122825000</v>
      </c>
      <c r="R677" s="1">
        <v>0</v>
      </c>
      <c r="S677" s="55"/>
      <c r="T677" s="1"/>
      <c r="U677" s="55"/>
    </row>
    <row r="678" spans="1:25" ht="94.5" x14ac:dyDescent="0.2">
      <c r="A678" s="227" t="s">
        <v>376</v>
      </c>
      <c r="B678" s="230"/>
      <c r="C678" s="230"/>
      <c r="D678" s="230"/>
      <c r="E678" s="20" t="s">
        <v>377</v>
      </c>
      <c r="F678" s="20" t="s">
        <v>371</v>
      </c>
      <c r="G678" s="21">
        <f>G679+G681+G683</f>
        <v>79335000</v>
      </c>
      <c r="H678" s="21">
        <f>H679+H681+H683</f>
        <v>16796250</v>
      </c>
      <c r="I678" s="21">
        <f>I679+I681+I683+I685</f>
        <v>75175000</v>
      </c>
      <c r="J678" s="21">
        <f t="shared" ref="J678:U678" si="349">J679+J681+J683+J685</f>
        <v>12636250</v>
      </c>
      <c r="K678" s="21">
        <f t="shared" si="349"/>
        <v>0</v>
      </c>
      <c r="L678" s="22">
        <f t="shared" si="328"/>
        <v>0</v>
      </c>
      <c r="M678" s="21">
        <f t="shared" si="349"/>
        <v>71266560</v>
      </c>
      <c r="N678" s="21">
        <f t="shared" si="349"/>
        <v>71266560</v>
      </c>
      <c r="O678" s="21">
        <f t="shared" si="349"/>
        <v>0</v>
      </c>
      <c r="P678" s="21">
        <f t="shared" si="349"/>
        <v>0</v>
      </c>
      <c r="Q678" s="21">
        <f t="shared" si="349"/>
        <v>294868936</v>
      </c>
      <c r="R678" s="21">
        <f t="shared" si="349"/>
        <v>0</v>
      </c>
      <c r="S678" s="21">
        <f t="shared" si="349"/>
        <v>0</v>
      </c>
      <c r="T678" s="21">
        <f t="shared" si="349"/>
        <v>0</v>
      </c>
      <c r="U678" s="21">
        <f t="shared" si="349"/>
        <v>0</v>
      </c>
    </row>
    <row r="679" spans="1:25" s="23" customFormat="1" ht="15.75" hidden="1" x14ac:dyDescent="0.2">
      <c r="A679" s="24" t="s">
        <v>378</v>
      </c>
      <c r="B679" s="24">
        <v>11</v>
      </c>
      <c r="C679" s="49" t="s">
        <v>270</v>
      </c>
      <c r="D679" s="40">
        <v>386</v>
      </c>
      <c r="E679" s="20"/>
      <c r="F679" s="20"/>
      <c r="G679" s="21">
        <f>SUM(G680)</f>
        <v>5760000</v>
      </c>
      <c r="H679" s="21">
        <f t="shared" ref="H679:U679" si="350">SUM(H680)</f>
        <v>5760000</v>
      </c>
      <c r="I679" s="21">
        <f t="shared" si="350"/>
        <v>1600000</v>
      </c>
      <c r="J679" s="21">
        <f t="shared" si="350"/>
        <v>1600000</v>
      </c>
      <c r="K679" s="21">
        <f t="shared" si="350"/>
        <v>0</v>
      </c>
      <c r="L679" s="22">
        <f t="shared" si="328"/>
        <v>0</v>
      </c>
      <c r="M679" s="21">
        <f t="shared" si="350"/>
        <v>71266560</v>
      </c>
      <c r="N679" s="21">
        <f t="shared" si="350"/>
        <v>71266560</v>
      </c>
      <c r="O679" s="21">
        <f t="shared" si="350"/>
        <v>0</v>
      </c>
      <c r="P679" s="21">
        <f t="shared" si="350"/>
        <v>0</v>
      </c>
      <c r="Q679" s="21">
        <f t="shared" si="350"/>
        <v>88618936</v>
      </c>
      <c r="R679" s="21">
        <f t="shared" si="350"/>
        <v>0</v>
      </c>
      <c r="S679" s="21">
        <f t="shared" si="350"/>
        <v>0</v>
      </c>
      <c r="T679" s="21">
        <f t="shared" si="350"/>
        <v>0</v>
      </c>
      <c r="U679" s="21">
        <f t="shared" si="350"/>
        <v>0</v>
      </c>
      <c r="V679" s="21"/>
      <c r="W679" s="21"/>
      <c r="X679" s="21"/>
      <c r="Y679" s="12"/>
    </row>
    <row r="680" spans="1:25" ht="48.75" hidden="1" customHeight="1" x14ac:dyDescent="0.2">
      <c r="A680" s="28" t="s">
        <v>378</v>
      </c>
      <c r="B680" s="28">
        <v>11</v>
      </c>
      <c r="C680" s="50" t="s">
        <v>270</v>
      </c>
      <c r="D680" s="53">
        <v>3861</v>
      </c>
      <c r="E680" s="32" t="s">
        <v>277</v>
      </c>
      <c r="G680" s="1">
        <v>5760000</v>
      </c>
      <c r="H680" s="1">
        <v>5760000</v>
      </c>
      <c r="I680" s="1">
        <v>1600000</v>
      </c>
      <c r="J680" s="1">
        <v>1600000</v>
      </c>
      <c r="K680" s="1">
        <v>0</v>
      </c>
      <c r="L680" s="33">
        <f t="shared" si="328"/>
        <v>0</v>
      </c>
      <c r="M680" s="1">
        <v>71266560</v>
      </c>
      <c r="N680" s="1">
        <v>71266560</v>
      </c>
      <c r="O680" s="1"/>
      <c r="P680" s="1">
        <f>O680</f>
        <v>0</v>
      </c>
      <c r="Q680" s="1">
        <v>88618936</v>
      </c>
      <c r="R680" s="1"/>
      <c r="S680" s="1">
        <f>R680</f>
        <v>0</v>
      </c>
      <c r="T680" s="1"/>
      <c r="U680" s="1">
        <f>T680</f>
        <v>0</v>
      </c>
    </row>
    <row r="681" spans="1:25" s="23" customFormat="1" ht="15.75" hidden="1" x14ac:dyDescent="0.2">
      <c r="A681" s="24" t="s">
        <v>378</v>
      </c>
      <c r="B681" s="25">
        <v>12</v>
      </c>
      <c r="C681" s="49" t="s">
        <v>270</v>
      </c>
      <c r="D681" s="40">
        <v>386</v>
      </c>
      <c r="E681" s="20"/>
      <c r="F681" s="20"/>
      <c r="G681" s="21">
        <f>SUM(G682)</f>
        <v>11036250</v>
      </c>
      <c r="H681" s="21">
        <f t="shared" ref="H681:U681" si="351">SUM(H682)</f>
        <v>11036250</v>
      </c>
      <c r="I681" s="21">
        <f t="shared" si="351"/>
        <v>11036250</v>
      </c>
      <c r="J681" s="21">
        <f t="shared" si="351"/>
        <v>11036250</v>
      </c>
      <c r="K681" s="21">
        <f t="shared" si="351"/>
        <v>0</v>
      </c>
      <c r="L681" s="22">
        <f t="shared" si="328"/>
        <v>0</v>
      </c>
      <c r="M681" s="21">
        <f t="shared" si="351"/>
        <v>0</v>
      </c>
      <c r="N681" s="21">
        <f t="shared" si="351"/>
        <v>0</v>
      </c>
      <c r="O681" s="21">
        <f t="shared" si="351"/>
        <v>0</v>
      </c>
      <c r="P681" s="21">
        <f t="shared" si="351"/>
        <v>0</v>
      </c>
      <c r="Q681" s="21">
        <f t="shared" si="351"/>
        <v>30937500</v>
      </c>
      <c r="R681" s="21">
        <f t="shared" si="351"/>
        <v>0</v>
      </c>
      <c r="S681" s="21">
        <f t="shared" si="351"/>
        <v>0</v>
      </c>
      <c r="T681" s="21">
        <f t="shared" si="351"/>
        <v>0</v>
      </c>
      <c r="U681" s="21">
        <f t="shared" si="351"/>
        <v>0</v>
      </c>
      <c r="V681" s="21"/>
      <c r="W681" s="21"/>
      <c r="X681" s="21"/>
      <c r="Y681" s="12"/>
    </row>
    <row r="682" spans="1:25" ht="48.75" hidden="1" customHeight="1" x14ac:dyDescent="0.2">
      <c r="A682" s="28" t="s">
        <v>378</v>
      </c>
      <c r="B682" s="29">
        <v>12</v>
      </c>
      <c r="C682" s="50" t="s">
        <v>270</v>
      </c>
      <c r="D682" s="53">
        <v>3861</v>
      </c>
      <c r="E682" s="32" t="s">
        <v>277</v>
      </c>
      <c r="G682" s="1">
        <v>11036250</v>
      </c>
      <c r="H682" s="1">
        <v>11036250</v>
      </c>
      <c r="I682" s="1">
        <v>11036250</v>
      </c>
      <c r="J682" s="1">
        <v>11036250</v>
      </c>
      <c r="K682" s="1">
        <v>0</v>
      </c>
      <c r="L682" s="33">
        <f t="shared" si="328"/>
        <v>0</v>
      </c>
      <c r="M682" s="1">
        <v>0</v>
      </c>
      <c r="N682" s="1">
        <v>0</v>
      </c>
      <c r="O682" s="1"/>
      <c r="P682" s="1">
        <f>O682</f>
        <v>0</v>
      </c>
      <c r="Q682" s="1">
        <v>30937500</v>
      </c>
      <c r="R682" s="1"/>
      <c r="S682" s="1">
        <f>R682</f>
        <v>0</v>
      </c>
      <c r="T682" s="1"/>
      <c r="U682" s="1">
        <f>T682</f>
        <v>0</v>
      </c>
    </row>
    <row r="683" spans="1:25" s="23" customFormat="1" ht="15.75" hidden="1" x14ac:dyDescent="0.2">
      <c r="A683" s="24" t="s">
        <v>378</v>
      </c>
      <c r="B683" s="25">
        <v>51</v>
      </c>
      <c r="C683" s="49" t="s">
        <v>270</v>
      </c>
      <c r="D683" s="40">
        <v>386</v>
      </c>
      <c r="E683" s="20"/>
      <c r="F683" s="20"/>
      <c r="G683" s="21">
        <f>SUM(G684)</f>
        <v>62538750</v>
      </c>
      <c r="H683" s="21">
        <f t="shared" ref="H683:U683" si="352">SUM(H684)</f>
        <v>0</v>
      </c>
      <c r="I683" s="21">
        <f t="shared" si="352"/>
        <v>62538750</v>
      </c>
      <c r="J683" s="21">
        <f t="shared" si="352"/>
        <v>0</v>
      </c>
      <c r="K683" s="21">
        <f t="shared" si="352"/>
        <v>0</v>
      </c>
      <c r="L683" s="22">
        <f t="shared" si="328"/>
        <v>0</v>
      </c>
      <c r="M683" s="21">
        <f t="shared" si="352"/>
        <v>0</v>
      </c>
      <c r="N683" s="21">
        <f t="shared" si="352"/>
        <v>0</v>
      </c>
      <c r="O683" s="21">
        <f t="shared" si="352"/>
        <v>0</v>
      </c>
      <c r="P683" s="21">
        <f t="shared" si="352"/>
        <v>0</v>
      </c>
      <c r="Q683" s="21">
        <f t="shared" si="352"/>
        <v>175312500</v>
      </c>
      <c r="R683" s="21">
        <f t="shared" si="352"/>
        <v>0</v>
      </c>
      <c r="S683" s="21">
        <f t="shared" si="352"/>
        <v>0</v>
      </c>
      <c r="T683" s="21">
        <f t="shared" si="352"/>
        <v>0</v>
      </c>
      <c r="U683" s="21">
        <f t="shared" si="352"/>
        <v>0</v>
      </c>
      <c r="V683" s="21"/>
      <c r="W683" s="21"/>
      <c r="X683" s="21"/>
      <c r="Y683" s="12"/>
    </row>
    <row r="684" spans="1:25" ht="45" hidden="1" x14ac:dyDescent="0.2">
      <c r="A684" s="28" t="s">
        <v>378</v>
      </c>
      <c r="B684" s="29">
        <v>51</v>
      </c>
      <c r="C684" s="50" t="s">
        <v>270</v>
      </c>
      <c r="D684" s="53">
        <v>3861</v>
      </c>
      <c r="E684" s="32" t="s">
        <v>277</v>
      </c>
      <c r="G684" s="1">
        <v>62538750</v>
      </c>
      <c r="H684" s="55"/>
      <c r="I684" s="1">
        <v>62538750</v>
      </c>
      <c r="J684" s="55"/>
      <c r="K684" s="1">
        <v>0</v>
      </c>
      <c r="L684" s="33">
        <f t="shared" si="328"/>
        <v>0</v>
      </c>
      <c r="M684" s="1">
        <v>0</v>
      </c>
      <c r="N684" s="55"/>
      <c r="O684" s="1"/>
      <c r="P684" s="55"/>
      <c r="Q684" s="1">
        <v>175312500</v>
      </c>
      <c r="R684" s="1"/>
      <c r="S684" s="55"/>
      <c r="T684" s="1"/>
      <c r="U684" s="55"/>
    </row>
    <row r="685" spans="1:25" s="23" customFormat="1" ht="15.75" hidden="1" x14ac:dyDescent="0.2">
      <c r="A685" s="24" t="s">
        <v>378</v>
      </c>
      <c r="B685" s="25">
        <v>563</v>
      </c>
      <c r="C685" s="49" t="s">
        <v>270</v>
      </c>
      <c r="D685" s="40">
        <v>386</v>
      </c>
      <c r="E685" s="20"/>
      <c r="F685" s="20"/>
      <c r="G685" s="21"/>
      <c r="H685" s="21"/>
      <c r="I685" s="21">
        <f>I686</f>
        <v>0</v>
      </c>
      <c r="J685" s="21">
        <f t="shared" ref="J685:U685" si="353">J686</f>
        <v>0</v>
      </c>
      <c r="K685" s="21">
        <f t="shared" si="353"/>
        <v>0</v>
      </c>
      <c r="L685" s="22" t="str">
        <f t="shared" si="328"/>
        <v>-</v>
      </c>
      <c r="M685" s="21">
        <f t="shared" si="353"/>
        <v>0</v>
      </c>
      <c r="N685" s="21">
        <f t="shared" si="353"/>
        <v>0</v>
      </c>
      <c r="O685" s="21">
        <f t="shared" si="353"/>
        <v>0</v>
      </c>
      <c r="P685" s="21">
        <f t="shared" si="353"/>
        <v>0</v>
      </c>
      <c r="Q685" s="21">
        <f t="shared" si="353"/>
        <v>0</v>
      </c>
      <c r="R685" s="21">
        <f t="shared" si="353"/>
        <v>0</v>
      </c>
      <c r="S685" s="21">
        <f t="shared" si="353"/>
        <v>0</v>
      </c>
      <c r="T685" s="21">
        <f t="shared" si="353"/>
        <v>0</v>
      </c>
      <c r="U685" s="21">
        <f t="shared" si="353"/>
        <v>0</v>
      </c>
      <c r="V685" s="21"/>
      <c r="W685" s="21"/>
      <c r="X685" s="21"/>
      <c r="Y685" s="12"/>
    </row>
    <row r="686" spans="1:25" ht="45" hidden="1" x14ac:dyDescent="0.2">
      <c r="A686" s="28" t="s">
        <v>378</v>
      </c>
      <c r="B686" s="29">
        <v>563</v>
      </c>
      <c r="C686" s="50" t="s">
        <v>270</v>
      </c>
      <c r="D686" s="53">
        <v>3861</v>
      </c>
      <c r="E686" s="32" t="s">
        <v>277</v>
      </c>
      <c r="J686" s="55"/>
      <c r="L686" s="33" t="str">
        <f t="shared" si="328"/>
        <v>-</v>
      </c>
      <c r="M686" s="1"/>
      <c r="N686" s="1"/>
      <c r="O686" s="1"/>
      <c r="P686" s="55"/>
      <c r="Q686" s="1"/>
      <c r="R686" s="1"/>
      <c r="S686" s="55"/>
      <c r="T686" s="1"/>
      <c r="U686" s="55"/>
    </row>
    <row r="687" spans="1:25" ht="94.5" x14ac:dyDescent="0.2">
      <c r="A687" s="227" t="s">
        <v>379</v>
      </c>
      <c r="B687" s="230"/>
      <c r="C687" s="230"/>
      <c r="D687" s="230"/>
      <c r="E687" s="20" t="s">
        <v>380</v>
      </c>
      <c r="F687" s="20" t="s">
        <v>371</v>
      </c>
      <c r="G687" s="21">
        <f>G688+G690+G692</f>
        <v>17390000</v>
      </c>
      <c r="H687" s="21">
        <f>H688+H690+H692</f>
        <v>4767500</v>
      </c>
      <c r="I687" s="21">
        <f>I688+I690+I692+I694</f>
        <v>14990000</v>
      </c>
      <c r="J687" s="21">
        <f t="shared" ref="J687:U687" si="354">J688+J690+J692+J694</f>
        <v>2367500</v>
      </c>
      <c r="K687" s="21">
        <f t="shared" si="354"/>
        <v>140000</v>
      </c>
      <c r="L687" s="22">
        <f t="shared" si="328"/>
        <v>0.93395597064709812</v>
      </c>
      <c r="M687" s="21">
        <f t="shared" si="354"/>
        <v>5080000</v>
      </c>
      <c r="N687" s="21">
        <f t="shared" si="354"/>
        <v>5080000</v>
      </c>
      <c r="O687" s="21">
        <f t="shared" si="354"/>
        <v>0</v>
      </c>
      <c r="P687" s="21">
        <f t="shared" si="354"/>
        <v>0</v>
      </c>
      <c r="Q687" s="21">
        <f t="shared" si="354"/>
        <v>14980000</v>
      </c>
      <c r="R687" s="21">
        <f t="shared" si="354"/>
        <v>0</v>
      </c>
      <c r="S687" s="21">
        <f t="shared" si="354"/>
        <v>0</v>
      </c>
      <c r="T687" s="21">
        <f t="shared" si="354"/>
        <v>0</v>
      </c>
      <c r="U687" s="21">
        <f t="shared" si="354"/>
        <v>0</v>
      </c>
    </row>
    <row r="688" spans="1:25" s="23" customFormat="1" ht="15.75" hidden="1" x14ac:dyDescent="0.2">
      <c r="A688" s="24" t="s">
        <v>381</v>
      </c>
      <c r="B688" s="24">
        <v>11</v>
      </c>
      <c r="C688" s="49" t="s">
        <v>270</v>
      </c>
      <c r="D688" s="40">
        <v>386</v>
      </c>
      <c r="E688" s="20"/>
      <c r="F688" s="20"/>
      <c r="G688" s="21">
        <f>SUM(G689)</f>
        <v>2540000</v>
      </c>
      <c r="H688" s="21">
        <f t="shared" ref="H688:U688" si="355">SUM(H689)</f>
        <v>2540000</v>
      </c>
      <c r="I688" s="21">
        <f t="shared" si="355"/>
        <v>140000</v>
      </c>
      <c r="J688" s="21">
        <f t="shared" si="355"/>
        <v>140000</v>
      </c>
      <c r="K688" s="21">
        <f t="shared" si="355"/>
        <v>140000</v>
      </c>
      <c r="L688" s="22">
        <f t="shared" si="328"/>
        <v>100</v>
      </c>
      <c r="M688" s="21">
        <f t="shared" si="355"/>
        <v>5080000</v>
      </c>
      <c r="N688" s="21">
        <f t="shared" si="355"/>
        <v>5080000</v>
      </c>
      <c r="O688" s="21">
        <f t="shared" si="355"/>
        <v>0</v>
      </c>
      <c r="P688" s="21">
        <f t="shared" si="355"/>
        <v>0</v>
      </c>
      <c r="Q688" s="21">
        <f t="shared" si="355"/>
        <v>5080000</v>
      </c>
      <c r="R688" s="21">
        <f t="shared" si="355"/>
        <v>0</v>
      </c>
      <c r="S688" s="21">
        <f t="shared" si="355"/>
        <v>0</v>
      </c>
      <c r="T688" s="21">
        <f t="shared" si="355"/>
        <v>0</v>
      </c>
      <c r="U688" s="21">
        <f t="shared" si="355"/>
        <v>0</v>
      </c>
      <c r="V688" s="21"/>
      <c r="W688" s="21"/>
      <c r="X688" s="21"/>
      <c r="Y688" s="12"/>
    </row>
    <row r="689" spans="1:25" ht="48.75" hidden="1" customHeight="1" x14ac:dyDescent="0.2">
      <c r="A689" s="28" t="s">
        <v>381</v>
      </c>
      <c r="B689" s="28">
        <v>11</v>
      </c>
      <c r="C689" s="50" t="s">
        <v>270</v>
      </c>
      <c r="D689" s="53">
        <v>3861</v>
      </c>
      <c r="E689" s="32" t="s">
        <v>277</v>
      </c>
      <c r="G689" s="1">
        <v>2540000</v>
      </c>
      <c r="H689" s="1">
        <v>2540000</v>
      </c>
      <c r="I689" s="1">
        <v>140000</v>
      </c>
      <c r="J689" s="1">
        <v>140000</v>
      </c>
      <c r="K689" s="1">
        <v>140000</v>
      </c>
      <c r="L689" s="33">
        <f t="shared" si="328"/>
        <v>100</v>
      </c>
      <c r="M689" s="1">
        <v>5080000</v>
      </c>
      <c r="N689" s="1">
        <v>5080000</v>
      </c>
      <c r="O689" s="1"/>
      <c r="P689" s="1">
        <f>O689</f>
        <v>0</v>
      </c>
      <c r="Q689" s="1">
        <v>5080000</v>
      </c>
      <c r="R689" s="1"/>
      <c r="S689" s="1">
        <f>R689</f>
        <v>0</v>
      </c>
      <c r="T689" s="1">
        <v>0</v>
      </c>
      <c r="U689" s="1">
        <f>T689</f>
        <v>0</v>
      </c>
    </row>
    <row r="690" spans="1:25" s="23" customFormat="1" ht="15.75" hidden="1" x14ac:dyDescent="0.2">
      <c r="A690" s="24" t="s">
        <v>381</v>
      </c>
      <c r="B690" s="25">
        <v>12</v>
      </c>
      <c r="C690" s="49" t="s">
        <v>270</v>
      </c>
      <c r="D690" s="40">
        <v>386</v>
      </c>
      <c r="E690" s="20"/>
      <c r="F690" s="20"/>
      <c r="G690" s="21">
        <f>SUM(G691)</f>
        <v>2227500</v>
      </c>
      <c r="H690" s="21">
        <f t="shared" ref="H690:U690" si="356">SUM(H691)</f>
        <v>2227500</v>
      </c>
      <c r="I690" s="21">
        <f t="shared" si="356"/>
        <v>2227500</v>
      </c>
      <c r="J690" s="21">
        <f t="shared" si="356"/>
        <v>2227500</v>
      </c>
      <c r="K690" s="21">
        <f t="shared" si="356"/>
        <v>0</v>
      </c>
      <c r="L690" s="22">
        <f t="shared" si="328"/>
        <v>0</v>
      </c>
      <c r="M690" s="21">
        <f t="shared" si="356"/>
        <v>0</v>
      </c>
      <c r="N690" s="21">
        <f t="shared" si="356"/>
        <v>0</v>
      </c>
      <c r="O690" s="21">
        <f t="shared" si="356"/>
        <v>0</v>
      </c>
      <c r="P690" s="21">
        <f t="shared" si="356"/>
        <v>0</v>
      </c>
      <c r="Q690" s="21">
        <f t="shared" si="356"/>
        <v>1485000</v>
      </c>
      <c r="R690" s="21">
        <f t="shared" si="356"/>
        <v>0</v>
      </c>
      <c r="S690" s="21">
        <f t="shared" si="356"/>
        <v>0</v>
      </c>
      <c r="T690" s="21">
        <f t="shared" si="356"/>
        <v>0</v>
      </c>
      <c r="U690" s="21">
        <f t="shared" si="356"/>
        <v>0</v>
      </c>
      <c r="V690" s="21"/>
      <c r="W690" s="21"/>
      <c r="X690" s="21"/>
      <c r="Y690" s="12"/>
    </row>
    <row r="691" spans="1:25" ht="48.75" hidden="1" customHeight="1" x14ac:dyDescent="0.2">
      <c r="A691" s="28" t="s">
        <v>381</v>
      </c>
      <c r="B691" s="29">
        <v>12</v>
      </c>
      <c r="C691" s="50" t="s">
        <v>270</v>
      </c>
      <c r="D691" s="53">
        <v>3861</v>
      </c>
      <c r="E691" s="32" t="s">
        <v>277</v>
      </c>
      <c r="G691" s="1">
        <v>2227500</v>
      </c>
      <c r="H691" s="1">
        <v>2227500</v>
      </c>
      <c r="I691" s="1">
        <v>2227500</v>
      </c>
      <c r="J691" s="1">
        <v>2227500</v>
      </c>
      <c r="K691" s="1">
        <v>0</v>
      </c>
      <c r="L691" s="33">
        <f t="shared" si="328"/>
        <v>0</v>
      </c>
      <c r="M691" s="1">
        <v>0</v>
      </c>
      <c r="N691" s="1">
        <v>0</v>
      </c>
      <c r="O691" s="1">
        <v>0</v>
      </c>
      <c r="P691" s="1">
        <f>O691</f>
        <v>0</v>
      </c>
      <c r="Q691" s="1">
        <v>1485000</v>
      </c>
      <c r="R691" s="1"/>
      <c r="S691" s="1">
        <f>R691</f>
        <v>0</v>
      </c>
      <c r="T691" s="1"/>
      <c r="U691" s="1">
        <f>T691</f>
        <v>0</v>
      </c>
    </row>
    <row r="692" spans="1:25" s="23" customFormat="1" ht="15.75" hidden="1" x14ac:dyDescent="0.2">
      <c r="A692" s="24" t="s">
        <v>381</v>
      </c>
      <c r="B692" s="25">
        <v>51</v>
      </c>
      <c r="C692" s="49" t="s">
        <v>270</v>
      </c>
      <c r="D692" s="40">
        <v>386</v>
      </c>
      <c r="E692" s="20"/>
      <c r="F692" s="20"/>
      <c r="G692" s="21">
        <f>SUM(G693)</f>
        <v>12622500</v>
      </c>
      <c r="H692" s="21">
        <f t="shared" ref="H692:U692" si="357">SUM(H693)</f>
        <v>0</v>
      </c>
      <c r="I692" s="21">
        <f t="shared" si="357"/>
        <v>12622500</v>
      </c>
      <c r="J692" s="21">
        <f t="shared" si="357"/>
        <v>0</v>
      </c>
      <c r="K692" s="21">
        <f t="shared" si="357"/>
        <v>0</v>
      </c>
      <c r="L692" s="22">
        <f t="shared" si="328"/>
        <v>0</v>
      </c>
      <c r="M692" s="21">
        <f t="shared" si="357"/>
        <v>0</v>
      </c>
      <c r="N692" s="21">
        <f t="shared" si="357"/>
        <v>0</v>
      </c>
      <c r="O692" s="21">
        <f t="shared" si="357"/>
        <v>0</v>
      </c>
      <c r="P692" s="21">
        <f t="shared" si="357"/>
        <v>0</v>
      </c>
      <c r="Q692" s="21">
        <f t="shared" si="357"/>
        <v>8415000</v>
      </c>
      <c r="R692" s="21">
        <f t="shared" si="357"/>
        <v>0</v>
      </c>
      <c r="S692" s="21">
        <f t="shared" si="357"/>
        <v>0</v>
      </c>
      <c r="T692" s="21">
        <f t="shared" si="357"/>
        <v>0</v>
      </c>
      <c r="U692" s="21">
        <f t="shared" si="357"/>
        <v>0</v>
      </c>
      <c r="V692" s="21"/>
      <c r="W692" s="21"/>
      <c r="X692" s="21"/>
      <c r="Y692" s="12"/>
    </row>
    <row r="693" spans="1:25" ht="45" hidden="1" x14ac:dyDescent="0.2">
      <c r="A693" s="28" t="s">
        <v>381</v>
      </c>
      <c r="B693" s="29">
        <v>51</v>
      </c>
      <c r="C693" s="50" t="s">
        <v>270</v>
      </c>
      <c r="D693" s="53">
        <v>3861</v>
      </c>
      <c r="E693" s="32" t="s">
        <v>277</v>
      </c>
      <c r="G693" s="1">
        <v>12622500</v>
      </c>
      <c r="H693" s="55"/>
      <c r="I693" s="1">
        <v>12622500</v>
      </c>
      <c r="J693" s="55"/>
      <c r="K693" s="1">
        <v>0</v>
      </c>
      <c r="L693" s="33">
        <f t="shared" si="328"/>
        <v>0</v>
      </c>
      <c r="M693" s="1">
        <v>0</v>
      </c>
      <c r="N693" s="55"/>
      <c r="O693" s="1">
        <v>0</v>
      </c>
      <c r="P693" s="55"/>
      <c r="Q693" s="1">
        <v>8415000</v>
      </c>
      <c r="R693" s="1"/>
      <c r="S693" s="55"/>
      <c r="T693" s="1"/>
      <c r="U693" s="55"/>
    </row>
    <row r="694" spans="1:25" s="23" customFormat="1" ht="15.75" hidden="1" x14ac:dyDescent="0.2">
      <c r="A694" s="24" t="s">
        <v>381</v>
      </c>
      <c r="B694" s="25">
        <v>563</v>
      </c>
      <c r="C694" s="49" t="s">
        <v>270</v>
      </c>
      <c r="D694" s="40">
        <v>386</v>
      </c>
      <c r="E694" s="20"/>
      <c r="F694" s="20"/>
      <c r="G694" s="21"/>
      <c r="H694" s="21"/>
      <c r="I694" s="21">
        <f>I695</f>
        <v>0</v>
      </c>
      <c r="J694" s="21">
        <f t="shared" ref="J694:U694" si="358">J695</f>
        <v>0</v>
      </c>
      <c r="K694" s="21">
        <f t="shared" si="358"/>
        <v>0</v>
      </c>
      <c r="L694" s="22" t="str">
        <f t="shared" si="328"/>
        <v>-</v>
      </c>
      <c r="M694" s="21">
        <f t="shared" si="358"/>
        <v>0</v>
      </c>
      <c r="N694" s="21">
        <f t="shared" si="358"/>
        <v>0</v>
      </c>
      <c r="O694" s="21">
        <f t="shared" si="358"/>
        <v>0</v>
      </c>
      <c r="P694" s="21">
        <f t="shared" si="358"/>
        <v>0</v>
      </c>
      <c r="Q694" s="21">
        <f t="shared" si="358"/>
        <v>0</v>
      </c>
      <c r="R694" s="21">
        <f t="shared" si="358"/>
        <v>0</v>
      </c>
      <c r="S694" s="21">
        <f t="shared" si="358"/>
        <v>0</v>
      </c>
      <c r="T694" s="21">
        <f t="shared" si="358"/>
        <v>0</v>
      </c>
      <c r="U694" s="21">
        <f t="shared" si="358"/>
        <v>0</v>
      </c>
      <c r="V694" s="21"/>
      <c r="W694" s="21"/>
      <c r="X694" s="21"/>
      <c r="Y694" s="12"/>
    </row>
    <row r="695" spans="1:25" ht="45" hidden="1" x14ac:dyDescent="0.2">
      <c r="A695" s="28" t="s">
        <v>381</v>
      </c>
      <c r="B695" s="29">
        <v>563</v>
      </c>
      <c r="C695" s="50" t="s">
        <v>270</v>
      </c>
      <c r="D695" s="53">
        <v>3861</v>
      </c>
      <c r="E695" s="32" t="s">
        <v>277</v>
      </c>
      <c r="J695" s="55"/>
      <c r="L695" s="33" t="str">
        <f t="shared" si="328"/>
        <v>-</v>
      </c>
      <c r="M695" s="1"/>
      <c r="N695" s="1"/>
      <c r="O695" s="1"/>
      <c r="P695" s="55"/>
      <c r="Q695" s="1"/>
      <c r="R695" s="1"/>
      <c r="S695" s="55"/>
      <c r="T695" s="1"/>
      <c r="U695" s="55"/>
    </row>
    <row r="696" spans="1:25" ht="84.75" customHeight="1" x14ac:dyDescent="0.2">
      <c r="A696" s="227" t="s">
        <v>382</v>
      </c>
      <c r="B696" s="230"/>
      <c r="C696" s="230"/>
      <c r="D696" s="230"/>
      <c r="E696" s="20" t="s">
        <v>383</v>
      </c>
      <c r="F696" s="20" t="s">
        <v>371</v>
      </c>
      <c r="G696" s="21">
        <f>G697+G699+G701</f>
        <v>48500000</v>
      </c>
      <c r="H696" s="21">
        <f t="shared" ref="H696:T696" si="359">H697+H699+H701</f>
        <v>48500000</v>
      </c>
      <c r="I696" s="21">
        <f t="shared" si="359"/>
        <v>3800000</v>
      </c>
      <c r="J696" s="21">
        <f t="shared" si="359"/>
        <v>3800000</v>
      </c>
      <c r="K696" s="21">
        <f t="shared" si="359"/>
        <v>3800000</v>
      </c>
      <c r="L696" s="22">
        <f t="shared" si="328"/>
        <v>100</v>
      </c>
      <c r="M696" s="21">
        <f t="shared" si="359"/>
        <v>153000000</v>
      </c>
      <c r="N696" s="21">
        <f t="shared" si="359"/>
        <v>22950000</v>
      </c>
      <c r="O696" s="21">
        <f t="shared" si="359"/>
        <v>0</v>
      </c>
      <c r="P696" s="21">
        <f t="shared" si="359"/>
        <v>0</v>
      </c>
      <c r="Q696" s="21">
        <f t="shared" si="359"/>
        <v>204000000</v>
      </c>
      <c r="R696" s="21">
        <f t="shared" si="359"/>
        <v>0</v>
      </c>
      <c r="S696" s="21">
        <f t="shared" si="359"/>
        <v>0</v>
      </c>
      <c r="T696" s="21">
        <f t="shared" si="359"/>
        <v>0</v>
      </c>
      <c r="U696" s="21">
        <f>U697+U699+U701</f>
        <v>0</v>
      </c>
    </row>
    <row r="697" spans="1:25" s="23" customFormat="1" ht="15.75" hidden="1" x14ac:dyDescent="0.2">
      <c r="A697" s="24" t="s">
        <v>384</v>
      </c>
      <c r="B697" s="24">
        <v>11</v>
      </c>
      <c r="C697" s="49" t="s">
        <v>270</v>
      </c>
      <c r="D697" s="40">
        <v>386</v>
      </c>
      <c r="E697" s="20"/>
      <c r="F697" s="20"/>
      <c r="G697" s="21">
        <f>SUM(G698)</f>
        <v>48500000</v>
      </c>
      <c r="H697" s="21">
        <f t="shared" ref="H697:U697" si="360">SUM(H698)</f>
        <v>48500000</v>
      </c>
      <c r="I697" s="21">
        <f t="shared" si="360"/>
        <v>3800000</v>
      </c>
      <c r="J697" s="21">
        <f t="shared" si="360"/>
        <v>3800000</v>
      </c>
      <c r="K697" s="21">
        <f t="shared" si="360"/>
        <v>3800000</v>
      </c>
      <c r="L697" s="22">
        <f t="shared" si="328"/>
        <v>100</v>
      </c>
      <c r="M697" s="21">
        <f t="shared" si="360"/>
        <v>0</v>
      </c>
      <c r="N697" s="21">
        <f t="shared" si="360"/>
        <v>0</v>
      </c>
      <c r="O697" s="21">
        <f t="shared" si="360"/>
        <v>0</v>
      </c>
      <c r="P697" s="21">
        <f t="shared" si="360"/>
        <v>0</v>
      </c>
      <c r="Q697" s="21">
        <f t="shared" si="360"/>
        <v>0</v>
      </c>
      <c r="R697" s="21">
        <f t="shared" si="360"/>
        <v>0</v>
      </c>
      <c r="S697" s="21">
        <f t="shared" si="360"/>
        <v>0</v>
      </c>
      <c r="T697" s="21">
        <f t="shared" si="360"/>
        <v>0</v>
      </c>
      <c r="U697" s="21">
        <f t="shared" si="360"/>
        <v>0</v>
      </c>
      <c r="V697" s="21"/>
      <c r="W697" s="21"/>
      <c r="X697" s="21"/>
      <c r="Y697" s="12"/>
    </row>
    <row r="698" spans="1:25" ht="48.75" hidden="1" customHeight="1" x14ac:dyDescent="0.2">
      <c r="A698" s="28" t="s">
        <v>384</v>
      </c>
      <c r="B698" s="28">
        <v>11</v>
      </c>
      <c r="C698" s="50" t="s">
        <v>270</v>
      </c>
      <c r="D698" s="53">
        <v>3861</v>
      </c>
      <c r="E698" s="32" t="s">
        <v>277</v>
      </c>
      <c r="G698" s="1">
        <v>48500000</v>
      </c>
      <c r="H698" s="1">
        <v>48500000</v>
      </c>
      <c r="I698" s="1">
        <v>3800000</v>
      </c>
      <c r="J698" s="1">
        <v>3800000</v>
      </c>
      <c r="K698" s="1">
        <v>3800000</v>
      </c>
      <c r="L698" s="33">
        <f t="shared" si="328"/>
        <v>100</v>
      </c>
      <c r="M698" s="1">
        <v>0</v>
      </c>
      <c r="N698" s="1">
        <v>0</v>
      </c>
      <c r="O698" s="1"/>
      <c r="P698" s="1">
        <f>O698</f>
        <v>0</v>
      </c>
      <c r="Q698" s="1">
        <v>0</v>
      </c>
      <c r="R698" s="1">
        <v>0</v>
      </c>
      <c r="S698" s="1">
        <f>R698</f>
        <v>0</v>
      </c>
      <c r="T698" s="1">
        <v>0</v>
      </c>
      <c r="U698" s="1">
        <f>T698</f>
        <v>0</v>
      </c>
    </row>
    <row r="699" spans="1:25" s="23" customFormat="1" ht="15.75" hidden="1" x14ac:dyDescent="0.2">
      <c r="A699" s="24" t="s">
        <v>384</v>
      </c>
      <c r="B699" s="24">
        <v>12</v>
      </c>
      <c r="C699" s="49" t="s">
        <v>270</v>
      </c>
      <c r="D699" s="40">
        <v>386</v>
      </c>
      <c r="E699" s="20"/>
      <c r="F699" s="20"/>
      <c r="G699" s="21">
        <f>SUM(G700)</f>
        <v>0</v>
      </c>
      <c r="H699" s="21">
        <f t="shared" ref="H699:U699" si="361">SUM(H700)</f>
        <v>0</v>
      </c>
      <c r="I699" s="21">
        <f t="shared" si="361"/>
        <v>0</v>
      </c>
      <c r="J699" s="21">
        <f t="shared" si="361"/>
        <v>0</v>
      </c>
      <c r="K699" s="21">
        <f t="shared" si="361"/>
        <v>0</v>
      </c>
      <c r="L699" s="22" t="str">
        <f t="shared" si="328"/>
        <v>-</v>
      </c>
      <c r="M699" s="21">
        <f t="shared" si="361"/>
        <v>22950000</v>
      </c>
      <c r="N699" s="21">
        <f t="shared" si="361"/>
        <v>22950000</v>
      </c>
      <c r="O699" s="21">
        <f t="shared" si="361"/>
        <v>0</v>
      </c>
      <c r="P699" s="21">
        <f t="shared" si="361"/>
        <v>0</v>
      </c>
      <c r="Q699" s="21">
        <f t="shared" si="361"/>
        <v>30600000</v>
      </c>
      <c r="R699" s="21">
        <f t="shared" si="361"/>
        <v>0</v>
      </c>
      <c r="S699" s="21">
        <f t="shared" si="361"/>
        <v>0</v>
      </c>
      <c r="T699" s="21">
        <f t="shared" si="361"/>
        <v>0</v>
      </c>
      <c r="U699" s="21">
        <f t="shared" si="361"/>
        <v>0</v>
      </c>
      <c r="V699" s="21"/>
      <c r="W699" s="21"/>
      <c r="X699" s="21"/>
      <c r="Y699" s="12"/>
    </row>
    <row r="700" spans="1:25" ht="48.75" hidden="1" customHeight="1" x14ac:dyDescent="0.2">
      <c r="A700" s="28" t="s">
        <v>384</v>
      </c>
      <c r="B700" s="28">
        <v>12</v>
      </c>
      <c r="C700" s="50" t="s">
        <v>270</v>
      </c>
      <c r="D700" s="53">
        <v>3861</v>
      </c>
      <c r="E700" s="32" t="s">
        <v>277</v>
      </c>
      <c r="L700" s="33" t="str">
        <f t="shared" si="328"/>
        <v>-</v>
      </c>
      <c r="M700" s="1">
        <v>22950000</v>
      </c>
      <c r="N700" s="1">
        <v>22950000</v>
      </c>
      <c r="O700" s="1">
        <v>0</v>
      </c>
      <c r="P700" s="1">
        <f>O700</f>
        <v>0</v>
      </c>
      <c r="Q700" s="1">
        <v>30600000</v>
      </c>
      <c r="R700" s="1"/>
      <c r="S700" s="1">
        <f>R700</f>
        <v>0</v>
      </c>
      <c r="T700" s="1"/>
      <c r="U700" s="1">
        <f>T700</f>
        <v>0</v>
      </c>
    </row>
    <row r="701" spans="1:25" s="23" customFormat="1" ht="15.75" hidden="1" x14ac:dyDescent="0.2">
      <c r="A701" s="24" t="s">
        <v>384</v>
      </c>
      <c r="B701" s="24">
        <v>51</v>
      </c>
      <c r="C701" s="49" t="s">
        <v>270</v>
      </c>
      <c r="D701" s="40">
        <v>386</v>
      </c>
      <c r="E701" s="20"/>
      <c r="F701" s="20"/>
      <c r="G701" s="21">
        <f>SUM(G702)</f>
        <v>0</v>
      </c>
      <c r="H701" s="21">
        <f t="shared" ref="H701:U701" si="362">SUM(H702)</f>
        <v>0</v>
      </c>
      <c r="I701" s="21">
        <f t="shared" si="362"/>
        <v>0</v>
      </c>
      <c r="J701" s="21">
        <f t="shared" si="362"/>
        <v>0</v>
      </c>
      <c r="K701" s="21">
        <f t="shared" si="362"/>
        <v>0</v>
      </c>
      <c r="L701" s="22" t="str">
        <f t="shared" si="328"/>
        <v>-</v>
      </c>
      <c r="M701" s="21">
        <f t="shared" si="362"/>
        <v>130050000</v>
      </c>
      <c r="N701" s="21">
        <f t="shared" si="362"/>
        <v>0</v>
      </c>
      <c r="O701" s="21">
        <f t="shared" si="362"/>
        <v>0</v>
      </c>
      <c r="P701" s="21">
        <f t="shared" si="362"/>
        <v>0</v>
      </c>
      <c r="Q701" s="21">
        <f t="shared" si="362"/>
        <v>173400000</v>
      </c>
      <c r="R701" s="21">
        <f t="shared" si="362"/>
        <v>0</v>
      </c>
      <c r="S701" s="21">
        <f t="shared" si="362"/>
        <v>0</v>
      </c>
      <c r="T701" s="21">
        <f t="shared" si="362"/>
        <v>0</v>
      </c>
      <c r="U701" s="21">
        <f t="shared" si="362"/>
        <v>0</v>
      </c>
      <c r="V701" s="21"/>
      <c r="W701" s="21"/>
      <c r="X701" s="21"/>
      <c r="Y701" s="12"/>
    </row>
    <row r="702" spans="1:25" ht="48.75" hidden="1" customHeight="1" x14ac:dyDescent="0.2">
      <c r="A702" s="28" t="s">
        <v>384</v>
      </c>
      <c r="B702" s="28">
        <v>51</v>
      </c>
      <c r="C702" s="50" t="s">
        <v>270</v>
      </c>
      <c r="D702" s="53">
        <v>3861</v>
      </c>
      <c r="E702" s="32" t="s">
        <v>277</v>
      </c>
      <c r="H702" s="55"/>
      <c r="J702" s="55"/>
      <c r="L702" s="33" t="str">
        <f t="shared" si="328"/>
        <v>-</v>
      </c>
      <c r="M702" s="1">
        <v>130050000</v>
      </c>
      <c r="N702" s="55"/>
      <c r="O702" s="1">
        <v>0</v>
      </c>
      <c r="P702" s="55"/>
      <c r="Q702" s="1">
        <v>173400000</v>
      </c>
      <c r="R702" s="1"/>
      <c r="S702" s="55"/>
      <c r="T702" s="1"/>
      <c r="U702" s="55"/>
    </row>
    <row r="703" spans="1:25" ht="86.25" customHeight="1" x14ac:dyDescent="0.2">
      <c r="A703" s="227" t="s">
        <v>385</v>
      </c>
      <c r="B703" s="230"/>
      <c r="C703" s="230"/>
      <c r="D703" s="230"/>
      <c r="E703" s="20" t="s">
        <v>386</v>
      </c>
      <c r="F703" s="20" t="s">
        <v>371</v>
      </c>
      <c r="G703" s="21">
        <f>G704+G706+G708</f>
        <v>4000000</v>
      </c>
      <c r="H703" s="21">
        <f t="shared" ref="H703:U703" si="363">H704+H706+H708</f>
        <v>4000000</v>
      </c>
      <c r="I703" s="21">
        <f t="shared" si="363"/>
        <v>4000000</v>
      </c>
      <c r="J703" s="21">
        <f t="shared" si="363"/>
        <v>4000000</v>
      </c>
      <c r="K703" s="21">
        <f t="shared" si="363"/>
        <v>4000000</v>
      </c>
      <c r="L703" s="22">
        <f t="shared" si="328"/>
        <v>100</v>
      </c>
      <c r="M703" s="21">
        <f t="shared" si="363"/>
        <v>60000000</v>
      </c>
      <c r="N703" s="21">
        <f t="shared" si="363"/>
        <v>9000000</v>
      </c>
      <c r="O703" s="21">
        <f t="shared" si="363"/>
        <v>0</v>
      </c>
      <c r="P703" s="21">
        <f t="shared" si="363"/>
        <v>0</v>
      </c>
      <c r="Q703" s="21">
        <f t="shared" si="363"/>
        <v>100000000</v>
      </c>
      <c r="R703" s="21">
        <f t="shared" si="363"/>
        <v>0</v>
      </c>
      <c r="S703" s="21">
        <f t="shared" si="363"/>
        <v>0</v>
      </c>
      <c r="T703" s="21">
        <f t="shared" si="363"/>
        <v>0</v>
      </c>
      <c r="U703" s="21">
        <f t="shared" si="363"/>
        <v>0</v>
      </c>
    </row>
    <row r="704" spans="1:25" s="23" customFormat="1" ht="15.75" hidden="1" x14ac:dyDescent="0.2">
      <c r="A704" s="24" t="s">
        <v>387</v>
      </c>
      <c r="B704" s="24">
        <v>11</v>
      </c>
      <c r="C704" s="49" t="s">
        <v>270</v>
      </c>
      <c r="D704" s="40">
        <v>386</v>
      </c>
      <c r="E704" s="20"/>
      <c r="F704" s="20"/>
      <c r="G704" s="21">
        <f>SUM(G705)</f>
        <v>4000000</v>
      </c>
      <c r="H704" s="21">
        <f t="shared" ref="H704:U704" si="364">SUM(H705)</f>
        <v>4000000</v>
      </c>
      <c r="I704" s="21">
        <f t="shared" si="364"/>
        <v>4000000</v>
      </c>
      <c r="J704" s="21">
        <f t="shared" si="364"/>
        <v>4000000</v>
      </c>
      <c r="K704" s="21">
        <f t="shared" si="364"/>
        <v>4000000</v>
      </c>
      <c r="L704" s="22">
        <f t="shared" si="328"/>
        <v>100</v>
      </c>
      <c r="M704" s="21">
        <f t="shared" si="364"/>
        <v>0</v>
      </c>
      <c r="N704" s="21">
        <f t="shared" si="364"/>
        <v>0</v>
      </c>
      <c r="O704" s="21">
        <f t="shared" si="364"/>
        <v>0</v>
      </c>
      <c r="P704" s="21">
        <f t="shared" si="364"/>
        <v>0</v>
      </c>
      <c r="Q704" s="21">
        <f t="shared" si="364"/>
        <v>0</v>
      </c>
      <c r="R704" s="21">
        <f t="shared" si="364"/>
        <v>0</v>
      </c>
      <c r="S704" s="21">
        <f t="shared" si="364"/>
        <v>0</v>
      </c>
      <c r="T704" s="21">
        <f t="shared" si="364"/>
        <v>0</v>
      </c>
      <c r="U704" s="21">
        <f t="shared" si="364"/>
        <v>0</v>
      </c>
      <c r="V704" s="21"/>
      <c r="W704" s="21"/>
      <c r="X704" s="21"/>
      <c r="Y704" s="12"/>
    </row>
    <row r="705" spans="1:25" ht="48.75" hidden="1" customHeight="1" x14ac:dyDescent="0.2">
      <c r="A705" s="28" t="s">
        <v>387</v>
      </c>
      <c r="B705" s="28">
        <v>11</v>
      </c>
      <c r="C705" s="50" t="s">
        <v>270</v>
      </c>
      <c r="D705" s="53">
        <v>3861</v>
      </c>
      <c r="E705" s="32" t="s">
        <v>277</v>
      </c>
      <c r="G705" s="1">
        <v>4000000</v>
      </c>
      <c r="H705" s="1">
        <v>4000000</v>
      </c>
      <c r="I705" s="1">
        <v>4000000</v>
      </c>
      <c r="J705" s="1">
        <v>4000000</v>
      </c>
      <c r="K705" s="1">
        <v>4000000</v>
      </c>
      <c r="L705" s="33">
        <f t="shared" si="328"/>
        <v>100</v>
      </c>
      <c r="M705" s="1">
        <v>0</v>
      </c>
      <c r="N705" s="1">
        <v>0</v>
      </c>
      <c r="O705" s="1">
        <v>0</v>
      </c>
      <c r="P705" s="1">
        <f>O705</f>
        <v>0</v>
      </c>
      <c r="Q705" s="1">
        <v>0</v>
      </c>
      <c r="R705" s="1">
        <v>0</v>
      </c>
      <c r="S705" s="1">
        <f>R705</f>
        <v>0</v>
      </c>
      <c r="T705" s="1">
        <v>0</v>
      </c>
      <c r="U705" s="1">
        <f>T705</f>
        <v>0</v>
      </c>
    </row>
    <row r="706" spans="1:25" s="23" customFormat="1" ht="15.75" hidden="1" x14ac:dyDescent="0.2">
      <c r="A706" s="24" t="s">
        <v>387</v>
      </c>
      <c r="B706" s="24">
        <v>12</v>
      </c>
      <c r="C706" s="49" t="s">
        <v>270</v>
      </c>
      <c r="D706" s="40">
        <v>386</v>
      </c>
      <c r="E706" s="20"/>
      <c r="F706" s="20"/>
      <c r="G706" s="21">
        <f>SUM(G707)</f>
        <v>0</v>
      </c>
      <c r="H706" s="21">
        <f t="shared" ref="H706:U706" si="365">SUM(H707)</f>
        <v>0</v>
      </c>
      <c r="I706" s="21">
        <f t="shared" si="365"/>
        <v>0</v>
      </c>
      <c r="J706" s="21">
        <f t="shared" si="365"/>
        <v>0</v>
      </c>
      <c r="K706" s="21">
        <f t="shared" si="365"/>
        <v>0</v>
      </c>
      <c r="L706" s="22" t="str">
        <f t="shared" si="328"/>
        <v>-</v>
      </c>
      <c r="M706" s="21">
        <f t="shared" si="365"/>
        <v>9000000</v>
      </c>
      <c r="N706" s="21">
        <f t="shared" si="365"/>
        <v>9000000</v>
      </c>
      <c r="O706" s="21">
        <f t="shared" si="365"/>
        <v>0</v>
      </c>
      <c r="P706" s="21">
        <f t="shared" si="365"/>
        <v>0</v>
      </c>
      <c r="Q706" s="21">
        <f t="shared" si="365"/>
        <v>15000000</v>
      </c>
      <c r="R706" s="21">
        <f t="shared" si="365"/>
        <v>0</v>
      </c>
      <c r="S706" s="21">
        <f t="shared" si="365"/>
        <v>0</v>
      </c>
      <c r="T706" s="21">
        <f t="shared" si="365"/>
        <v>0</v>
      </c>
      <c r="U706" s="21">
        <f t="shared" si="365"/>
        <v>0</v>
      </c>
      <c r="V706" s="21"/>
      <c r="W706" s="21"/>
      <c r="X706" s="21"/>
      <c r="Y706" s="12"/>
    </row>
    <row r="707" spans="1:25" ht="48.75" hidden="1" customHeight="1" x14ac:dyDescent="0.2">
      <c r="A707" s="28" t="s">
        <v>387</v>
      </c>
      <c r="B707" s="28">
        <v>12</v>
      </c>
      <c r="C707" s="50" t="s">
        <v>270</v>
      </c>
      <c r="D707" s="53">
        <v>3861</v>
      </c>
      <c r="E707" s="32" t="s">
        <v>277</v>
      </c>
      <c r="L707" s="33" t="str">
        <f t="shared" si="328"/>
        <v>-</v>
      </c>
      <c r="M707" s="1">
        <v>9000000</v>
      </c>
      <c r="N707" s="1">
        <v>9000000</v>
      </c>
      <c r="O707" s="1"/>
      <c r="P707" s="1">
        <f>O707</f>
        <v>0</v>
      </c>
      <c r="Q707" s="1">
        <v>15000000</v>
      </c>
      <c r="R707" s="1"/>
      <c r="S707" s="1">
        <f>R707</f>
        <v>0</v>
      </c>
      <c r="T707" s="1"/>
      <c r="U707" s="1">
        <f>T707</f>
        <v>0</v>
      </c>
    </row>
    <row r="708" spans="1:25" s="23" customFormat="1" ht="15.75" hidden="1" x14ac:dyDescent="0.2">
      <c r="A708" s="24" t="s">
        <v>387</v>
      </c>
      <c r="B708" s="24">
        <v>51</v>
      </c>
      <c r="C708" s="49" t="s">
        <v>270</v>
      </c>
      <c r="D708" s="40">
        <v>386</v>
      </c>
      <c r="E708" s="20"/>
      <c r="F708" s="20"/>
      <c r="G708" s="21">
        <f>SUM(G709)</f>
        <v>0</v>
      </c>
      <c r="H708" s="21">
        <f t="shared" ref="H708:U708" si="366">SUM(H709)</f>
        <v>0</v>
      </c>
      <c r="I708" s="21">
        <f t="shared" si="366"/>
        <v>0</v>
      </c>
      <c r="J708" s="21">
        <f t="shared" si="366"/>
        <v>0</v>
      </c>
      <c r="K708" s="21">
        <f t="shared" si="366"/>
        <v>0</v>
      </c>
      <c r="L708" s="22" t="str">
        <f t="shared" si="328"/>
        <v>-</v>
      </c>
      <c r="M708" s="21">
        <f t="shared" si="366"/>
        <v>51000000</v>
      </c>
      <c r="N708" s="21">
        <f t="shared" si="366"/>
        <v>0</v>
      </c>
      <c r="O708" s="21">
        <f t="shared" si="366"/>
        <v>0</v>
      </c>
      <c r="P708" s="21">
        <f t="shared" si="366"/>
        <v>0</v>
      </c>
      <c r="Q708" s="21">
        <f t="shared" si="366"/>
        <v>85000000</v>
      </c>
      <c r="R708" s="21">
        <f t="shared" si="366"/>
        <v>0</v>
      </c>
      <c r="S708" s="21">
        <f t="shared" si="366"/>
        <v>0</v>
      </c>
      <c r="T708" s="21">
        <f t="shared" si="366"/>
        <v>0</v>
      </c>
      <c r="U708" s="21">
        <f t="shared" si="366"/>
        <v>0</v>
      </c>
      <c r="V708" s="21"/>
      <c r="W708" s="21"/>
      <c r="X708" s="21"/>
      <c r="Y708" s="12"/>
    </row>
    <row r="709" spans="1:25" ht="48.75" hidden="1" customHeight="1" x14ac:dyDescent="0.2">
      <c r="A709" s="28" t="s">
        <v>387</v>
      </c>
      <c r="B709" s="28">
        <v>51</v>
      </c>
      <c r="C709" s="50" t="s">
        <v>270</v>
      </c>
      <c r="D709" s="53">
        <v>3861</v>
      </c>
      <c r="E709" s="32" t="s">
        <v>277</v>
      </c>
      <c r="H709" s="55"/>
      <c r="J709" s="55"/>
      <c r="L709" s="33" t="str">
        <f t="shared" si="328"/>
        <v>-</v>
      </c>
      <c r="M709" s="1">
        <v>51000000</v>
      </c>
      <c r="N709" s="55"/>
      <c r="O709" s="1"/>
      <c r="P709" s="55"/>
      <c r="Q709" s="1">
        <v>85000000</v>
      </c>
      <c r="R709" s="1"/>
      <c r="S709" s="55"/>
      <c r="T709" s="1"/>
      <c r="U709" s="55"/>
    </row>
    <row r="710" spans="1:25" s="23" customFormat="1" ht="94.5" x14ac:dyDescent="0.2">
      <c r="A710" s="227" t="s">
        <v>388</v>
      </c>
      <c r="B710" s="230"/>
      <c r="C710" s="230"/>
      <c r="D710" s="230"/>
      <c r="E710" s="20" t="s">
        <v>389</v>
      </c>
      <c r="F710" s="20" t="s">
        <v>371</v>
      </c>
      <c r="G710" s="21">
        <f>G711+G713+G715</f>
        <v>36000000</v>
      </c>
      <c r="H710" s="21">
        <f t="shared" ref="H710:U710" si="367">H711+H713+H715</f>
        <v>36000000</v>
      </c>
      <c r="I710" s="21">
        <f t="shared" si="367"/>
        <v>6000000</v>
      </c>
      <c r="J710" s="21">
        <f t="shared" si="367"/>
        <v>6000000</v>
      </c>
      <c r="K710" s="21">
        <f t="shared" si="367"/>
        <v>6000000</v>
      </c>
      <c r="L710" s="22">
        <f t="shared" si="328"/>
        <v>100</v>
      </c>
      <c r="M710" s="21">
        <f t="shared" si="367"/>
        <v>145798200</v>
      </c>
      <c r="N710" s="21">
        <f t="shared" si="367"/>
        <v>21869730</v>
      </c>
      <c r="O710" s="21">
        <f t="shared" si="367"/>
        <v>0</v>
      </c>
      <c r="P710" s="21">
        <f t="shared" si="367"/>
        <v>0</v>
      </c>
      <c r="Q710" s="21">
        <f t="shared" si="367"/>
        <v>194397600</v>
      </c>
      <c r="R710" s="21">
        <f t="shared" si="367"/>
        <v>0</v>
      </c>
      <c r="S710" s="21">
        <f t="shared" si="367"/>
        <v>0</v>
      </c>
      <c r="T710" s="21">
        <f t="shared" si="367"/>
        <v>0</v>
      </c>
      <c r="U710" s="21">
        <f t="shared" si="367"/>
        <v>0</v>
      </c>
      <c r="V710" s="21"/>
      <c r="W710" s="21"/>
      <c r="X710" s="21"/>
      <c r="Y710" s="12"/>
    </row>
    <row r="711" spans="1:25" s="23" customFormat="1" ht="15.75" hidden="1" x14ac:dyDescent="0.2">
      <c r="A711" s="24" t="s">
        <v>390</v>
      </c>
      <c r="B711" s="24">
        <v>11</v>
      </c>
      <c r="C711" s="49" t="s">
        <v>270</v>
      </c>
      <c r="D711" s="40">
        <v>386</v>
      </c>
      <c r="E711" s="20"/>
      <c r="F711" s="20"/>
      <c r="G711" s="21">
        <f>SUM(G712)</f>
        <v>36000000</v>
      </c>
      <c r="H711" s="21">
        <f t="shared" ref="H711:U711" si="368">SUM(H712)</f>
        <v>36000000</v>
      </c>
      <c r="I711" s="21">
        <f t="shared" si="368"/>
        <v>6000000</v>
      </c>
      <c r="J711" s="21">
        <f t="shared" si="368"/>
        <v>6000000</v>
      </c>
      <c r="K711" s="21">
        <f t="shared" si="368"/>
        <v>6000000</v>
      </c>
      <c r="L711" s="22">
        <f t="shared" si="328"/>
        <v>100</v>
      </c>
      <c r="M711" s="21">
        <f t="shared" si="368"/>
        <v>0</v>
      </c>
      <c r="N711" s="21">
        <f t="shared" si="368"/>
        <v>0</v>
      </c>
      <c r="O711" s="21">
        <f t="shared" si="368"/>
        <v>0</v>
      </c>
      <c r="P711" s="21">
        <f t="shared" si="368"/>
        <v>0</v>
      </c>
      <c r="Q711" s="21">
        <f t="shared" si="368"/>
        <v>0</v>
      </c>
      <c r="R711" s="21">
        <f t="shared" si="368"/>
        <v>0</v>
      </c>
      <c r="S711" s="21">
        <f t="shared" si="368"/>
        <v>0</v>
      </c>
      <c r="T711" s="21">
        <f t="shared" si="368"/>
        <v>0</v>
      </c>
      <c r="U711" s="21">
        <f t="shared" si="368"/>
        <v>0</v>
      </c>
      <c r="V711" s="21"/>
      <c r="W711" s="21"/>
      <c r="X711" s="21"/>
      <c r="Y711" s="12"/>
    </row>
    <row r="712" spans="1:25" ht="45" hidden="1" x14ac:dyDescent="0.2">
      <c r="A712" s="28" t="s">
        <v>390</v>
      </c>
      <c r="B712" s="28">
        <v>11</v>
      </c>
      <c r="C712" s="50" t="s">
        <v>270</v>
      </c>
      <c r="D712" s="53">
        <v>3861</v>
      </c>
      <c r="E712" s="32" t="s">
        <v>277</v>
      </c>
      <c r="G712" s="1">
        <v>36000000</v>
      </c>
      <c r="H712" s="1">
        <v>36000000</v>
      </c>
      <c r="I712" s="1">
        <v>6000000</v>
      </c>
      <c r="J712" s="1">
        <v>6000000</v>
      </c>
      <c r="K712" s="1">
        <v>6000000</v>
      </c>
      <c r="L712" s="33">
        <f t="shared" si="328"/>
        <v>100</v>
      </c>
      <c r="M712" s="1">
        <v>0</v>
      </c>
      <c r="N712" s="1">
        <v>0</v>
      </c>
      <c r="O712" s="1">
        <v>0</v>
      </c>
      <c r="P712" s="1">
        <f>O712</f>
        <v>0</v>
      </c>
      <c r="Q712" s="1">
        <v>0</v>
      </c>
      <c r="R712" s="1">
        <v>0</v>
      </c>
      <c r="S712" s="1">
        <f>R712</f>
        <v>0</v>
      </c>
      <c r="T712" s="1">
        <v>0</v>
      </c>
      <c r="U712" s="1">
        <f>T712</f>
        <v>0</v>
      </c>
    </row>
    <row r="713" spans="1:25" s="23" customFormat="1" ht="15.75" hidden="1" x14ac:dyDescent="0.2">
      <c r="A713" s="24" t="s">
        <v>390</v>
      </c>
      <c r="B713" s="24">
        <v>12</v>
      </c>
      <c r="C713" s="49" t="s">
        <v>270</v>
      </c>
      <c r="D713" s="40">
        <v>386</v>
      </c>
      <c r="E713" s="20"/>
      <c r="F713" s="20"/>
      <c r="G713" s="21">
        <f>SUM(G714)</f>
        <v>0</v>
      </c>
      <c r="H713" s="21">
        <f t="shared" ref="H713:U713" si="369">SUM(H714)</f>
        <v>0</v>
      </c>
      <c r="I713" s="21">
        <f t="shared" si="369"/>
        <v>0</v>
      </c>
      <c r="J713" s="21">
        <f t="shared" si="369"/>
        <v>0</v>
      </c>
      <c r="K713" s="21">
        <f t="shared" si="369"/>
        <v>0</v>
      </c>
      <c r="L713" s="22" t="str">
        <f t="shared" si="328"/>
        <v>-</v>
      </c>
      <c r="M713" s="21">
        <f t="shared" si="369"/>
        <v>21869730</v>
      </c>
      <c r="N713" s="21">
        <f t="shared" si="369"/>
        <v>21869730</v>
      </c>
      <c r="O713" s="21">
        <f t="shared" si="369"/>
        <v>0</v>
      </c>
      <c r="P713" s="21">
        <f t="shared" si="369"/>
        <v>0</v>
      </c>
      <c r="Q713" s="21">
        <f t="shared" si="369"/>
        <v>29159640</v>
      </c>
      <c r="R713" s="21">
        <f t="shared" si="369"/>
        <v>0</v>
      </c>
      <c r="S713" s="21">
        <f t="shared" si="369"/>
        <v>0</v>
      </c>
      <c r="T713" s="21">
        <f t="shared" si="369"/>
        <v>0</v>
      </c>
      <c r="U713" s="21">
        <f t="shared" si="369"/>
        <v>0</v>
      </c>
      <c r="V713" s="21"/>
      <c r="W713" s="21"/>
      <c r="X713" s="21"/>
      <c r="Y713" s="12"/>
    </row>
    <row r="714" spans="1:25" ht="45" hidden="1" x14ac:dyDescent="0.2">
      <c r="A714" s="28" t="s">
        <v>390</v>
      </c>
      <c r="B714" s="28">
        <v>12</v>
      </c>
      <c r="C714" s="50" t="s">
        <v>270</v>
      </c>
      <c r="D714" s="53">
        <v>3861</v>
      </c>
      <c r="E714" s="32" t="s">
        <v>277</v>
      </c>
      <c r="L714" s="33" t="str">
        <f t="shared" si="328"/>
        <v>-</v>
      </c>
      <c r="M714" s="1">
        <v>21869730</v>
      </c>
      <c r="N714" s="1">
        <v>21869730</v>
      </c>
      <c r="O714" s="1"/>
      <c r="P714" s="1">
        <f>O714</f>
        <v>0</v>
      </c>
      <c r="Q714" s="1">
        <v>29159640</v>
      </c>
      <c r="R714" s="1"/>
      <c r="S714" s="1">
        <f>R714</f>
        <v>0</v>
      </c>
      <c r="T714" s="1"/>
      <c r="U714" s="1">
        <f>T714</f>
        <v>0</v>
      </c>
    </row>
    <row r="715" spans="1:25" s="23" customFormat="1" ht="15.75" hidden="1" x14ac:dyDescent="0.2">
      <c r="A715" s="24" t="s">
        <v>390</v>
      </c>
      <c r="B715" s="24">
        <v>51</v>
      </c>
      <c r="C715" s="49" t="s">
        <v>270</v>
      </c>
      <c r="D715" s="40">
        <v>386</v>
      </c>
      <c r="E715" s="20"/>
      <c r="F715" s="20"/>
      <c r="G715" s="21">
        <f>SUM(G716)</f>
        <v>0</v>
      </c>
      <c r="H715" s="21">
        <f t="shared" ref="H715:U715" si="370">SUM(H716)</f>
        <v>0</v>
      </c>
      <c r="I715" s="21">
        <f t="shared" si="370"/>
        <v>0</v>
      </c>
      <c r="J715" s="21">
        <f t="shared" si="370"/>
        <v>0</v>
      </c>
      <c r="K715" s="21">
        <f t="shared" si="370"/>
        <v>0</v>
      </c>
      <c r="L715" s="22" t="str">
        <f t="shared" si="328"/>
        <v>-</v>
      </c>
      <c r="M715" s="21">
        <f t="shared" si="370"/>
        <v>123928470</v>
      </c>
      <c r="N715" s="21">
        <f t="shared" si="370"/>
        <v>0</v>
      </c>
      <c r="O715" s="21">
        <f t="shared" si="370"/>
        <v>0</v>
      </c>
      <c r="P715" s="21">
        <f t="shared" si="370"/>
        <v>0</v>
      </c>
      <c r="Q715" s="21">
        <f t="shared" si="370"/>
        <v>165237960</v>
      </c>
      <c r="R715" s="21">
        <f t="shared" si="370"/>
        <v>0</v>
      </c>
      <c r="S715" s="21">
        <f t="shared" si="370"/>
        <v>0</v>
      </c>
      <c r="T715" s="21">
        <f t="shared" si="370"/>
        <v>0</v>
      </c>
      <c r="U715" s="21">
        <f t="shared" si="370"/>
        <v>0</v>
      </c>
      <c r="V715" s="21"/>
      <c r="W715" s="21"/>
      <c r="X715" s="21"/>
      <c r="Y715" s="12"/>
    </row>
    <row r="716" spans="1:25" ht="45" hidden="1" x14ac:dyDescent="0.2">
      <c r="A716" s="28" t="s">
        <v>390</v>
      </c>
      <c r="B716" s="28">
        <v>51</v>
      </c>
      <c r="C716" s="50" t="s">
        <v>270</v>
      </c>
      <c r="D716" s="53">
        <v>3861</v>
      </c>
      <c r="E716" s="32" t="s">
        <v>277</v>
      </c>
      <c r="H716" s="55"/>
      <c r="J716" s="55"/>
      <c r="L716" s="33" t="str">
        <f t="shared" si="328"/>
        <v>-</v>
      </c>
      <c r="M716" s="1">
        <v>123928470</v>
      </c>
      <c r="N716" s="55"/>
      <c r="O716" s="1"/>
      <c r="P716" s="55"/>
      <c r="Q716" s="1">
        <v>165237960</v>
      </c>
      <c r="R716" s="1"/>
      <c r="S716" s="55"/>
      <c r="T716" s="1"/>
      <c r="U716" s="55"/>
    </row>
    <row r="717" spans="1:25" ht="94.5" x14ac:dyDescent="0.2">
      <c r="A717" s="227" t="s">
        <v>391</v>
      </c>
      <c r="B717" s="227"/>
      <c r="C717" s="227"/>
      <c r="D717" s="227"/>
      <c r="E717" s="20" t="s">
        <v>392</v>
      </c>
      <c r="F717" s="20" t="s">
        <v>371</v>
      </c>
      <c r="G717" s="21">
        <f>G718+G720+G722</f>
        <v>12000000</v>
      </c>
      <c r="H717" s="21">
        <f>H718+H720+H722</f>
        <v>2905000</v>
      </c>
      <c r="I717" s="21">
        <f>I718+I720+I722+I724</f>
        <v>18795231</v>
      </c>
      <c r="J717" s="21">
        <f t="shared" ref="J717:U717" si="371">J718+J720+J722+J724</f>
        <v>7330231</v>
      </c>
      <c r="K717" s="21">
        <f t="shared" si="371"/>
        <v>20197452.469999999</v>
      </c>
      <c r="L717" s="22">
        <f t="shared" ref="L717:L788" si="372">IF(I717=0, "-", K717/I717*100)</f>
        <v>107.46051735144941</v>
      </c>
      <c r="M717" s="21">
        <f t="shared" si="371"/>
        <v>0</v>
      </c>
      <c r="N717" s="21">
        <f t="shared" si="371"/>
        <v>0</v>
      </c>
      <c r="O717" s="21">
        <f t="shared" si="371"/>
        <v>0</v>
      </c>
      <c r="P717" s="21">
        <f t="shared" si="371"/>
        <v>0</v>
      </c>
      <c r="Q717" s="21">
        <f t="shared" si="371"/>
        <v>0</v>
      </c>
      <c r="R717" s="21">
        <f t="shared" si="371"/>
        <v>0</v>
      </c>
      <c r="S717" s="21">
        <f t="shared" si="371"/>
        <v>0</v>
      </c>
      <c r="T717" s="21">
        <f t="shared" si="371"/>
        <v>0</v>
      </c>
      <c r="U717" s="21">
        <f t="shared" si="371"/>
        <v>0</v>
      </c>
    </row>
    <row r="718" spans="1:25" s="23" customFormat="1" ht="15.75" hidden="1" x14ac:dyDescent="0.2">
      <c r="A718" s="24" t="s">
        <v>393</v>
      </c>
      <c r="B718" s="25">
        <v>11</v>
      </c>
      <c r="C718" s="49" t="s">
        <v>270</v>
      </c>
      <c r="D718" s="27">
        <v>386</v>
      </c>
      <c r="E718" s="20"/>
      <c r="F718" s="20"/>
      <c r="G718" s="21">
        <f>SUM(G719)</f>
        <v>1300000</v>
      </c>
      <c r="H718" s="21">
        <f t="shared" ref="H718:U718" si="373">SUM(H719)</f>
        <v>1300000</v>
      </c>
      <c r="I718" s="21">
        <f t="shared" si="373"/>
        <v>5045107</v>
      </c>
      <c r="J718" s="21">
        <f t="shared" si="373"/>
        <v>5045107</v>
      </c>
      <c r="K718" s="21">
        <f t="shared" si="373"/>
        <v>5045107</v>
      </c>
      <c r="L718" s="22">
        <f t="shared" si="372"/>
        <v>100</v>
      </c>
      <c r="M718" s="21">
        <f t="shared" si="373"/>
        <v>0</v>
      </c>
      <c r="N718" s="21">
        <f t="shared" si="373"/>
        <v>0</v>
      </c>
      <c r="O718" s="21">
        <f t="shared" si="373"/>
        <v>0</v>
      </c>
      <c r="P718" s="21">
        <f t="shared" si="373"/>
        <v>0</v>
      </c>
      <c r="Q718" s="21">
        <f t="shared" si="373"/>
        <v>0</v>
      </c>
      <c r="R718" s="21">
        <f t="shared" si="373"/>
        <v>0</v>
      </c>
      <c r="S718" s="21">
        <f t="shared" si="373"/>
        <v>0</v>
      </c>
      <c r="T718" s="21">
        <f t="shared" si="373"/>
        <v>0</v>
      </c>
      <c r="U718" s="21">
        <f t="shared" si="373"/>
        <v>0</v>
      </c>
      <c r="V718" s="21"/>
      <c r="W718" s="21"/>
      <c r="X718" s="21"/>
      <c r="Y718" s="12"/>
    </row>
    <row r="719" spans="1:25" ht="45" hidden="1" x14ac:dyDescent="0.2">
      <c r="A719" s="28" t="s">
        <v>393</v>
      </c>
      <c r="B719" s="29">
        <v>11</v>
      </c>
      <c r="C719" s="50" t="s">
        <v>270</v>
      </c>
      <c r="D719" s="31">
        <v>3861</v>
      </c>
      <c r="E719" s="32" t="s">
        <v>277</v>
      </c>
      <c r="F719" s="20"/>
      <c r="G719" s="1">
        <v>1300000</v>
      </c>
      <c r="H719" s="1">
        <v>1300000</v>
      </c>
      <c r="I719" s="1">
        <v>5045107</v>
      </c>
      <c r="J719" s="1">
        <v>5045107</v>
      </c>
      <c r="K719" s="1">
        <v>5045107</v>
      </c>
      <c r="L719" s="33">
        <f t="shared" si="372"/>
        <v>100</v>
      </c>
      <c r="M719" s="1">
        <v>0</v>
      </c>
      <c r="N719" s="1">
        <v>0</v>
      </c>
      <c r="O719" s="1"/>
      <c r="P719" s="1">
        <f>O719</f>
        <v>0</v>
      </c>
      <c r="Q719" s="1">
        <v>0</v>
      </c>
      <c r="R719" s="1"/>
      <c r="S719" s="1">
        <f>R719</f>
        <v>0</v>
      </c>
      <c r="T719" s="1"/>
      <c r="U719" s="1">
        <f>T719</f>
        <v>0</v>
      </c>
    </row>
    <row r="720" spans="1:25" s="23" customFormat="1" ht="15.75" hidden="1" x14ac:dyDescent="0.2">
      <c r="A720" s="24" t="s">
        <v>393</v>
      </c>
      <c r="B720" s="25">
        <v>12</v>
      </c>
      <c r="C720" s="49" t="s">
        <v>270</v>
      </c>
      <c r="D720" s="27">
        <v>386</v>
      </c>
      <c r="E720" s="20"/>
      <c r="F720" s="20"/>
      <c r="G720" s="21">
        <f>SUM(G721)</f>
        <v>1605000</v>
      </c>
      <c r="H720" s="21">
        <f t="shared" ref="H720:U720" si="374">SUM(H721)</f>
        <v>1605000</v>
      </c>
      <c r="I720" s="21">
        <f t="shared" si="374"/>
        <v>2285124</v>
      </c>
      <c r="J720" s="21">
        <f t="shared" si="374"/>
        <v>2285124</v>
      </c>
      <c r="K720" s="21">
        <f t="shared" si="374"/>
        <v>2272851.94</v>
      </c>
      <c r="L720" s="22">
        <f t="shared" si="372"/>
        <v>99.462958684080164</v>
      </c>
      <c r="M720" s="21">
        <f t="shared" si="374"/>
        <v>0</v>
      </c>
      <c r="N720" s="21">
        <f t="shared" si="374"/>
        <v>0</v>
      </c>
      <c r="O720" s="21">
        <f t="shared" si="374"/>
        <v>0</v>
      </c>
      <c r="P720" s="21">
        <f t="shared" si="374"/>
        <v>0</v>
      </c>
      <c r="Q720" s="21">
        <f t="shared" si="374"/>
        <v>0</v>
      </c>
      <c r="R720" s="21">
        <f t="shared" si="374"/>
        <v>0</v>
      </c>
      <c r="S720" s="21">
        <f t="shared" si="374"/>
        <v>0</v>
      </c>
      <c r="T720" s="21">
        <f t="shared" si="374"/>
        <v>0</v>
      </c>
      <c r="U720" s="21">
        <f t="shared" si="374"/>
        <v>0</v>
      </c>
      <c r="V720" s="21"/>
      <c r="W720" s="21"/>
      <c r="X720" s="21"/>
      <c r="Y720" s="12"/>
    </row>
    <row r="721" spans="1:25" s="23" customFormat="1" ht="45" hidden="1" x14ac:dyDescent="0.2">
      <c r="A721" s="28" t="s">
        <v>393</v>
      </c>
      <c r="B721" s="29">
        <v>12</v>
      </c>
      <c r="C721" s="50" t="s">
        <v>270</v>
      </c>
      <c r="D721" s="31">
        <v>3861</v>
      </c>
      <c r="E721" s="32" t="s">
        <v>277</v>
      </c>
      <c r="F721" s="32"/>
      <c r="G721" s="1">
        <v>1605000</v>
      </c>
      <c r="H721" s="1">
        <v>1605000</v>
      </c>
      <c r="I721" s="1">
        <v>2285124</v>
      </c>
      <c r="J721" s="1">
        <v>2285124</v>
      </c>
      <c r="K721" s="1">
        <v>2272851.94</v>
      </c>
      <c r="L721" s="33">
        <f t="shared" si="372"/>
        <v>99.462958684080164</v>
      </c>
      <c r="M721" s="1">
        <v>0</v>
      </c>
      <c r="N721" s="1">
        <v>0</v>
      </c>
      <c r="O721" s="1"/>
      <c r="P721" s="1">
        <f>O721</f>
        <v>0</v>
      </c>
      <c r="Q721" s="1">
        <v>0</v>
      </c>
      <c r="R721" s="1"/>
      <c r="S721" s="1">
        <f>R721</f>
        <v>0</v>
      </c>
      <c r="T721" s="1"/>
      <c r="U721" s="1">
        <f>T721</f>
        <v>0</v>
      </c>
      <c r="V721" s="21"/>
      <c r="W721" s="21"/>
      <c r="X721" s="21"/>
      <c r="Y721" s="12"/>
    </row>
    <row r="722" spans="1:25" s="23" customFormat="1" ht="15.75" hidden="1" x14ac:dyDescent="0.2">
      <c r="A722" s="24" t="s">
        <v>393</v>
      </c>
      <c r="B722" s="25">
        <v>51</v>
      </c>
      <c r="C722" s="49" t="s">
        <v>270</v>
      </c>
      <c r="D722" s="27">
        <v>386</v>
      </c>
      <c r="E722" s="20"/>
      <c r="F722" s="20"/>
      <c r="G722" s="21">
        <f>SUM(G723)</f>
        <v>9095000</v>
      </c>
      <c r="H722" s="21">
        <f t="shared" ref="H722:U722" si="375">SUM(H723)</f>
        <v>0</v>
      </c>
      <c r="I722" s="21">
        <f t="shared" si="375"/>
        <v>11465000</v>
      </c>
      <c r="J722" s="21">
        <f t="shared" si="375"/>
        <v>0</v>
      </c>
      <c r="K722" s="21">
        <f t="shared" si="375"/>
        <v>12879493.529999999</v>
      </c>
      <c r="L722" s="22">
        <f t="shared" si="372"/>
        <v>112.33749262974268</v>
      </c>
      <c r="M722" s="21">
        <f t="shared" si="375"/>
        <v>0</v>
      </c>
      <c r="N722" s="21">
        <f t="shared" si="375"/>
        <v>0</v>
      </c>
      <c r="O722" s="21">
        <f t="shared" si="375"/>
        <v>0</v>
      </c>
      <c r="P722" s="21">
        <f t="shared" si="375"/>
        <v>0</v>
      </c>
      <c r="Q722" s="21">
        <f t="shared" si="375"/>
        <v>0</v>
      </c>
      <c r="R722" s="21">
        <f t="shared" si="375"/>
        <v>0</v>
      </c>
      <c r="S722" s="21">
        <f t="shared" si="375"/>
        <v>0</v>
      </c>
      <c r="T722" s="21">
        <f t="shared" si="375"/>
        <v>0</v>
      </c>
      <c r="U722" s="21">
        <f t="shared" si="375"/>
        <v>0</v>
      </c>
      <c r="V722" s="21"/>
      <c r="W722" s="21"/>
      <c r="X722" s="21"/>
      <c r="Y722" s="12"/>
    </row>
    <row r="723" spans="1:25" ht="45" hidden="1" x14ac:dyDescent="0.2">
      <c r="A723" s="28" t="s">
        <v>393</v>
      </c>
      <c r="B723" s="29">
        <v>51</v>
      </c>
      <c r="C723" s="50" t="s">
        <v>270</v>
      </c>
      <c r="D723" s="31">
        <v>3861</v>
      </c>
      <c r="E723" s="32" t="s">
        <v>277</v>
      </c>
      <c r="G723" s="1">
        <v>9095000</v>
      </c>
      <c r="H723" s="55"/>
      <c r="I723" s="1">
        <v>11465000</v>
      </c>
      <c r="J723" s="55"/>
      <c r="K723" s="1">
        <v>12879493.529999999</v>
      </c>
      <c r="L723" s="33">
        <f t="shared" si="372"/>
        <v>112.33749262974268</v>
      </c>
      <c r="M723" s="1">
        <v>0</v>
      </c>
      <c r="N723" s="55"/>
      <c r="O723" s="1"/>
      <c r="P723" s="55"/>
      <c r="Q723" s="1">
        <v>0</v>
      </c>
      <c r="R723" s="1"/>
      <c r="S723" s="55"/>
      <c r="T723" s="1"/>
      <c r="U723" s="55"/>
    </row>
    <row r="724" spans="1:25" s="23" customFormat="1" ht="15.75" hidden="1" x14ac:dyDescent="0.2">
      <c r="A724" s="24" t="s">
        <v>393</v>
      </c>
      <c r="B724" s="25">
        <v>563</v>
      </c>
      <c r="C724" s="49" t="s">
        <v>270</v>
      </c>
      <c r="D724" s="27">
        <v>386</v>
      </c>
      <c r="E724" s="20"/>
      <c r="F724" s="20"/>
      <c r="G724" s="21"/>
      <c r="H724" s="21"/>
      <c r="I724" s="21">
        <f>I725</f>
        <v>0</v>
      </c>
      <c r="J724" s="21">
        <f t="shared" ref="J724:U724" si="376">J725</f>
        <v>0</v>
      </c>
      <c r="K724" s="21">
        <f t="shared" si="376"/>
        <v>0</v>
      </c>
      <c r="L724" s="22" t="str">
        <f t="shared" si="372"/>
        <v>-</v>
      </c>
      <c r="M724" s="21">
        <f t="shared" si="376"/>
        <v>0</v>
      </c>
      <c r="N724" s="21">
        <f t="shared" si="376"/>
        <v>0</v>
      </c>
      <c r="O724" s="21">
        <f t="shared" si="376"/>
        <v>0</v>
      </c>
      <c r="P724" s="21">
        <f t="shared" si="376"/>
        <v>0</v>
      </c>
      <c r="Q724" s="21">
        <f t="shared" si="376"/>
        <v>0</v>
      </c>
      <c r="R724" s="21">
        <f t="shared" si="376"/>
        <v>0</v>
      </c>
      <c r="S724" s="21">
        <f t="shared" si="376"/>
        <v>0</v>
      </c>
      <c r="T724" s="21">
        <f t="shared" si="376"/>
        <v>0</v>
      </c>
      <c r="U724" s="21">
        <f t="shared" si="376"/>
        <v>0</v>
      </c>
      <c r="V724" s="21"/>
      <c r="W724" s="21"/>
      <c r="X724" s="21"/>
      <c r="Y724" s="12"/>
    </row>
    <row r="725" spans="1:25" ht="45" hidden="1" x14ac:dyDescent="0.2">
      <c r="A725" s="28" t="s">
        <v>393</v>
      </c>
      <c r="B725" s="29">
        <v>563</v>
      </c>
      <c r="C725" s="50" t="s">
        <v>270</v>
      </c>
      <c r="D725" s="31">
        <v>3861</v>
      </c>
      <c r="E725" s="32" t="s">
        <v>277</v>
      </c>
      <c r="J725" s="55"/>
      <c r="L725" s="33" t="str">
        <f t="shared" si="372"/>
        <v>-</v>
      </c>
      <c r="M725" s="1"/>
      <c r="N725" s="1"/>
      <c r="O725" s="1"/>
      <c r="P725" s="55"/>
      <c r="Q725" s="1"/>
      <c r="R725" s="1"/>
      <c r="S725" s="55"/>
      <c r="T725" s="1"/>
      <c r="U725" s="55"/>
    </row>
    <row r="726" spans="1:25" ht="78.75" x14ac:dyDescent="0.2">
      <c r="A726" s="227" t="s">
        <v>394</v>
      </c>
      <c r="B726" s="230"/>
      <c r="C726" s="230"/>
      <c r="D726" s="230"/>
      <c r="E726" s="20" t="s">
        <v>395</v>
      </c>
      <c r="F726" s="20" t="s">
        <v>30</v>
      </c>
      <c r="G726" s="52">
        <f>G727+G729</f>
        <v>1800000</v>
      </c>
      <c r="H726" s="52">
        <f>H727+H729</f>
        <v>270000</v>
      </c>
      <c r="I726" s="52">
        <f>I727+I729+I731</f>
        <v>1857000</v>
      </c>
      <c r="J726" s="52">
        <f t="shared" ref="J726:U726" si="377">J727+J729+J731</f>
        <v>327000</v>
      </c>
      <c r="K726" s="52">
        <f t="shared" si="377"/>
        <v>1074909.33</v>
      </c>
      <c r="L726" s="22">
        <f t="shared" si="372"/>
        <v>57.884185783521815</v>
      </c>
      <c r="M726" s="52">
        <f t="shared" si="377"/>
        <v>0</v>
      </c>
      <c r="N726" s="52">
        <f t="shared" si="377"/>
        <v>0</v>
      </c>
      <c r="O726" s="52">
        <f t="shared" si="377"/>
        <v>0</v>
      </c>
      <c r="P726" s="52">
        <f t="shared" si="377"/>
        <v>0</v>
      </c>
      <c r="Q726" s="52">
        <f t="shared" si="377"/>
        <v>0</v>
      </c>
      <c r="R726" s="52">
        <f t="shared" si="377"/>
        <v>0</v>
      </c>
      <c r="S726" s="52">
        <f t="shared" si="377"/>
        <v>0</v>
      </c>
      <c r="T726" s="52">
        <f t="shared" si="377"/>
        <v>0</v>
      </c>
      <c r="U726" s="52">
        <f t="shared" si="377"/>
        <v>0</v>
      </c>
    </row>
    <row r="727" spans="1:25" s="23" customFormat="1" ht="15.75" hidden="1" x14ac:dyDescent="0.2">
      <c r="A727" s="24" t="s">
        <v>396</v>
      </c>
      <c r="B727" s="25">
        <v>12</v>
      </c>
      <c r="C727" s="49" t="s">
        <v>142</v>
      </c>
      <c r="D727" s="40">
        <v>323</v>
      </c>
      <c r="E727" s="20"/>
      <c r="F727" s="20"/>
      <c r="G727" s="52">
        <f>SUM(G728)</f>
        <v>270000</v>
      </c>
      <c r="H727" s="52">
        <f t="shared" ref="H727:U727" si="378">SUM(H728)</f>
        <v>270000</v>
      </c>
      <c r="I727" s="52">
        <f t="shared" si="378"/>
        <v>327000</v>
      </c>
      <c r="J727" s="52">
        <f t="shared" si="378"/>
        <v>327000</v>
      </c>
      <c r="K727" s="52">
        <f t="shared" si="378"/>
        <v>161236.4</v>
      </c>
      <c r="L727" s="22">
        <f t="shared" si="372"/>
        <v>49.307767584097853</v>
      </c>
      <c r="M727" s="52">
        <f t="shared" si="378"/>
        <v>0</v>
      </c>
      <c r="N727" s="52">
        <f t="shared" si="378"/>
        <v>0</v>
      </c>
      <c r="O727" s="52">
        <f t="shared" si="378"/>
        <v>0</v>
      </c>
      <c r="P727" s="52">
        <f t="shared" si="378"/>
        <v>0</v>
      </c>
      <c r="Q727" s="52">
        <f t="shared" si="378"/>
        <v>0</v>
      </c>
      <c r="R727" s="52">
        <f t="shared" si="378"/>
        <v>0</v>
      </c>
      <c r="S727" s="52">
        <f t="shared" si="378"/>
        <v>0</v>
      </c>
      <c r="T727" s="52">
        <f t="shared" si="378"/>
        <v>0</v>
      </c>
      <c r="U727" s="52">
        <f t="shared" si="378"/>
        <v>0</v>
      </c>
      <c r="V727" s="21"/>
      <c r="W727" s="21"/>
      <c r="X727" s="21"/>
      <c r="Y727" s="12"/>
    </row>
    <row r="728" spans="1:25" hidden="1" x14ac:dyDescent="0.2">
      <c r="A728" s="28" t="s">
        <v>396</v>
      </c>
      <c r="B728" s="29">
        <v>12</v>
      </c>
      <c r="C728" s="50" t="s">
        <v>142</v>
      </c>
      <c r="D728" s="31">
        <v>3237</v>
      </c>
      <c r="E728" s="32" t="s">
        <v>58</v>
      </c>
      <c r="G728" s="51">
        <v>270000</v>
      </c>
      <c r="H728" s="51">
        <v>270000</v>
      </c>
      <c r="I728" s="51">
        <v>327000</v>
      </c>
      <c r="J728" s="51">
        <v>327000</v>
      </c>
      <c r="K728" s="51">
        <v>161236.4</v>
      </c>
      <c r="L728" s="33">
        <f t="shared" si="372"/>
        <v>49.307767584097853</v>
      </c>
      <c r="M728" s="51">
        <v>0</v>
      </c>
      <c r="N728" s="51">
        <v>0</v>
      </c>
      <c r="O728" s="51"/>
      <c r="P728" s="51">
        <f>O728</f>
        <v>0</v>
      </c>
      <c r="Q728" s="51">
        <v>0</v>
      </c>
      <c r="R728" s="51"/>
      <c r="S728" s="51">
        <f>R728</f>
        <v>0</v>
      </c>
      <c r="T728" s="51"/>
      <c r="U728" s="51">
        <f>T728</f>
        <v>0</v>
      </c>
    </row>
    <row r="729" spans="1:25" s="23" customFormat="1" ht="15.75" hidden="1" x14ac:dyDescent="0.2">
      <c r="A729" s="24" t="s">
        <v>396</v>
      </c>
      <c r="B729" s="25">
        <v>51</v>
      </c>
      <c r="C729" s="49" t="s">
        <v>142</v>
      </c>
      <c r="D729" s="27">
        <v>323</v>
      </c>
      <c r="E729" s="20"/>
      <c r="F729" s="20"/>
      <c r="G729" s="52">
        <f>SUM(G730)</f>
        <v>1530000</v>
      </c>
      <c r="H729" s="52">
        <f t="shared" ref="H729:U729" si="379">SUM(H730)</f>
        <v>0</v>
      </c>
      <c r="I729" s="52">
        <f t="shared" si="379"/>
        <v>1530000</v>
      </c>
      <c r="J729" s="52">
        <f t="shared" si="379"/>
        <v>0</v>
      </c>
      <c r="K729" s="52">
        <f t="shared" si="379"/>
        <v>913672.93</v>
      </c>
      <c r="L729" s="22">
        <f t="shared" si="372"/>
        <v>59.717184967320271</v>
      </c>
      <c r="M729" s="52">
        <f t="shared" si="379"/>
        <v>0</v>
      </c>
      <c r="N729" s="52">
        <f t="shared" si="379"/>
        <v>0</v>
      </c>
      <c r="O729" s="52">
        <f t="shared" si="379"/>
        <v>0</v>
      </c>
      <c r="P729" s="52">
        <f t="shared" si="379"/>
        <v>0</v>
      </c>
      <c r="Q729" s="52">
        <f t="shared" si="379"/>
        <v>0</v>
      </c>
      <c r="R729" s="52">
        <f t="shared" si="379"/>
        <v>0</v>
      </c>
      <c r="S729" s="52">
        <f t="shared" si="379"/>
        <v>0</v>
      </c>
      <c r="T729" s="52">
        <f t="shared" si="379"/>
        <v>0</v>
      </c>
      <c r="U729" s="52">
        <f t="shared" si="379"/>
        <v>0</v>
      </c>
      <c r="V729" s="21"/>
      <c r="W729" s="21"/>
      <c r="X729" s="21"/>
      <c r="Y729" s="12"/>
    </row>
    <row r="730" spans="1:25" hidden="1" x14ac:dyDescent="0.2">
      <c r="A730" s="28" t="s">
        <v>396</v>
      </c>
      <c r="B730" s="29">
        <v>51</v>
      </c>
      <c r="C730" s="50" t="s">
        <v>142</v>
      </c>
      <c r="D730" s="31">
        <v>3237</v>
      </c>
      <c r="E730" s="32" t="s">
        <v>58</v>
      </c>
      <c r="G730" s="51">
        <v>1530000</v>
      </c>
      <c r="H730" s="67"/>
      <c r="I730" s="51">
        <v>1530000</v>
      </c>
      <c r="J730" s="55"/>
      <c r="K730" s="51">
        <v>913672.93</v>
      </c>
      <c r="L730" s="33">
        <f t="shared" si="372"/>
        <v>59.717184967320271</v>
      </c>
      <c r="M730" s="51">
        <v>0</v>
      </c>
      <c r="N730" s="67"/>
      <c r="O730" s="51"/>
      <c r="P730" s="55"/>
      <c r="Q730" s="51">
        <v>0</v>
      </c>
      <c r="R730" s="51"/>
      <c r="S730" s="55"/>
      <c r="T730" s="51"/>
      <c r="U730" s="55"/>
    </row>
    <row r="731" spans="1:25" s="23" customFormat="1" ht="15.75" hidden="1" x14ac:dyDescent="0.2">
      <c r="A731" s="24" t="s">
        <v>396</v>
      </c>
      <c r="B731" s="25">
        <v>563</v>
      </c>
      <c r="C731" s="49" t="s">
        <v>142</v>
      </c>
      <c r="D731" s="27">
        <v>323</v>
      </c>
      <c r="E731" s="20"/>
      <c r="F731" s="20"/>
      <c r="G731" s="52"/>
      <c r="H731" s="52"/>
      <c r="I731" s="52">
        <f>I732</f>
        <v>0</v>
      </c>
      <c r="J731" s="52">
        <f t="shared" ref="J731:U731" si="380">J732</f>
        <v>0</v>
      </c>
      <c r="K731" s="52">
        <f t="shared" si="380"/>
        <v>0</v>
      </c>
      <c r="L731" s="22" t="str">
        <f t="shared" si="372"/>
        <v>-</v>
      </c>
      <c r="M731" s="52">
        <f t="shared" si="380"/>
        <v>0</v>
      </c>
      <c r="N731" s="52">
        <f t="shared" si="380"/>
        <v>0</v>
      </c>
      <c r="O731" s="52">
        <f t="shared" si="380"/>
        <v>0</v>
      </c>
      <c r="P731" s="52">
        <f t="shared" si="380"/>
        <v>0</v>
      </c>
      <c r="Q731" s="52">
        <f t="shared" si="380"/>
        <v>0</v>
      </c>
      <c r="R731" s="52">
        <f t="shared" si="380"/>
        <v>0</v>
      </c>
      <c r="S731" s="52">
        <f t="shared" si="380"/>
        <v>0</v>
      </c>
      <c r="T731" s="52">
        <f t="shared" si="380"/>
        <v>0</v>
      </c>
      <c r="U731" s="52">
        <f t="shared" si="380"/>
        <v>0</v>
      </c>
      <c r="V731" s="21"/>
      <c r="W731" s="21"/>
      <c r="X731" s="21"/>
      <c r="Y731" s="12"/>
    </row>
    <row r="732" spans="1:25" hidden="1" x14ac:dyDescent="0.2">
      <c r="A732" s="28" t="s">
        <v>396</v>
      </c>
      <c r="B732" s="29">
        <v>563</v>
      </c>
      <c r="C732" s="50" t="s">
        <v>142</v>
      </c>
      <c r="D732" s="31">
        <v>3237</v>
      </c>
      <c r="E732" s="32" t="s">
        <v>58</v>
      </c>
      <c r="G732" s="51"/>
      <c r="H732" s="51"/>
      <c r="I732" s="51"/>
      <c r="J732" s="55"/>
      <c r="K732" s="51"/>
      <c r="L732" s="33" t="str">
        <f t="shared" si="372"/>
        <v>-</v>
      </c>
      <c r="M732" s="51"/>
      <c r="N732" s="51"/>
      <c r="O732" s="51"/>
      <c r="P732" s="55"/>
      <c r="Q732" s="51"/>
      <c r="R732" s="51"/>
      <c r="S732" s="55"/>
      <c r="T732" s="51"/>
      <c r="U732" s="55"/>
    </row>
    <row r="733" spans="1:25" ht="110.25" x14ac:dyDescent="0.2">
      <c r="A733" s="227" t="s">
        <v>397</v>
      </c>
      <c r="B733" s="230"/>
      <c r="C733" s="230"/>
      <c r="D733" s="230"/>
      <c r="E733" s="20" t="s">
        <v>398</v>
      </c>
      <c r="F733" s="20" t="s">
        <v>352</v>
      </c>
      <c r="G733" s="52">
        <f>G734+G736+G738+G740</f>
        <v>795703</v>
      </c>
      <c r="H733" s="52">
        <f>H734+H736+H738+H740</f>
        <v>120703</v>
      </c>
      <c r="I733" s="52">
        <f>I734+I736+I738+I740+I742</f>
        <v>795703</v>
      </c>
      <c r="J733" s="52">
        <f t="shared" ref="J733:U733" si="381">J734+J736+J738+J740+J742</f>
        <v>120703</v>
      </c>
      <c r="K733" s="52">
        <f t="shared" si="381"/>
        <v>0</v>
      </c>
      <c r="L733" s="22">
        <f t="shared" si="372"/>
        <v>0</v>
      </c>
      <c r="M733" s="52">
        <f t="shared" si="381"/>
        <v>1856246</v>
      </c>
      <c r="N733" s="52">
        <f t="shared" si="381"/>
        <v>281246</v>
      </c>
      <c r="O733" s="52">
        <f t="shared" si="381"/>
        <v>0</v>
      </c>
      <c r="P733" s="52">
        <f t="shared" si="381"/>
        <v>0</v>
      </c>
      <c r="Q733" s="52">
        <f t="shared" si="381"/>
        <v>1325476</v>
      </c>
      <c r="R733" s="52">
        <f t="shared" si="381"/>
        <v>0</v>
      </c>
      <c r="S733" s="52">
        <f t="shared" si="381"/>
        <v>0</v>
      </c>
      <c r="T733" s="52">
        <f t="shared" si="381"/>
        <v>0</v>
      </c>
      <c r="U733" s="52">
        <f t="shared" si="381"/>
        <v>0</v>
      </c>
    </row>
    <row r="734" spans="1:25" s="23" customFormat="1" ht="15.75" hidden="1" x14ac:dyDescent="0.2">
      <c r="A734" s="24" t="s">
        <v>399</v>
      </c>
      <c r="B734" s="25">
        <v>12</v>
      </c>
      <c r="C734" s="49" t="s">
        <v>142</v>
      </c>
      <c r="D734" s="27">
        <v>323</v>
      </c>
      <c r="E734" s="20"/>
      <c r="F734" s="20"/>
      <c r="G734" s="52">
        <f>SUM(G735)</f>
        <v>120703</v>
      </c>
      <c r="H734" s="52">
        <f t="shared" ref="H734:U734" si="382">SUM(H735)</f>
        <v>120703</v>
      </c>
      <c r="I734" s="52">
        <f t="shared" si="382"/>
        <v>120703</v>
      </c>
      <c r="J734" s="52">
        <f t="shared" si="382"/>
        <v>120703</v>
      </c>
      <c r="K734" s="52">
        <f t="shared" si="382"/>
        <v>0</v>
      </c>
      <c r="L734" s="22">
        <f t="shared" si="372"/>
        <v>0</v>
      </c>
      <c r="M734" s="52">
        <f t="shared" si="382"/>
        <v>281246</v>
      </c>
      <c r="N734" s="52">
        <f t="shared" si="382"/>
        <v>281246</v>
      </c>
      <c r="O734" s="52">
        <f t="shared" si="382"/>
        <v>0</v>
      </c>
      <c r="P734" s="52">
        <f t="shared" si="382"/>
        <v>0</v>
      </c>
      <c r="Q734" s="52">
        <f t="shared" si="382"/>
        <v>200476</v>
      </c>
      <c r="R734" s="52">
        <f t="shared" si="382"/>
        <v>0</v>
      </c>
      <c r="S734" s="52">
        <f t="shared" si="382"/>
        <v>0</v>
      </c>
      <c r="T734" s="52">
        <f t="shared" si="382"/>
        <v>0</v>
      </c>
      <c r="U734" s="52">
        <f t="shared" si="382"/>
        <v>0</v>
      </c>
      <c r="V734" s="21"/>
      <c r="W734" s="21"/>
      <c r="X734" s="21"/>
      <c r="Y734" s="12"/>
    </row>
    <row r="735" spans="1:25" s="23" customFormat="1" ht="15.75" hidden="1" x14ac:dyDescent="0.2">
      <c r="A735" s="28" t="s">
        <v>399</v>
      </c>
      <c r="B735" s="29">
        <v>12</v>
      </c>
      <c r="C735" s="50" t="s">
        <v>142</v>
      </c>
      <c r="D735" s="31">
        <v>3237</v>
      </c>
      <c r="E735" s="32" t="s">
        <v>58</v>
      </c>
      <c r="F735" s="32"/>
      <c r="G735" s="51">
        <v>120703</v>
      </c>
      <c r="H735" s="51">
        <v>120703</v>
      </c>
      <c r="I735" s="51">
        <v>120703</v>
      </c>
      <c r="J735" s="51">
        <v>120703</v>
      </c>
      <c r="K735" s="51">
        <v>0</v>
      </c>
      <c r="L735" s="33">
        <f t="shared" si="372"/>
        <v>0</v>
      </c>
      <c r="M735" s="51">
        <v>281246</v>
      </c>
      <c r="N735" s="51">
        <v>281246</v>
      </c>
      <c r="O735" s="51"/>
      <c r="P735" s="51">
        <f>O735</f>
        <v>0</v>
      </c>
      <c r="Q735" s="51">
        <v>200476</v>
      </c>
      <c r="R735" s="51"/>
      <c r="S735" s="51">
        <f>R735</f>
        <v>0</v>
      </c>
      <c r="T735" s="51">
        <v>0</v>
      </c>
      <c r="U735" s="51">
        <f>T735</f>
        <v>0</v>
      </c>
      <c r="V735" s="21"/>
      <c r="W735" s="21"/>
      <c r="X735" s="21"/>
      <c r="Y735" s="12"/>
    </row>
    <row r="736" spans="1:25" s="23" customFormat="1" ht="15.75" hidden="1" x14ac:dyDescent="0.2">
      <c r="A736" s="24" t="s">
        <v>399</v>
      </c>
      <c r="B736" s="25">
        <v>12</v>
      </c>
      <c r="C736" s="49" t="s">
        <v>142</v>
      </c>
      <c r="D736" s="27">
        <v>386</v>
      </c>
      <c r="E736" s="20"/>
      <c r="F736" s="20"/>
      <c r="G736" s="52">
        <f>SUM(G737)</f>
        <v>0</v>
      </c>
      <c r="H736" s="52">
        <f t="shared" ref="H736:U736" si="383">SUM(H737)</f>
        <v>0</v>
      </c>
      <c r="I736" s="52">
        <f t="shared" si="383"/>
        <v>0</v>
      </c>
      <c r="J736" s="52">
        <f t="shared" si="383"/>
        <v>0</v>
      </c>
      <c r="K736" s="52">
        <f t="shared" si="383"/>
        <v>0</v>
      </c>
      <c r="L736" s="22" t="str">
        <f t="shared" si="372"/>
        <v>-</v>
      </c>
      <c r="M736" s="52">
        <f t="shared" si="383"/>
        <v>0</v>
      </c>
      <c r="N736" s="52">
        <f t="shared" si="383"/>
        <v>0</v>
      </c>
      <c r="O736" s="52">
        <f t="shared" si="383"/>
        <v>0</v>
      </c>
      <c r="P736" s="52">
        <f t="shared" si="383"/>
        <v>0</v>
      </c>
      <c r="Q736" s="52">
        <f t="shared" si="383"/>
        <v>0</v>
      </c>
      <c r="R736" s="52">
        <f t="shared" si="383"/>
        <v>0</v>
      </c>
      <c r="S736" s="52">
        <f t="shared" si="383"/>
        <v>0</v>
      </c>
      <c r="T736" s="52">
        <f t="shared" si="383"/>
        <v>0</v>
      </c>
      <c r="U736" s="52">
        <f t="shared" si="383"/>
        <v>0</v>
      </c>
      <c r="V736" s="21"/>
      <c r="W736" s="21"/>
      <c r="X736" s="21"/>
      <c r="Y736" s="12"/>
    </row>
    <row r="737" spans="1:25" s="23" customFormat="1" ht="15.75" hidden="1" x14ac:dyDescent="0.2">
      <c r="A737" s="28" t="s">
        <v>399</v>
      </c>
      <c r="B737" s="29">
        <v>12</v>
      </c>
      <c r="C737" s="50" t="s">
        <v>142</v>
      </c>
      <c r="D737" s="44" t="s">
        <v>400</v>
      </c>
      <c r="E737" s="36"/>
      <c r="F737" s="32"/>
      <c r="G737" s="51"/>
      <c r="H737" s="51"/>
      <c r="I737" s="51"/>
      <c r="J737" s="51"/>
      <c r="K737" s="51"/>
      <c r="L737" s="33" t="str">
        <f t="shared" si="372"/>
        <v>-</v>
      </c>
      <c r="M737" s="51"/>
      <c r="N737" s="51"/>
      <c r="O737" s="51"/>
      <c r="P737" s="51">
        <f>O737</f>
        <v>0</v>
      </c>
      <c r="Q737" s="51"/>
      <c r="R737" s="51"/>
      <c r="S737" s="51">
        <f>R737</f>
        <v>0</v>
      </c>
      <c r="T737" s="51"/>
      <c r="U737" s="51">
        <f>T737</f>
        <v>0</v>
      </c>
      <c r="V737" s="21"/>
      <c r="W737" s="21"/>
      <c r="X737" s="21"/>
      <c r="Y737" s="12"/>
    </row>
    <row r="738" spans="1:25" s="23" customFormat="1" ht="15.75" hidden="1" x14ac:dyDescent="0.2">
      <c r="A738" s="24" t="s">
        <v>399</v>
      </c>
      <c r="B738" s="25">
        <v>51</v>
      </c>
      <c r="C738" s="49" t="s">
        <v>142</v>
      </c>
      <c r="D738" s="27">
        <v>323</v>
      </c>
      <c r="E738" s="20"/>
      <c r="F738" s="20"/>
      <c r="G738" s="52">
        <f>SUM(G739)</f>
        <v>675000</v>
      </c>
      <c r="H738" s="52">
        <f t="shared" ref="H738:U738" si="384">SUM(H739)</f>
        <v>0</v>
      </c>
      <c r="I738" s="52">
        <f t="shared" si="384"/>
        <v>675000</v>
      </c>
      <c r="J738" s="52">
        <f t="shared" si="384"/>
        <v>0</v>
      </c>
      <c r="K738" s="52">
        <f t="shared" si="384"/>
        <v>0</v>
      </c>
      <c r="L738" s="22">
        <f t="shared" si="372"/>
        <v>0</v>
      </c>
      <c r="M738" s="52">
        <f t="shared" si="384"/>
        <v>1575000</v>
      </c>
      <c r="N738" s="52">
        <f t="shared" si="384"/>
        <v>0</v>
      </c>
      <c r="O738" s="52">
        <f t="shared" si="384"/>
        <v>0</v>
      </c>
      <c r="P738" s="52">
        <f t="shared" si="384"/>
        <v>0</v>
      </c>
      <c r="Q738" s="52">
        <f t="shared" si="384"/>
        <v>1125000</v>
      </c>
      <c r="R738" s="52">
        <f t="shared" si="384"/>
        <v>0</v>
      </c>
      <c r="S738" s="52">
        <f t="shared" si="384"/>
        <v>0</v>
      </c>
      <c r="T738" s="52">
        <f t="shared" si="384"/>
        <v>0</v>
      </c>
      <c r="U738" s="52">
        <f t="shared" si="384"/>
        <v>0</v>
      </c>
      <c r="V738" s="21"/>
      <c r="W738" s="21"/>
      <c r="X738" s="21"/>
      <c r="Y738" s="12"/>
    </row>
    <row r="739" spans="1:25" s="23" customFormat="1" ht="15.75" hidden="1" x14ac:dyDescent="0.2">
      <c r="A739" s="28" t="s">
        <v>399</v>
      </c>
      <c r="B739" s="29">
        <v>51</v>
      </c>
      <c r="C739" s="50" t="s">
        <v>142</v>
      </c>
      <c r="D739" s="31">
        <v>3237</v>
      </c>
      <c r="E739" s="32" t="s">
        <v>58</v>
      </c>
      <c r="F739" s="32"/>
      <c r="G739" s="51">
        <v>675000</v>
      </c>
      <c r="H739" s="67"/>
      <c r="I739" s="51">
        <v>675000</v>
      </c>
      <c r="J739" s="55"/>
      <c r="K739" s="51">
        <v>0</v>
      </c>
      <c r="L739" s="33">
        <f t="shared" si="372"/>
        <v>0</v>
      </c>
      <c r="M739" s="51">
        <v>1575000</v>
      </c>
      <c r="N739" s="67"/>
      <c r="O739" s="51"/>
      <c r="P739" s="55"/>
      <c r="Q739" s="51">
        <v>1125000</v>
      </c>
      <c r="R739" s="51"/>
      <c r="S739" s="55"/>
      <c r="T739" s="51">
        <v>0</v>
      </c>
      <c r="U739" s="55"/>
      <c r="V739" s="21"/>
      <c r="W739" s="21"/>
      <c r="X739" s="21"/>
      <c r="Y739" s="12"/>
    </row>
    <row r="740" spans="1:25" s="23" customFormat="1" ht="15.75" hidden="1" x14ac:dyDescent="0.2">
      <c r="A740" s="24" t="s">
        <v>399</v>
      </c>
      <c r="B740" s="25">
        <v>51</v>
      </c>
      <c r="C740" s="49" t="s">
        <v>142</v>
      </c>
      <c r="D740" s="27">
        <v>386</v>
      </c>
      <c r="E740" s="20"/>
      <c r="F740" s="20"/>
      <c r="G740" s="52">
        <f>SUM(G741)</f>
        <v>0</v>
      </c>
      <c r="H740" s="52">
        <f t="shared" ref="H740:U740" si="385">SUM(H741)</f>
        <v>0</v>
      </c>
      <c r="I740" s="52">
        <f t="shared" si="385"/>
        <v>0</v>
      </c>
      <c r="J740" s="52">
        <f t="shared" si="385"/>
        <v>0</v>
      </c>
      <c r="K740" s="52">
        <f t="shared" si="385"/>
        <v>0</v>
      </c>
      <c r="L740" s="22" t="str">
        <f t="shared" si="372"/>
        <v>-</v>
      </c>
      <c r="M740" s="52">
        <f t="shared" si="385"/>
        <v>0</v>
      </c>
      <c r="N740" s="52">
        <f t="shared" si="385"/>
        <v>0</v>
      </c>
      <c r="O740" s="52">
        <f t="shared" si="385"/>
        <v>0</v>
      </c>
      <c r="P740" s="52">
        <f t="shared" si="385"/>
        <v>0</v>
      </c>
      <c r="Q740" s="52">
        <f t="shared" si="385"/>
        <v>0</v>
      </c>
      <c r="R740" s="52">
        <f t="shared" si="385"/>
        <v>0</v>
      </c>
      <c r="S740" s="52">
        <f t="shared" si="385"/>
        <v>0</v>
      </c>
      <c r="T740" s="52">
        <f t="shared" si="385"/>
        <v>0</v>
      </c>
      <c r="U740" s="52">
        <f t="shared" si="385"/>
        <v>0</v>
      </c>
      <c r="V740" s="21"/>
      <c r="W740" s="21"/>
      <c r="X740" s="21"/>
      <c r="Y740" s="12"/>
    </row>
    <row r="741" spans="1:25" s="23" customFormat="1" ht="45" hidden="1" x14ac:dyDescent="0.2">
      <c r="A741" s="28" t="s">
        <v>399</v>
      </c>
      <c r="B741" s="29">
        <v>51</v>
      </c>
      <c r="C741" s="50" t="s">
        <v>142</v>
      </c>
      <c r="D741" s="31">
        <v>3861</v>
      </c>
      <c r="E741" s="32" t="s">
        <v>277</v>
      </c>
      <c r="F741" s="32"/>
      <c r="G741" s="51"/>
      <c r="H741" s="51"/>
      <c r="I741" s="51"/>
      <c r="J741" s="55"/>
      <c r="K741" s="51"/>
      <c r="L741" s="33" t="str">
        <f t="shared" si="372"/>
        <v>-</v>
      </c>
      <c r="M741" s="51"/>
      <c r="N741" s="51"/>
      <c r="O741" s="51"/>
      <c r="P741" s="55"/>
      <c r="Q741" s="51"/>
      <c r="R741" s="51"/>
      <c r="S741" s="55"/>
      <c r="T741" s="51"/>
      <c r="U741" s="55"/>
      <c r="V741" s="21"/>
      <c r="W741" s="21"/>
      <c r="X741" s="21"/>
      <c r="Y741" s="12"/>
    </row>
    <row r="742" spans="1:25" s="23" customFormat="1" ht="15.75" hidden="1" x14ac:dyDescent="0.2">
      <c r="A742" s="24" t="s">
        <v>399</v>
      </c>
      <c r="B742" s="25">
        <v>563</v>
      </c>
      <c r="C742" s="49" t="s">
        <v>142</v>
      </c>
      <c r="D742" s="27">
        <v>323</v>
      </c>
      <c r="E742" s="20"/>
      <c r="F742" s="20"/>
      <c r="G742" s="52"/>
      <c r="H742" s="52"/>
      <c r="I742" s="52">
        <f>I743</f>
        <v>0</v>
      </c>
      <c r="J742" s="52">
        <f t="shared" ref="J742:U742" si="386">J743</f>
        <v>0</v>
      </c>
      <c r="K742" s="52">
        <f t="shared" si="386"/>
        <v>0</v>
      </c>
      <c r="L742" s="22" t="str">
        <f t="shared" si="372"/>
        <v>-</v>
      </c>
      <c r="M742" s="52">
        <f t="shared" si="386"/>
        <v>0</v>
      </c>
      <c r="N742" s="52">
        <f t="shared" si="386"/>
        <v>0</v>
      </c>
      <c r="O742" s="52">
        <f t="shared" si="386"/>
        <v>0</v>
      </c>
      <c r="P742" s="52">
        <f t="shared" si="386"/>
        <v>0</v>
      </c>
      <c r="Q742" s="52">
        <f t="shared" si="386"/>
        <v>0</v>
      </c>
      <c r="R742" s="52">
        <f t="shared" si="386"/>
        <v>0</v>
      </c>
      <c r="S742" s="52">
        <f t="shared" si="386"/>
        <v>0</v>
      </c>
      <c r="T742" s="52">
        <f t="shared" si="386"/>
        <v>0</v>
      </c>
      <c r="U742" s="52">
        <f t="shared" si="386"/>
        <v>0</v>
      </c>
      <c r="V742" s="21"/>
      <c r="W742" s="21"/>
      <c r="X742" s="21"/>
      <c r="Y742" s="12"/>
    </row>
    <row r="743" spans="1:25" s="23" customFormat="1" ht="15.75" hidden="1" x14ac:dyDescent="0.2">
      <c r="A743" s="28" t="s">
        <v>399</v>
      </c>
      <c r="B743" s="29">
        <v>563</v>
      </c>
      <c r="C743" s="50" t="s">
        <v>142</v>
      </c>
      <c r="D743" s="31">
        <v>3237</v>
      </c>
      <c r="E743" s="32" t="s">
        <v>58</v>
      </c>
      <c r="F743" s="32"/>
      <c r="G743" s="51"/>
      <c r="H743" s="51"/>
      <c r="I743" s="51"/>
      <c r="J743" s="55"/>
      <c r="K743" s="51"/>
      <c r="L743" s="33" t="str">
        <f t="shared" si="372"/>
        <v>-</v>
      </c>
      <c r="M743" s="51"/>
      <c r="N743" s="51"/>
      <c r="O743" s="51"/>
      <c r="P743" s="55"/>
      <c r="Q743" s="51"/>
      <c r="R743" s="51"/>
      <c r="S743" s="55"/>
      <c r="T743" s="51"/>
      <c r="U743" s="55"/>
      <c r="V743" s="21"/>
      <c r="W743" s="21"/>
      <c r="X743" s="21"/>
      <c r="Y743" s="12"/>
    </row>
    <row r="744" spans="1:25" ht="93.75" customHeight="1" x14ac:dyDescent="0.2">
      <c r="A744" s="227" t="s">
        <v>401</v>
      </c>
      <c r="B744" s="230"/>
      <c r="C744" s="230"/>
      <c r="D744" s="230"/>
      <c r="E744" s="20" t="s">
        <v>402</v>
      </c>
      <c r="F744" s="20" t="s">
        <v>371</v>
      </c>
      <c r="G744" s="52">
        <f>G745+G747+G749</f>
        <v>3600000</v>
      </c>
      <c r="H744" s="52">
        <f>H745+H747+H749</f>
        <v>540000</v>
      </c>
      <c r="I744" s="52">
        <f>I745+I747+I749+I751</f>
        <v>3600000</v>
      </c>
      <c r="J744" s="52">
        <f t="shared" ref="J744:U744" si="387">J745+J747+J749+J751</f>
        <v>540000</v>
      </c>
      <c r="K744" s="52">
        <f t="shared" si="387"/>
        <v>2494873.91</v>
      </c>
      <c r="L744" s="22">
        <f t="shared" si="372"/>
        <v>69.302053055555561</v>
      </c>
      <c r="M744" s="52">
        <f t="shared" si="387"/>
        <v>2400000</v>
      </c>
      <c r="N744" s="52">
        <f t="shared" si="387"/>
        <v>360000</v>
      </c>
      <c r="O744" s="52">
        <f t="shared" si="387"/>
        <v>0</v>
      </c>
      <c r="P744" s="52">
        <f t="shared" si="387"/>
        <v>0</v>
      </c>
      <c r="Q744" s="52">
        <f t="shared" si="387"/>
        <v>0</v>
      </c>
      <c r="R744" s="52">
        <f t="shared" si="387"/>
        <v>0</v>
      </c>
      <c r="S744" s="52">
        <f t="shared" si="387"/>
        <v>0</v>
      </c>
      <c r="T744" s="52">
        <f t="shared" si="387"/>
        <v>0</v>
      </c>
      <c r="U744" s="52">
        <f t="shared" si="387"/>
        <v>0</v>
      </c>
    </row>
    <row r="745" spans="1:25" s="23" customFormat="1" ht="15.75" hidden="1" x14ac:dyDescent="0.2">
      <c r="A745" s="24" t="s">
        <v>403</v>
      </c>
      <c r="B745" s="25">
        <v>11</v>
      </c>
      <c r="C745" s="49" t="s">
        <v>270</v>
      </c>
      <c r="D745" s="40">
        <v>386</v>
      </c>
      <c r="E745" s="20"/>
      <c r="F745" s="20"/>
      <c r="G745" s="52">
        <f>SUM(G746)</f>
        <v>0</v>
      </c>
      <c r="H745" s="52">
        <f t="shared" ref="H745:U745" si="388">SUM(H746)</f>
        <v>0</v>
      </c>
      <c r="I745" s="52">
        <f t="shared" si="388"/>
        <v>0</v>
      </c>
      <c r="J745" s="52">
        <f t="shared" si="388"/>
        <v>0</v>
      </c>
      <c r="K745" s="52">
        <f t="shared" si="388"/>
        <v>0</v>
      </c>
      <c r="L745" s="22" t="str">
        <f t="shared" si="372"/>
        <v>-</v>
      </c>
      <c r="M745" s="52">
        <f t="shared" si="388"/>
        <v>0</v>
      </c>
      <c r="N745" s="52">
        <f t="shared" si="388"/>
        <v>0</v>
      </c>
      <c r="O745" s="52">
        <f t="shared" si="388"/>
        <v>0</v>
      </c>
      <c r="P745" s="52">
        <f t="shared" si="388"/>
        <v>0</v>
      </c>
      <c r="Q745" s="52">
        <f t="shared" si="388"/>
        <v>0</v>
      </c>
      <c r="R745" s="52">
        <f t="shared" si="388"/>
        <v>0</v>
      </c>
      <c r="S745" s="52">
        <f t="shared" si="388"/>
        <v>0</v>
      </c>
      <c r="T745" s="52">
        <f t="shared" si="388"/>
        <v>0</v>
      </c>
      <c r="U745" s="52">
        <f t="shared" si="388"/>
        <v>0</v>
      </c>
      <c r="V745" s="21"/>
      <c r="W745" s="21"/>
      <c r="X745" s="21"/>
      <c r="Y745" s="12"/>
    </row>
    <row r="746" spans="1:25" ht="45" hidden="1" x14ac:dyDescent="0.2">
      <c r="A746" s="28" t="s">
        <v>403</v>
      </c>
      <c r="B746" s="29">
        <v>11</v>
      </c>
      <c r="C746" s="50" t="s">
        <v>270</v>
      </c>
      <c r="D746" s="31">
        <v>3861</v>
      </c>
      <c r="E746" s="32" t="s">
        <v>277</v>
      </c>
      <c r="G746" s="51"/>
      <c r="H746" s="51"/>
      <c r="I746" s="51">
        <v>0</v>
      </c>
      <c r="J746" s="51">
        <v>0</v>
      </c>
      <c r="K746" s="51"/>
      <c r="L746" s="33" t="str">
        <f t="shared" si="372"/>
        <v>-</v>
      </c>
      <c r="M746" s="51"/>
      <c r="N746" s="51"/>
      <c r="O746" s="51"/>
      <c r="P746" s="51">
        <f>O746</f>
        <v>0</v>
      </c>
      <c r="Q746" s="51"/>
      <c r="R746" s="51">
        <v>0</v>
      </c>
      <c r="S746" s="51">
        <f>R746</f>
        <v>0</v>
      </c>
      <c r="T746" s="51">
        <v>0</v>
      </c>
      <c r="U746" s="51">
        <f>T746</f>
        <v>0</v>
      </c>
    </row>
    <row r="747" spans="1:25" s="23" customFormat="1" ht="15.75" hidden="1" x14ac:dyDescent="0.2">
      <c r="A747" s="24" t="s">
        <v>403</v>
      </c>
      <c r="B747" s="25">
        <v>12</v>
      </c>
      <c r="C747" s="49" t="s">
        <v>270</v>
      </c>
      <c r="D747" s="27">
        <v>386</v>
      </c>
      <c r="E747" s="20"/>
      <c r="F747" s="20"/>
      <c r="G747" s="52">
        <f>SUM(G748)</f>
        <v>540000</v>
      </c>
      <c r="H747" s="52">
        <f t="shared" ref="H747:U747" si="389">SUM(H748)</f>
        <v>540000</v>
      </c>
      <c r="I747" s="52">
        <f t="shared" si="389"/>
        <v>540000</v>
      </c>
      <c r="J747" s="52">
        <f t="shared" si="389"/>
        <v>540000</v>
      </c>
      <c r="K747" s="52">
        <f t="shared" si="389"/>
        <v>374231.08</v>
      </c>
      <c r="L747" s="22">
        <f t="shared" si="372"/>
        <v>69.302051851851857</v>
      </c>
      <c r="M747" s="52">
        <f t="shared" si="389"/>
        <v>360000</v>
      </c>
      <c r="N747" s="52">
        <f t="shared" si="389"/>
        <v>360000</v>
      </c>
      <c r="O747" s="52">
        <f t="shared" si="389"/>
        <v>0</v>
      </c>
      <c r="P747" s="52">
        <f t="shared" si="389"/>
        <v>0</v>
      </c>
      <c r="Q747" s="52">
        <f t="shared" si="389"/>
        <v>0</v>
      </c>
      <c r="R747" s="52">
        <f t="shared" si="389"/>
        <v>0</v>
      </c>
      <c r="S747" s="52">
        <f t="shared" si="389"/>
        <v>0</v>
      </c>
      <c r="T747" s="52">
        <f t="shared" si="389"/>
        <v>0</v>
      </c>
      <c r="U747" s="52">
        <f t="shared" si="389"/>
        <v>0</v>
      </c>
      <c r="V747" s="21"/>
      <c r="W747" s="21"/>
      <c r="X747" s="21"/>
      <c r="Y747" s="12"/>
    </row>
    <row r="748" spans="1:25" ht="45" hidden="1" x14ac:dyDescent="0.2">
      <c r="A748" s="28" t="s">
        <v>403</v>
      </c>
      <c r="B748" s="29">
        <v>12</v>
      </c>
      <c r="C748" s="50" t="s">
        <v>270</v>
      </c>
      <c r="D748" s="31">
        <v>3861</v>
      </c>
      <c r="E748" s="32" t="s">
        <v>277</v>
      </c>
      <c r="G748" s="51">
        <v>540000</v>
      </c>
      <c r="H748" s="51">
        <v>540000</v>
      </c>
      <c r="I748" s="51">
        <v>540000</v>
      </c>
      <c r="J748" s="51">
        <v>540000</v>
      </c>
      <c r="K748" s="51">
        <v>374231.08</v>
      </c>
      <c r="L748" s="33">
        <f t="shared" si="372"/>
        <v>69.302051851851857</v>
      </c>
      <c r="M748" s="51">
        <v>360000</v>
      </c>
      <c r="N748" s="51">
        <v>360000</v>
      </c>
      <c r="O748" s="51"/>
      <c r="P748" s="51">
        <f>O748</f>
        <v>0</v>
      </c>
      <c r="Q748" s="51">
        <v>0</v>
      </c>
      <c r="R748" s="51">
        <v>0</v>
      </c>
      <c r="S748" s="51">
        <f>R748</f>
        <v>0</v>
      </c>
      <c r="T748" s="51">
        <v>0</v>
      </c>
      <c r="U748" s="51">
        <f>T748</f>
        <v>0</v>
      </c>
    </row>
    <row r="749" spans="1:25" s="23" customFormat="1" ht="15.75" hidden="1" x14ac:dyDescent="0.2">
      <c r="A749" s="24" t="s">
        <v>403</v>
      </c>
      <c r="B749" s="25">
        <v>51</v>
      </c>
      <c r="C749" s="49" t="s">
        <v>270</v>
      </c>
      <c r="D749" s="27">
        <v>386</v>
      </c>
      <c r="E749" s="20"/>
      <c r="F749" s="20"/>
      <c r="G749" s="52">
        <f>SUM(G750)</f>
        <v>3060000</v>
      </c>
      <c r="H749" s="52">
        <f t="shared" ref="H749:U749" si="390">SUM(H750)</f>
        <v>0</v>
      </c>
      <c r="I749" s="52">
        <f t="shared" si="390"/>
        <v>3060000</v>
      </c>
      <c r="J749" s="52">
        <f t="shared" si="390"/>
        <v>0</v>
      </c>
      <c r="K749" s="52">
        <f t="shared" si="390"/>
        <v>2120642.83</v>
      </c>
      <c r="L749" s="22">
        <f t="shared" si="372"/>
        <v>69.302053267973861</v>
      </c>
      <c r="M749" s="52">
        <f t="shared" si="390"/>
        <v>2040000</v>
      </c>
      <c r="N749" s="52">
        <f t="shared" si="390"/>
        <v>0</v>
      </c>
      <c r="O749" s="52">
        <f t="shared" si="390"/>
        <v>0</v>
      </c>
      <c r="P749" s="52">
        <f t="shared" si="390"/>
        <v>0</v>
      </c>
      <c r="Q749" s="52">
        <f t="shared" si="390"/>
        <v>0</v>
      </c>
      <c r="R749" s="52">
        <f t="shared" si="390"/>
        <v>0</v>
      </c>
      <c r="S749" s="52">
        <f t="shared" si="390"/>
        <v>0</v>
      </c>
      <c r="T749" s="52">
        <f t="shared" si="390"/>
        <v>0</v>
      </c>
      <c r="U749" s="52">
        <f t="shared" si="390"/>
        <v>0</v>
      </c>
      <c r="V749" s="21"/>
      <c r="W749" s="21"/>
      <c r="X749" s="21"/>
      <c r="Y749" s="12"/>
    </row>
    <row r="750" spans="1:25" s="23" customFormat="1" ht="45" hidden="1" x14ac:dyDescent="0.2">
      <c r="A750" s="28" t="s">
        <v>403</v>
      </c>
      <c r="B750" s="29">
        <v>51</v>
      </c>
      <c r="C750" s="50" t="s">
        <v>270</v>
      </c>
      <c r="D750" s="31">
        <v>3861</v>
      </c>
      <c r="E750" s="32" t="s">
        <v>277</v>
      </c>
      <c r="F750" s="32"/>
      <c r="G750" s="51">
        <v>3060000</v>
      </c>
      <c r="H750" s="67"/>
      <c r="I750" s="51">
        <v>3060000</v>
      </c>
      <c r="J750" s="55"/>
      <c r="K750" s="51">
        <v>2120642.83</v>
      </c>
      <c r="L750" s="33">
        <f t="shared" si="372"/>
        <v>69.302053267973861</v>
      </c>
      <c r="M750" s="51">
        <v>2040000</v>
      </c>
      <c r="N750" s="67"/>
      <c r="O750" s="51"/>
      <c r="P750" s="55"/>
      <c r="Q750" s="51">
        <v>0</v>
      </c>
      <c r="R750" s="51">
        <v>0</v>
      </c>
      <c r="S750" s="55"/>
      <c r="T750" s="51">
        <v>0</v>
      </c>
      <c r="U750" s="55"/>
      <c r="V750" s="21"/>
      <c r="W750" s="21"/>
      <c r="X750" s="21"/>
      <c r="Y750" s="12"/>
    </row>
    <row r="751" spans="1:25" s="23" customFormat="1" ht="15.75" hidden="1" x14ac:dyDescent="0.2">
      <c r="A751" s="24" t="s">
        <v>403</v>
      </c>
      <c r="B751" s="25">
        <v>563</v>
      </c>
      <c r="C751" s="49" t="s">
        <v>270</v>
      </c>
      <c r="D751" s="27">
        <v>386</v>
      </c>
      <c r="E751" s="20"/>
      <c r="F751" s="20"/>
      <c r="G751" s="52"/>
      <c r="H751" s="52"/>
      <c r="I751" s="52">
        <f>I752</f>
        <v>0</v>
      </c>
      <c r="J751" s="52">
        <f t="shared" ref="J751:U751" si="391">J752</f>
        <v>0</v>
      </c>
      <c r="K751" s="52">
        <f t="shared" si="391"/>
        <v>0</v>
      </c>
      <c r="L751" s="22" t="str">
        <f t="shared" si="372"/>
        <v>-</v>
      </c>
      <c r="M751" s="52">
        <f t="shared" si="391"/>
        <v>0</v>
      </c>
      <c r="N751" s="52">
        <f t="shared" si="391"/>
        <v>0</v>
      </c>
      <c r="O751" s="52">
        <f t="shared" si="391"/>
        <v>0</v>
      </c>
      <c r="P751" s="52">
        <f t="shared" si="391"/>
        <v>0</v>
      </c>
      <c r="Q751" s="52">
        <f t="shared" si="391"/>
        <v>0</v>
      </c>
      <c r="R751" s="52">
        <f t="shared" si="391"/>
        <v>0</v>
      </c>
      <c r="S751" s="52">
        <f t="shared" si="391"/>
        <v>0</v>
      </c>
      <c r="T751" s="52">
        <f t="shared" si="391"/>
        <v>0</v>
      </c>
      <c r="U751" s="52">
        <f t="shared" si="391"/>
        <v>0</v>
      </c>
      <c r="V751" s="21"/>
      <c r="W751" s="21"/>
      <c r="X751" s="21"/>
      <c r="Y751" s="12"/>
    </row>
    <row r="752" spans="1:25" s="23" customFormat="1" ht="45" hidden="1" x14ac:dyDescent="0.2">
      <c r="A752" s="28" t="s">
        <v>403</v>
      </c>
      <c r="B752" s="29">
        <v>563</v>
      </c>
      <c r="C752" s="50" t="s">
        <v>270</v>
      </c>
      <c r="D752" s="31">
        <v>3861</v>
      </c>
      <c r="E752" s="32" t="s">
        <v>277</v>
      </c>
      <c r="F752" s="32"/>
      <c r="G752" s="51"/>
      <c r="H752" s="51"/>
      <c r="I752" s="51"/>
      <c r="J752" s="55"/>
      <c r="K752" s="51"/>
      <c r="L752" s="33" t="str">
        <f t="shared" si="372"/>
        <v>-</v>
      </c>
      <c r="M752" s="51"/>
      <c r="N752" s="51"/>
      <c r="O752" s="51"/>
      <c r="P752" s="55"/>
      <c r="Q752" s="51"/>
      <c r="R752" s="51"/>
      <c r="S752" s="55"/>
      <c r="T752" s="51"/>
      <c r="U752" s="55"/>
      <c r="V752" s="21"/>
      <c r="W752" s="21"/>
      <c r="X752" s="21"/>
      <c r="Y752" s="12"/>
    </row>
    <row r="753" spans="1:25" s="23" customFormat="1" ht="94.5" x14ac:dyDescent="0.2">
      <c r="A753" s="227" t="s">
        <v>404</v>
      </c>
      <c r="B753" s="230"/>
      <c r="C753" s="230"/>
      <c r="D753" s="230"/>
      <c r="E753" s="20" t="s">
        <v>405</v>
      </c>
      <c r="F753" s="20" t="s">
        <v>371</v>
      </c>
      <c r="G753" s="52">
        <f>G754+G756+G758</f>
        <v>500000</v>
      </c>
      <c r="H753" s="52">
        <f t="shared" ref="H753:U753" si="392">H754+H756+H758</f>
        <v>500000</v>
      </c>
      <c r="I753" s="52">
        <f t="shared" si="392"/>
        <v>500000</v>
      </c>
      <c r="J753" s="52">
        <f t="shared" si="392"/>
        <v>500000</v>
      </c>
      <c r="K753" s="52">
        <f t="shared" si="392"/>
        <v>500000</v>
      </c>
      <c r="L753" s="22">
        <f t="shared" si="372"/>
        <v>100</v>
      </c>
      <c r="M753" s="52">
        <f t="shared" si="392"/>
        <v>20000000</v>
      </c>
      <c r="N753" s="52">
        <f t="shared" si="392"/>
        <v>20000000</v>
      </c>
      <c r="O753" s="52">
        <f t="shared" si="392"/>
        <v>0</v>
      </c>
      <c r="P753" s="52">
        <f t="shared" si="392"/>
        <v>0</v>
      </c>
      <c r="Q753" s="52">
        <f t="shared" si="392"/>
        <v>85000000</v>
      </c>
      <c r="R753" s="52">
        <f t="shared" si="392"/>
        <v>0</v>
      </c>
      <c r="S753" s="52">
        <f t="shared" si="392"/>
        <v>0</v>
      </c>
      <c r="T753" s="52">
        <f t="shared" si="392"/>
        <v>0</v>
      </c>
      <c r="U753" s="52">
        <f t="shared" si="392"/>
        <v>0</v>
      </c>
      <c r="V753" s="21"/>
      <c r="W753" s="21"/>
      <c r="X753" s="21"/>
      <c r="Y753" s="12"/>
    </row>
    <row r="754" spans="1:25" s="23" customFormat="1" ht="15.75" hidden="1" x14ac:dyDescent="0.2">
      <c r="A754" s="25" t="s">
        <v>406</v>
      </c>
      <c r="B754" s="28">
        <v>11</v>
      </c>
      <c r="C754" s="50" t="s">
        <v>101</v>
      </c>
      <c r="D754" s="40">
        <v>386</v>
      </c>
      <c r="E754" s="20"/>
      <c r="F754" s="20"/>
      <c r="G754" s="52">
        <f>SUM(G755)</f>
        <v>500000</v>
      </c>
      <c r="H754" s="52">
        <f t="shared" ref="H754:U754" si="393">SUM(H755)</f>
        <v>500000</v>
      </c>
      <c r="I754" s="52">
        <f t="shared" si="393"/>
        <v>500000</v>
      </c>
      <c r="J754" s="52">
        <f t="shared" si="393"/>
        <v>500000</v>
      </c>
      <c r="K754" s="52">
        <f t="shared" si="393"/>
        <v>500000</v>
      </c>
      <c r="L754" s="22">
        <f t="shared" si="372"/>
        <v>100</v>
      </c>
      <c r="M754" s="52">
        <f t="shared" si="393"/>
        <v>20000000</v>
      </c>
      <c r="N754" s="52">
        <f t="shared" si="393"/>
        <v>20000000</v>
      </c>
      <c r="O754" s="52">
        <f t="shared" si="393"/>
        <v>0</v>
      </c>
      <c r="P754" s="52">
        <f t="shared" si="393"/>
        <v>0</v>
      </c>
      <c r="Q754" s="52">
        <f t="shared" si="393"/>
        <v>85000000</v>
      </c>
      <c r="R754" s="52">
        <f t="shared" si="393"/>
        <v>0</v>
      </c>
      <c r="S754" s="52">
        <f t="shared" si="393"/>
        <v>0</v>
      </c>
      <c r="T754" s="52">
        <f t="shared" si="393"/>
        <v>0</v>
      </c>
      <c r="U754" s="52">
        <f t="shared" si="393"/>
        <v>0</v>
      </c>
      <c r="V754" s="21"/>
      <c r="W754" s="21"/>
      <c r="X754" s="21"/>
      <c r="Y754" s="12"/>
    </row>
    <row r="755" spans="1:25" ht="45" hidden="1" x14ac:dyDescent="0.2">
      <c r="A755" s="29" t="s">
        <v>406</v>
      </c>
      <c r="B755" s="28">
        <v>11</v>
      </c>
      <c r="C755" s="50" t="s">
        <v>101</v>
      </c>
      <c r="D755" s="53">
        <v>3861</v>
      </c>
      <c r="E755" s="32" t="s">
        <v>277</v>
      </c>
      <c r="F755" s="20"/>
      <c r="G755" s="51">
        <v>500000</v>
      </c>
      <c r="H755" s="51">
        <v>500000</v>
      </c>
      <c r="I755" s="51">
        <v>500000</v>
      </c>
      <c r="J755" s="51">
        <v>500000</v>
      </c>
      <c r="K755" s="51">
        <v>500000</v>
      </c>
      <c r="L755" s="33">
        <f t="shared" si="372"/>
        <v>100</v>
      </c>
      <c r="M755" s="51">
        <v>20000000</v>
      </c>
      <c r="N755" s="51">
        <v>20000000</v>
      </c>
      <c r="O755" s="51"/>
      <c r="P755" s="51">
        <f>O755</f>
        <v>0</v>
      </c>
      <c r="Q755" s="51">
        <v>85000000</v>
      </c>
      <c r="R755" s="51"/>
      <c r="S755" s="51">
        <f>R755</f>
        <v>0</v>
      </c>
      <c r="T755" s="51"/>
      <c r="U755" s="51">
        <f>T755</f>
        <v>0</v>
      </c>
    </row>
    <row r="756" spans="1:25" s="23" customFormat="1" ht="15.75" hidden="1" x14ac:dyDescent="0.2">
      <c r="A756" s="25" t="s">
        <v>406</v>
      </c>
      <c r="B756" s="24">
        <v>12</v>
      </c>
      <c r="C756" s="49" t="s">
        <v>101</v>
      </c>
      <c r="D756" s="40">
        <v>386</v>
      </c>
      <c r="E756" s="20"/>
      <c r="F756" s="20"/>
      <c r="G756" s="52">
        <f>SUM(G757)</f>
        <v>0</v>
      </c>
      <c r="H756" s="52">
        <f t="shared" ref="H756:U756" si="394">SUM(H757)</f>
        <v>0</v>
      </c>
      <c r="I756" s="52">
        <f t="shared" si="394"/>
        <v>0</v>
      </c>
      <c r="J756" s="52">
        <f t="shared" si="394"/>
        <v>0</v>
      </c>
      <c r="K756" s="52">
        <f t="shared" si="394"/>
        <v>0</v>
      </c>
      <c r="L756" s="22" t="str">
        <f t="shared" si="372"/>
        <v>-</v>
      </c>
      <c r="M756" s="52">
        <f t="shared" si="394"/>
        <v>0</v>
      </c>
      <c r="N756" s="52">
        <f t="shared" si="394"/>
        <v>0</v>
      </c>
      <c r="O756" s="52">
        <f t="shared" si="394"/>
        <v>0</v>
      </c>
      <c r="P756" s="52">
        <f t="shared" si="394"/>
        <v>0</v>
      </c>
      <c r="Q756" s="52">
        <f t="shared" si="394"/>
        <v>0</v>
      </c>
      <c r="R756" s="52">
        <f t="shared" si="394"/>
        <v>0</v>
      </c>
      <c r="S756" s="52">
        <f t="shared" si="394"/>
        <v>0</v>
      </c>
      <c r="T756" s="52">
        <f t="shared" si="394"/>
        <v>0</v>
      </c>
      <c r="U756" s="52">
        <f t="shared" si="394"/>
        <v>0</v>
      </c>
      <c r="V756" s="21"/>
      <c r="W756" s="21"/>
      <c r="X756" s="21"/>
      <c r="Y756" s="12"/>
    </row>
    <row r="757" spans="1:25" ht="45" hidden="1" x14ac:dyDescent="0.2">
      <c r="A757" s="29" t="s">
        <v>406</v>
      </c>
      <c r="B757" s="28">
        <v>12</v>
      </c>
      <c r="C757" s="50" t="s">
        <v>101</v>
      </c>
      <c r="D757" s="53">
        <v>3861</v>
      </c>
      <c r="E757" s="32" t="s">
        <v>277</v>
      </c>
      <c r="F757" s="20"/>
      <c r="G757" s="51"/>
      <c r="H757" s="51"/>
      <c r="I757" s="51"/>
      <c r="J757" s="51"/>
      <c r="K757" s="51"/>
      <c r="L757" s="33" t="str">
        <f t="shared" si="372"/>
        <v>-</v>
      </c>
      <c r="M757" s="51"/>
      <c r="N757" s="51"/>
      <c r="O757" s="51">
        <v>0</v>
      </c>
      <c r="P757" s="51">
        <f>O757</f>
        <v>0</v>
      </c>
      <c r="Q757" s="51"/>
      <c r="R757" s="51"/>
      <c r="S757" s="51">
        <f>R757</f>
        <v>0</v>
      </c>
      <c r="T757" s="51">
        <v>0</v>
      </c>
      <c r="U757" s="51">
        <f>T757</f>
        <v>0</v>
      </c>
    </row>
    <row r="758" spans="1:25" s="23" customFormat="1" ht="15.75" hidden="1" x14ac:dyDescent="0.2">
      <c r="A758" s="25" t="s">
        <v>406</v>
      </c>
      <c r="B758" s="24">
        <v>51</v>
      </c>
      <c r="C758" s="49" t="s">
        <v>101</v>
      </c>
      <c r="D758" s="40">
        <v>386</v>
      </c>
      <c r="E758" s="20"/>
      <c r="F758" s="20"/>
      <c r="G758" s="52">
        <f>SUM(G759)</f>
        <v>0</v>
      </c>
      <c r="H758" s="52">
        <f t="shared" ref="H758:U758" si="395">SUM(H759)</f>
        <v>0</v>
      </c>
      <c r="I758" s="52">
        <f t="shared" si="395"/>
        <v>0</v>
      </c>
      <c r="J758" s="52">
        <f t="shared" si="395"/>
        <v>0</v>
      </c>
      <c r="K758" s="52">
        <f t="shared" si="395"/>
        <v>0</v>
      </c>
      <c r="L758" s="22" t="str">
        <f t="shared" si="372"/>
        <v>-</v>
      </c>
      <c r="M758" s="52">
        <f t="shared" si="395"/>
        <v>0</v>
      </c>
      <c r="N758" s="52">
        <f t="shared" si="395"/>
        <v>0</v>
      </c>
      <c r="O758" s="52">
        <f t="shared" si="395"/>
        <v>0</v>
      </c>
      <c r="P758" s="52">
        <f t="shared" si="395"/>
        <v>0</v>
      </c>
      <c r="Q758" s="52">
        <f t="shared" si="395"/>
        <v>0</v>
      </c>
      <c r="R758" s="52">
        <f t="shared" si="395"/>
        <v>0</v>
      </c>
      <c r="S758" s="52">
        <f t="shared" si="395"/>
        <v>0</v>
      </c>
      <c r="T758" s="52">
        <f t="shared" si="395"/>
        <v>0</v>
      </c>
      <c r="U758" s="52">
        <f t="shared" si="395"/>
        <v>0</v>
      </c>
      <c r="V758" s="21"/>
      <c r="W758" s="21"/>
      <c r="X758" s="21"/>
      <c r="Y758" s="12"/>
    </row>
    <row r="759" spans="1:25" ht="45" hidden="1" x14ac:dyDescent="0.2">
      <c r="A759" s="29" t="s">
        <v>406</v>
      </c>
      <c r="B759" s="28">
        <v>51</v>
      </c>
      <c r="C759" s="50" t="s">
        <v>101</v>
      </c>
      <c r="D759" s="53">
        <v>3861</v>
      </c>
      <c r="E759" s="32" t="s">
        <v>277</v>
      </c>
      <c r="F759" s="20"/>
      <c r="G759" s="51"/>
      <c r="H759" s="51"/>
      <c r="I759" s="51"/>
      <c r="J759" s="55"/>
      <c r="K759" s="51"/>
      <c r="L759" s="33" t="str">
        <f t="shared" si="372"/>
        <v>-</v>
      </c>
      <c r="M759" s="51"/>
      <c r="N759" s="51"/>
      <c r="O759" s="51">
        <v>0</v>
      </c>
      <c r="P759" s="55"/>
      <c r="Q759" s="51"/>
      <c r="R759" s="51"/>
      <c r="S759" s="55"/>
      <c r="T759" s="51">
        <v>0</v>
      </c>
      <c r="U759" s="55"/>
    </row>
    <row r="760" spans="1:25" ht="94.5" x14ac:dyDescent="0.2">
      <c r="A760" s="227" t="s">
        <v>407</v>
      </c>
      <c r="B760" s="230"/>
      <c r="C760" s="230"/>
      <c r="D760" s="230"/>
      <c r="E760" s="20" t="s">
        <v>408</v>
      </c>
      <c r="F760" s="20" t="s">
        <v>371</v>
      </c>
      <c r="G760" s="52">
        <f>G761+G763+G765</f>
        <v>1000000</v>
      </c>
      <c r="H760" s="52">
        <f t="shared" ref="H760:U760" si="396">H761+H763+H765</f>
        <v>1000000</v>
      </c>
      <c r="I760" s="52">
        <f t="shared" si="396"/>
        <v>1000000</v>
      </c>
      <c r="J760" s="52">
        <f t="shared" si="396"/>
        <v>1000000</v>
      </c>
      <c r="K760" s="52">
        <f t="shared" si="396"/>
        <v>1000000</v>
      </c>
      <c r="L760" s="22">
        <f t="shared" si="372"/>
        <v>100</v>
      </c>
      <c r="M760" s="52">
        <f t="shared" si="396"/>
        <v>25000000</v>
      </c>
      <c r="N760" s="52">
        <f t="shared" si="396"/>
        <v>25000000</v>
      </c>
      <c r="O760" s="52">
        <f t="shared" si="396"/>
        <v>0</v>
      </c>
      <c r="P760" s="52">
        <f t="shared" si="396"/>
        <v>0</v>
      </c>
      <c r="Q760" s="52">
        <f t="shared" si="396"/>
        <v>120000000</v>
      </c>
      <c r="R760" s="52">
        <f t="shared" si="396"/>
        <v>0</v>
      </c>
      <c r="S760" s="52">
        <f t="shared" si="396"/>
        <v>0</v>
      </c>
      <c r="T760" s="52">
        <f t="shared" si="396"/>
        <v>0</v>
      </c>
      <c r="U760" s="52">
        <f t="shared" si="396"/>
        <v>0</v>
      </c>
    </row>
    <row r="761" spans="1:25" s="23" customFormat="1" ht="15.75" hidden="1" x14ac:dyDescent="0.2">
      <c r="A761" s="24" t="s">
        <v>409</v>
      </c>
      <c r="B761" s="25">
        <v>11</v>
      </c>
      <c r="C761" s="49" t="s">
        <v>270</v>
      </c>
      <c r="D761" s="40">
        <v>386</v>
      </c>
      <c r="E761" s="20"/>
      <c r="F761" s="20"/>
      <c r="G761" s="52">
        <f>SUM(G762)</f>
        <v>1000000</v>
      </c>
      <c r="H761" s="52">
        <f t="shared" ref="H761:U761" si="397">SUM(H762)</f>
        <v>1000000</v>
      </c>
      <c r="I761" s="52">
        <f t="shared" si="397"/>
        <v>1000000</v>
      </c>
      <c r="J761" s="52">
        <f t="shared" si="397"/>
        <v>1000000</v>
      </c>
      <c r="K761" s="52">
        <f t="shared" si="397"/>
        <v>1000000</v>
      </c>
      <c r="L761" s="22">
        <f t="shared" si="372"/>
        <v>100</v>
      </c>
      <c r="M761" s="52">
        <f t="shared" si="397"/>
        <v>25000000</v>
      </c>
      <c r="N761" s="52">
        <f t="shared" si="397"/>
        <v>25000000</v>
      </c>
      <c r="O761" s="52">
        <f t="shared" si="397"/>
        <v>0</v>
      </c>
      <c r="P761" s="52">
        <f t="shared" si="397"/>
        <v>0</v>
      </c>
      <c r="Q761" s="52">
        <f t="shared" si="397"/>
        <v>120000000</v>
      </c>
      <c r="R761" s="52">
        <f t="shared" si="397"/>
        <v>0</v>
      </c>
      <c r="S761" s="52">
        <f t="shared" si="397"/>
        <v>0</v>
      </c>
      <c r="T761" s="52">
        <f t="shared" si="397"/>
        <v>0</v>
      </c>
      <c r="U761" s="52">
        <f t="shared" si="397"/>
        <v>0</v>
      </c>
      <c r="V761" s="21"/>
      <c r="W761" s="21"/>
      <c r="X761" s="21"/>
      <c r="Y761" s="12"/>
    </row>
    <row r="762" spans="1:25" ht="45" hidden="1" x14ac:dyDescent="0.2">
      <c r="A762" s="28" t="s">
        <v>409</v>
      </c>
      <c r="B762" s="29">
        <v>11</v>
      </c>
      <c r="C762" s="50" t="s">
        <v>270</v>
      </c>
      <c r="D762" s="31">
        <v>3861</v>
      </c>
      <c r="E762" s="32" t="s">
        <v>277</v>
      </c>
      <c r="F762" s="20"/>
      <c r="G762" s="51">
        <v>1000000</v>
      </c>
      <c r="H762" s="51">
        <v>1000000</v>
      </c>
      <c r="I762" s="51">
        <v>1000000</v>
      </c>
      <c r="J762" s="51">
        <v>1000000</v>
      </c>
      <c r="K762" s="51">
        <v>1000000</v>
      </c>
      <c r="L762" s="33">
        <f t="shared" si="372"/>
        <v>100</v>
      </c>
      <c r="M762" s="51">
        <v>25000000</v>
      </c>
      <c r="N762" s="51">
        <v>25000000</v>
      </c>
      <c r="O762" s="51"/>
      <c r="P762" s="51">
        <f>O762</f>
        <v>0</v>
      </c>
      <c r="Q762" s="51">
        <v>120000000</v>
      </c>
      <c r="R762" s="51"/>
      <c r="S762" s="51">
        <f>R762</f>
        <v>0</v>
      </c>
      <c r="T762" s="51">
        <v>0</v>
      </c>
      <c r="U762" s="51">
        <f>T762</f>
        <v>0</v>
      </c>
    </row>
    <row r="763" spans="1:25" s="23" customFormat="1" ht="15.75" hidden="1" x14ac:dyDescent="0.2">
      <c r="A763" s="24" t="s">
        <v>409</v>
      </c>
      <c r="B763" s="25">
        <v>12</v>
      </c>
      <c r="C763" s="49" t="s">
        <v>270</v>
      </c>
      <c r="D763" s="27">
        <v>386</v>
      </c>
      <c r="E763" s="20"/>
      <c r="F763" s="20"/>
      <c r="G763" s="52">
        <f>SUM(G764)</f>
        <v>0</v>
      </c>
      <c r="H763" s="52">
        <f t="shared" ref="H763:U763" si="398">SUM(H764)</f>
        <v>0</v>
      </c>
      <c r="I763" s="52">
        <f t="shared" si="398"/>
        <v>0</v>
      </c>
      <c r="J763" s="52">
        <f t="shared" si="398"/>
        <v>0</v>
      </c>
      <c r="K763" s="52">
        <f t="shared" si="398"/>
        <v>0</v>
      </c>
      <c r="L763" s="22" t="str">
        <f t="shared" si="372"/>
        <v>-</v>
      </c>
      <c r="M763" s="52">
        <f t="shared" si="398"/>
        <v>0</v>
      </c>
      <c r="N763" s="52">
        <f t="shared" si="398"/>
        <v>0</v>
      </c>
      <c r="O763" s="52">
        <f t="shared" si="398"/>
        <v>0</v>
      </c>
      <c r="P763" s="52">
        <f t="shared" si="398"/>
        <v>0</v>
      </c>
      <c r="Q763" s="52">
        <f t="shared" si="398"/>
        <v>0</v>
      </c>
      <c r="R763" s="52">
        <f t="shared" si="398"/>
        <v>0</v>
      </c>
      <c r="S763" s="52">
        <f t="shared" si="398"/>
        <v>0</v>
      </c>
      <c r="T763" s="52">
        <f t="shared" si="398"/>
        <v>0</v>
      </c>
      <c r="U763" s="52">
        <f t="shared" si="398"/>
        <v>0</v>
      </c>
      <c r="V763" s="21"/>
      <c r="W763" s="21"/>
      <c r="X763" s="21"/>
      <c r="Y763" s="12"/>
    </row>
    <row r="764" spans="1:25" ht="45" hidden="1" x14ac:dyDescent="0.2">
      <c r="A764" s="28" t="s">
        <v>409</v>
      </c>
      <c r="B764" s="29">
        <v>12</v>
      </c>
      <c r="C764" s="50" t="s">
        <v>270</v>
      </c>
      <c r="D764" s="31">
        <v>3861</v>
      </c>
      <c r="E764" s="32" t="s">
        <v>277</v>
      </c>
      <c r="F764" s="20"/>
      <c r="G764" s="51"/>
      <c r="H764" s="51"/>
      <c r="I764" s="51"/>
      <c r="J764" s="51"/>
      <c r="K764" s="51"/>
      <c r="L764" s="33" t="str">
        <f t="shared" si="372"/>
        <v>-</v>
      </c>
      <c r="M764" s="51"/>
      <c r="N764" s="51"/>
      <c r="O764" s="51">
        <v>0</v>
      </c>
      <c r="P764" s="51">
        <f>O764</f>
        <v>0</v>
      </c>
      <c r="Q764" s="51"/>
      <c r="R764" s="51"/>
      <c r="S764" s="51">
        <f>R764</f>
        <v>0</v>
      </c>
      <c r="T764" s="51">
        <v>0</v>
      </c>
      <c r="U764" s="51">
        <f>T764</f>
        <v>0</v>
      </c>
    </row>
    <row r="765" spans="1:25" s="23" customFormat="1" ht="15.75" hidden="1" x14ac:dyDescent="0.2">
      <c r="A765" s="24" t="s">
        <v>409</v>
      </c>
      <c r="B765" s="25">
        <v>51</v>
      </c>
      <c r="C765" s="49" t="s">
        <v>270</v>
      </c>
      <c r="D765" s="27">
        <v>386</v>
      </c>
      <c r="E765" s="20"/>
      <c r="F765" s="20"/>
      <c r="G765" s="52">
        <f>SUM(G766)</f>
        <v>0</v>
      </c>
      <c r="H765" s="52">
        <f t="shared" ref="H765:U765" si="399">SUM(H766)</f>
        <v>0</v>
      </c>
      <c r="I765" s="52">
        <f t="shared" si="399"/>
        <v>0</v>
      </c>
      <c r="J765" s="52">
        <f t="shared" si="399"/>
        <v>0</v>
      </c>
      <c r="K765" s="52">
        <f t="shared" si="399"/>
        <v>0</v>
      </c>
      <c r="L765" s="22" t="str">
        <f t="shared" si="372"/>
        <v>-</v>
      </c>
      <c r="M765" s="52">
        <f t="shared" si="399"/>
        <v>0</v>
      </c>
      <c r="N765" s="52">
        <f t="shared" si="399"/>
        <v>0</v>
      </c>
      <c r="O765" s="52">
        <f t="shared" si="399"/>
        <v>0</v>
      </c>
      <c r="P765" s="52">
        <f t="shared" si="399"/>
        <v>0</v>
      </c>
      <c r="Q765" s="52">
        <f t="shared" si="399"/>
        <v>0</v>
      </c>
      <c r="R765" s="52">
        <f t="shared" si="399"/>
        <v>0</v>
      </c>
      <c r="S765" s="52">
        <f t="shared" si="399"/>
        <v>0</v>
      </c>
      <c r="T765" s="52">
        <f t="shared" si="399"/>
        <v>0</v>
      </c>
      <c r="U765" s="52">
        <f t="shared" si="399"/>
        <v>0</v>
      </c>
      <c r="V765" s="21"/>
      <c r="W765" s="21"/>
      <c r="X765" s="21"/>
      <c r="Y765" s="12"/>
    </row>
    <row r="766" spans="1:25" ht="45" hidden="1" x14ac:dyDescent="0.2">
      <c r="A766" s="28" t="s">
        <v>409</v>
      </c>
      <c r="B766" s="29">
        <v>51</v>
      </c>
      <c r="C766" s="50" t="s">
        <v>270</v>
      </c>
      <c r="D766" s="31">
        <v>3861</v>
      </c>
      <c r="E766" s="32" t="s">
        <v>277</v>
      </c>
      <c r="F766" s="20"/>
      <c r="G766" s="51"/>
      <c r="H766" s="51"/>
      <c r="I766" s="51"/>
      <c r="J766" s="55"/>
      <c r="K766" s="51"/>
      <c r="L766" s="33" t="str">
        <f t="shared" si="372"/>
        <v>-</v>
      </c>
      <c r="M766" s="51"/>
      <c r="N766" s="51"/>
      <c r="O766" s="51">
        <v>0</v>
      </c>
      <c r="P766" s="55"/>
      <c r="Q766" s="51"/>
      <c r="R766" s="51"/>
      <c r="S766" s="55"/>
      <c r="T766" s="51">
        <v>0</v>
      </c>
      <c r="U766" s="55"/>
    </row>
    <row r="767" spans="1:25" s="23" customFormat="1" ht="31.5" x14ac:dyDescent="0.2">
      <c r="A767" s="228" t="s">
        <v>93</v>
      </c>
      <c r="B767" s="228"/>
      <c r="C767" s="228"/>
      <c r="D767" s="228"/>
      <c r="E767" s="38" t="s">
        <v>410</v>
      </c>
      <c r="F767" s="20"/>
      <c r="G767" s="52">
        <f>G768+G770+G772</f>
        <v>0</v>
      </c>
      <c r="H767" s="52">
        <f t="shared" ref="H767:U767" si="400">H768+H770+H772</f>
        <v>0</v>
      </c>
      <c r="I767" s="52">
        <f t="shared" si="400"/>
        <v>0</v>
      </c>
      <c r="J767" s="52">
        <f t="shared" si="400"/>
        <v>0</v>
      </c>
      <c r="K767" s="52">
        <f t="shared" si="400"/>
        <v>0</v>
      </c>
      <c r="L767" s="22" t="str">
        <f t="shared" si="372"/>
        <v>-</v>
      </c>
      <c r="M767" s="52">
        <f t="shared" si="400"/>
        <v>0</v>
      </c>
      <c r="N767" s="52">
        <f t="shared" si="400"/>
        <v>0</v>
      </c>
      <c r="O767" s="52">
        <f t="shared" si="400"/>
        <v>0</v>
      </c>
      <c r="P767" s="52">
        <f t="shared" si="400"/>
        <v>0</v>
      </c>
      <c r="Q767" s="52">
        <f t="shared" si="400"/>
        <v>0</v>
      </c>
      <c r="R767" s="52">
        <f t="shared" si="400"/>
        <v>0</v>
      </c>
      <c r="S767" s="52">
        <f t="shared" si="400"/>
        <v>0</v>
      </c>
      <c r="T767" s="52">
        <f t="shared" si="400"/>
        <v>0</v>
      </c>
      <c r="U767" s="52">
        <f t="shared" si="400"/>
        <v>0</v>
      </c>
      <c r="V767" s="21"/>
      <c r="W767" s="21"/>
      <c r="X767" s="21"/>
      <c r="Y767" s="12"/>
    </row>
    <row r="768" spans="1:25" s="23" customFormat="1" ht="15.75" hidden="1" x14ac:dyDescent="0.2">
      <c r="A768" s="24"/>
      <c r="B768" s="25">
        <v>11</v>
      </c>
      <c r="C768" s="49" t="s">
        <v>270</v>
      </c>
      <c r="D768" s="27">
        <v>386</v>
      </c>
      <c r="E768" s="20"/>
      <c r="F768" s="20"/>
      <c r="G768" s="52">
        <f>SUM(G769)</f>
        <v>0</v>
      </c>
      <c r="H768" s="52">
        <f t="shared" ref="H768:U768" si="401">SUM(H769)</f>
        <v>0</v>
      </c>
      <c r="I768" s="52">
        <f t="shared" si="401"/>
        <v>0</v>
      </c>
      <c r="J768" s="52">
        <f t="shared" si="401"/>
        <v>0</v>
      </c>
      <c r="K768" s="52">
        <f t="shared" si="401"/>
        <v>0</v>
      </c>
      <c r="L768" s="22" t="str">
        <f t="shared" si="372"/>
        <v>-</v>
      </c>
      <c r="M768" s="52">
        <f t="shared" si="401"/>
        <v>0</v>
      </c>
      <c r="N768" s="52">
        <f t="shared" si="401"/>
        <v>0</v>
      </c>
      <c r="O768" s="52">
        <f t="shared" si="401"/>
        <v>0</v>
      </c>
      <c r="P768" s="52">
        <f t="shared" si="401"/>
        <v>0</v>
      </c>
      <c r="Q768" s="52">
        <f t="shared" si="401"/>
        <v>0</v>
      </c>
      <c r="R768" s="52">
        <f t="shared" si="401"/>
        <v>0</v>
      </c>
      <c r="S768" s="52">
        <f t="shared" si="401"/>
        <v>0</v>
      </c>
      <c r="T768" s="52">
        <f t="shared" si="401"/>
        <v>0</v>
      </c>
      <c r="U768" s="52">
        <f t="shared" si="401"/>
        <v>0</v>
      </c>
      <c r="V768" s="21"/>
      <c r="W768" s="21"/>
      <c r="X768" s="21"/>
      <c r="Y768" s="12"/>
    </row>
    <row r="769" spans="1:25" ht="15.75" hidden="1" x14ac:dyDescent="0.2">
      <c r="A769" s="41"/>
      <c r="B769" s="42">
        <v>11</v>
      </c>
      <c r="C769" s="59" t="s">
        <v>270</v>
      </c>
      <c r="D769" s="44" t="s">
        <v>400</v>
      </c>
      <c r="E769" s="36"/>
      <c r="F769" s="20"/>
      <c r="G769" s="51"/>
      <c r="H769" s="51"/>
      <c r="I769" s="51"/>
      <c r="J769" s="51"/>
      <c r="K769" s="51"/>
      <c r="L769" s="33" t="str">
        <f t="shared" si="372"/>
        <v>-</v>
      </c>
      <c r="M769" s="51"/>
      <c r="N769" s="51"/>
      <c r="O769" s="51">
        <v>0</v>
      </c>
      <c r="P769" s="51">
        <f>O769</f>
        <v>0</v>
      </c>
      <c r="Q769" s="51"/>
      <c r="R769" s="51"/>
      <c r="S769" s="51">
        <f>R769</f>
        <v>0</v>
      </c>
      <c r="T769" s="51"/>
      <c r="U769" s="51">
        <f>T769</f>
        <v>0</v>
      </c>
    </row>
    <row r="770" spans="1:25" s="23" customFormat="1" ht="15.75" hidden="1" x14ac:dyDescent="0.2">
      <c r="A770" s="24"/>
      <c r="B770" s="25">
        <v>12</v>
      </c>
      <c r="C770" s="49" t="s">
        <v>270</v>
      </c>
      <c r="D770" s="27">
        <v>386</v>
      </c>
      <c r="E770" s="20"/>
      <c r="F770" s="20"/>
      <c r="G770" s="52">
        <f>SUM(G771)</f>
        <v>0</v>
      </c>
      <c r="H770" s="52">
        <f t="shared" ref="H770:U770" si="402">SUM(H771)</f>
        <v>0</v>
      </c>
      <c r="I770" s="52">
        <f t="shared" si="402"/>
        <v>0</v>
      </c>
      <c r="J770" s="52">
        <f t="shared" si="402"/>
        <v>0</v>
      </c>
      <c r="K770" s="52">
        <f t="shared" si="402"/>
        <v>0</v>
      </c>
      <c r="L770" s="22" t="str">
        <f t="shared" si="372"/>
        <v>-</v>
      </c>
      <c r="M770" s="52">
        <f t="shared" si="402"/>
        <v>0</v>
      </c>
      <c r="N770" s="52">
        <f t="shared" si="402"/>
        <v>0</v>
      </c>
      <c r="O770" s="52">
        <f t="shared" si="402"/>
        <v>0</v>
      </c>
      <c r="P770" s="52">
        <f t="shared" si="402"/>
        <v>0</v>
      </c>
      <c r="Q770" s="52">
        <f t="shared" si="402"/>
        <v>0</v>
      </c>
      <c r="R770" s="52">
        <f t="shared" si="402"/>
        <v>0</v>
      </c>
      <c r="S770" s="52">
        <f t="shared" si="402"/>
        <v>0</v>
      </c>
      <c r="T770" s="52">
        <f t="shared" si="402"/>
        <v>0</v>
      </c>
      <c r="U770" s="52">
        <f t="shared" si="402"/>
        <v>0</v>
      </c>
      <c r="V770" s="21"/>
      <c r="W770" s="21"/>
      <c r="X770" s="21"/>
      <c r="Y770" s="12"/>
    </row>
    <row r="771" spans="1:25" ht="15.75" hidden="1" x14ac:dyDescent="0.2">
      <c r="A771" s="41"/>
      <c r="B771" s="42">
        <v>12</v>
      </c>
      <c r="C771" s="59" t="s">
        <v>270</v>
      </c>
      <c r="D771" s="44" t="s">
        <v>400</v>
      </c>
      <c r="E771" s="36"/>
      <c r="F771" s="20"/>
      <c r="G771" s="51"/>
      <c r="H771" s="51"/>
      <c r="I771" s="51"/>
      <c r="J771" s="51"/>
      <c r="K771" s="51"/>
      <c r="L771" s="33" t="str">
        <f t="shared" si="372"/>
        <v>-</v>
      </c>
      <c r="M771" s="51"/>
      <c r="N771" s="51"/>
      <c r="O771" s="51"/>
      <c r="P771" s="51">
        <f>O771</f>
        <v>0</v>
      </c>
      <c r="Q771" s="51"/>
      <c r="R771" s="51"/>
      <c r="S771" s="51">
        <f>R771</f>
        <v>0</v>
      </c>
      <c r="T771" s="51"/>
      <c r="U771" s="51">
        <f>T771</f>
        <v>0</v>
      </c>
    </row>
    <row r="772" spans="1:25" s="23" customFormat="1" ht="15.75" hidden="1" x14ac:dyDescent="0.2">
      <c r="A772" s="24"/>
      <c r="B772" s="25">
        <v>51</v>
      </c>
      <c r="C772" s="49" t="s">
        <v>270</v>
      </c>
      <c r="D772" s="27">
        <v>386</v>
      </c>
      <c r="E772" s="20"/>
      <c r="F772" s="20"/>
      <c r="G772" s="52">
        <f>SUM(G773)</f>
        <v>0</v>
      </c>
      <c r="H772" s="52">
        <f t="shared" ref="H772:U772" si="403">SUM(H773)</f>
        <v>0</v>
      </c>
      <c r="I772" s="52">
        <f t="shared" si="403"/>
        <v>0</v>
      </c>
      <c r="J772" s="52">
        <f t="shared" si="403"/>
        <v>0</v>
      </c>
      <c r="K772" s="52">
        <f t="shared" si="403"/>
        <v>0</v>
      </c>
      <c r="L772" s="22" t="str">
        <f t="shared" si="372"/>
        <v>-</v>
      </c>
      <c r="M772" s="52">
        <f t="shared" si="403"/>
        <v>0</v>
      </c>
      <c r="N772" s="52">
        <f t="shared" si="403"/>
        <v>0</v>
      </c>
      <c r="O772" s="52">
        <f t="shared" si="403"/>
        <v>0</v>
      </c>
      <c r="P772" s="52">
        <f t="shared" si="403"/>
        <v>0</v>
      </c>
      <c r="Q772" s="52">
        <f t="shared" si="403"/>
        <v>0</v>
      </c>
      <c r="R772" s="52">
        <f t="shared" si="403"/>
        <v>0</v>
      </c>
      <c r="S772" s="52">
        <f t="shared" si="403"/>
        <v>0</v>
      </c>
      <c r="T772" s="52">
        <f t="shared" si="403"/>
        <v>0</v>
      </c>
      <c r="U772" s="52">
        <f t="shared" si="403"/>
        <v>0</v>
      </c>
      <c r="V772" s="21"/>
      <c r="W772" s="21"/>
      <c r="X772" s="21"/>
      <c r="Y772" s="12"/>
    </row>
    <row r="773" spans="1:25" ht="15.75" hidden="1" x14ac:dyDescent="0.2">
      <c r="A773" s="41"/>
      <c r="B773" s="42">
        <v>51</v>
      </c>
      <c r="C773" s="59" t="s">
        <v>270</v>
      </c>
      <c r="D773" s="44" t="s">
        <v>400</v>
      </c>
      <c r="E773" s="36"/>
      <c r="F773" s="20"/>
      <c r="G773" s="51"/>
      <c r="H773" s="51"/>
      <c r="I773" s="51"/>
      <c r="J773" s="55"/>
      <c r="K773" s="51"/>
      <c r="L773" s="33" t="str">
        <f t="shared" si="372"/>
        <v>-</v>
      </c>
      <c r="M773" s="51"/>
      <c r="N773" s="51"/>
      <c r="O773" s="51"/>
      <c r="P773" s="55"/>
      <c r="Q773" s="51"/>
      <c r="R773" s="51"/>
      <c r="S773" s="55"/>
      <c r="T773" s="51"/>
      <c r="U773" s="55"/>
    </row>
    <row r="774" spans="1:25" s="23" customFormat="1" ht="48" customHeight="1" x14ac:dyDescent="0.2">
      <c r="A774" s="228" t="s">
        <v>93</v>
      </c>
      <c r="B774" s="228"/>
      <c r="C774" s="228"/>
      <c r="D774" s="228"/>
      <c r="E774" s="38" t="s">
        <v>411</v>
      </c>
      <c r="F774" s="20"/>
      <c r="G774" s="52">
        <f>G775+G777</f>
        <v>0</v>
      </c>
      <c r="H774" s="52">
        <f t="shared" ref="H774:U774" si="404">H775+H777</f>
        <v>0</v>
      </c>
      <c r="I774" s="52">
        <f t="shared" si="404"/>
        <v>0</v>
      </c>
      <c r="J774" s="52">
        <f t="shared" si="404"/>
        <v>0</v>
      </c>
      <c r="K774" s="52">
        <f t="shared" si="404"/>
        <v>0</v>
      </c>
      <c r="L774" s="22" t="str">
        <f t="shared" si="372"/>
        <v>-</v>
      </c>
      <c r="M774" s="52">
        <f t="shared" si="404"/>
        <v>0</v>
      </c>
      <c r="N774" s="52">
        <f t="shared" si="404"/>
        <v>0</v>
      </c>
      <c r="O774" s="52">
        <f t="shared" si="404"/>
        <v>0</v>
      </c>
      <c r="P774" s="52">
        <f t="shared" si="404"/>
        <v>0</v>
      </c>
      <c r="Q774" s="52">
        <f t="shared" si="404"/>
        <v>0</v>
      </c>
      <c r="R774" s="52">
        <f t="shared" si="404"/>
        <v>0</v>
      </c>
      <c r="S774" s="52">
        <f t="shared" si="404"/>
        <v>0</v>
      </c>
      <c r="T774" s="52">
        <f t="shared" si="404"/>
        <v>0</v>
      </c>
      <c r="U774" s="52">
        <f t="shared" si="404"/>
        <v>0</v>
      </c>
      <c r="V774" s="21"/>
      <c r="W774" s="21"/>
      <c r="X774" s="21"/>
      <c r="Y774" s="12"/>
    </row>
    <row r="775" spans="1:25" s="23" customFormat="1" ht="15.75" hidden="1" x14ac:dyDescent="0.2">
      <c r="A775" s="24"/>
      <c r="B775" s="25">
        <v>12</v>
      </c>
      <c r="C775" s="49" t="s">
        <v>270</v>
      </c>
      <c r="D775" s="27">
        <v>386</v>
      </c>
      <c r="E775" s="20"/>
      <c r="F775" s="20"/>
      <c r="G775" s="52">
        <f>SUM(G776)</f>
        <v>0</v>
      </c>
      <c r="H775" s="52">
        <f t="shared" ref="H775:U775" si="405">SUM(H776)</f>
        <v>0</v>
      </c>
      <c r="I775" s="52">
        <f t="shared" si="405"/>
        <v>0</v>
      </c>
      <c r="J775" s="52">
        <f t="shared" si="405"/>
        <v>0</v>
      </c>
      <c r="K775" s="52">
        <f t="shared" si="405"/>
        <v>0</v>
      </c>
      <c r="L775" s="22" t="str">
        <f t="shared" si="372"/>
        <v>-</v>
      </c>
      <c r="M775" s="52">
        <f t="shared" si="405"/>
        <v>0</v>
      </c>
      <c r="N775" s="52">
        <f t="shared" si="405"/>
        <v>0</v>
      </c>
      <c r="O775" s="52">
        <f t="shared" si="405"/>
        <v>0</v>
      </c>
      <c r="P775" s="52">
        <f t="shared" si="405"/>
        <v>0</v>
      </c>
      <c r="Q775" s="52">
        <f t="shared" si="405"/>
        <v>0</v>
      </c>
      <c r="R775" s="52">
        <f t="shared" si="405"/>
        <v>0</v>
      </c>
      <c r="S775" s="52">
        <f t="shared" si="405"/>
        <v>0</v>
      </c>
      <c r="T775" s="52">
        <f t="shared" si="405"/>
        <v>0</v>
      </c>
      <c r="U775" s="52">
        <f t="shared" si="405"/>
        <v>0</v>
      </c>
      <c r="V775" s="21"/>
      <c r="W775" s="21"/>
      <c r="X775" s="21"/>
      <c r="Y775" s="12"/>
    </row>
    <row r="776" spans="1:25" ht="15.75" hidden="1" x14ac:dyDescent="0.2">
      <c r="A776" s="41"/>
      <c r="B776" s="42">
        <v>12</v>
      </c>
      <c r="C776" s="59" t="s">
        <v>270</v>
      </c>
      <c r="D776" s="44" t="s">
        <v>400</v>
      </c>
      <c r="E776" s="36"/>
      <c r="F776" s="20"/>
      <c r="G776" s="51"/>
      <c r="H776" s="51"/>
      <c r="I776" s="51"/>
      <c r="J776" s="51"/>
      <c r="K776" s="51"/>
      <c r="L776" s="33" t="str">
        <f t="shared" si="372"/>
        <v>-</v>
      </c>
      <c r="M776" s="51"/>
      <c r="N776" s="51"/>
      <c r="O776" s="51">
        <v>0</v>
      </c>
      <c r="P776" s="51">
        <f>O776</f>
        <v>0</v>
      </c>
      <c r="Q776" s="51"/>
      <c r="R776" s="51"/>
      <c r="S776" s="51">
        <f>R776</f>
        <v>0</v>
      </c>
      <c r="T776" s="51"/>
      <c r="U776" s="51">
        <f>T776</f>
        <v>0</v>
      </c>
    </row>
    <row r="777" spans="1:25" s="23" customFormat="1" ht="15.75" hidden="1" x14ac:dyDescent="0.2">
      <c r="A777" s="24"/>
      <c r="B777" s="25">
        <v>51</v>
      </c>
      <c r="C777" s="49" t="s">
        <v>270</v>
      </c>
      <c r="D777" s="27">
        <v>386</v>
      </c>
      <c r="E777" s="20"/>
      <c r="F777" s="20"/>
      <c r="G777" s="52">
        <f>SUM(G778)</f>
        <v>0</v>
      </c>
      <c r="H777" s="52">
        <f t="shared" ref="H777:U777" si="406">SUM(H778)</f>
        <v>0</v>
      </c>
      <c r="I777" s="52">
        <f t="shared" si="406"/>
        <v>0</v>
      </c>
      <c r="J777" s="52">
        <f t="shared" si="406"/>
        <v>0</v>
      </c>
      <c r="K777" s="52">
        <f t="shared" si="406"/>
        <v>0</v>
      </c>
      <c r="L777" s="22" t="str">
        <f t="shared" si="372"/>
        <v>-</v>
      </c>
      <c r="M777" s="52">
        <f t="shared" si="406"/>
        <v>0</v>
      </c>
      <c r="N777" s="52">
        <f t="shared" si="406"/>
        <v>0</v>
      </c>
      <c r="O777" s="52">
        <f t="shared" si="406"/>
        <v>0</v>
      </c>
      <c r="P777" s="52">
        <f t="shared" si="406"/>
        <v>0</v>
      </c>
      <c r="Q777" s="52">
        <f t="shared" si="406"/>
        <v>0</v>
      </c>
      <c r="R777" s="52">
        <f t="shared" si="406"/>
        <v>0</v>
      </c>
      <c r="S777" s="52">
        <f t="shared" si="406"/>
        <v>0</v>
      </c>
      <c r="T777" s="52">
        <f t="shared" si="406"/>
        <v>0</v>
      </c>
      <c r="U777" s="52">
        <f t="shared" si="406"/>
        <v>0</v>
      </c>
      <c r="V777" s="21"/>
      <c r="W777" s="21"/>
      <c r="X777" s="21"/>
      <c r="Y777" s="12"/>
    </row>
    <row r="778" spans="1:25" ht="15.75" hidden="1" x14ac:dyDescent="0.2">
      <c r="A778" s="41"/>
      <c r="B778" s="42">
        <v>51</v>
      </c>
      <c r="C778" s="59" t="s">
        <v>270</v>
      </c>
      <c r="D778" s="44" t="s">
        <v>400</v>
      </c>
      <c r="E778" s="36"/>
      <c r="F778" s="20"/>
      <c r="G778" s="51"/>
      <c r="H778" s="51"/>
      <c r="I778" s="51"/>
      <c r="J778" s="55"/>
      <c r="K778" s="51"/>
      <c r="L778" s="33" t="str">
        <f t="shared" si="372"/>
        <v>-</v>
      </c>
      <c r="M778" s="51"/>
      <c r="N778" s="51"/>
      <c r="O778" s="51">
        <v>0</v>
      </c>
      <c r="P778" s="55"/>
      <c r="Q778" s="51"/>
      <c r="R778" s="51"/>
      <c r="S778" s="55"/>
      <c r="T778" s="51"/>
      <c r="U778" s="55"/>
    </row>
    <row r="779" spans="1:25" s="23" customFormat="1" ht="31.5" x14ac:dyDescent="0.2">
      <c r="A779" s="228" t="s">
        <v>93</v>
      </c>
      <c r="B779" s="228"/>
      <c r="C779" s="228"/>
      <c r="D779" s="228"/>
      <c r="E779" s="38" t="s">
        <v>412</v>
      </c>
      <c r="F779" s="20"/>
      <c r="G779" s="52">
        <f>G780+G782</f>
        <v>0</v>
      </c>
      <c r="H779" s="52">
        <f t="shared" ref="H779:U779" si="407">H780+H782</f>
        <v>0</v>
      </c>
      <c r="I779" s="52">
        <f t="shared" si="407"/>
        <v>0</v>
      </c>
      <c r="J779" s="52">
        <f t="shared" si="407"/>
        <v>0</v>
      </c>
      <c r="K779" s="52">
        <f t="shared" si="407"/>
        <v>0</v>
      </c>
      <c r="L779" s="22" t="str">
        <f t="shared" si="372"/>
        <v>-</v>
      </c>
      <c r="M779" s="52">
        <f t="shared" si="407"/>
        <v>0</v>
      </c>
      <c r="N779" s="52">
        <f t="shared" si="407"/>
        <v>0</v>
      </c>
      <c r="O779" s="52">
        <f t="shared" si="407"/>
        <v>0</v>
      </c>
      <c r="P779" s="52">
        <f t="shared" si="407"/>
        <v>0</v>
      </c>
      <c r="Q779" s="52">
        <f t="shared" si="407"/>
        <v>0</v>
      </c>
      <c r="R779" s="52">
        <f t="shared" si="407"/>
        <v>0</v>
      </c>
      <c r="S779" s="52">
        <f t="shared" si="407"/>
        <v>0</v>
      </c>
      <c r="T779" s="52">
        <f t="shared" si="407"/>
        <v>0</v>
      </c>
      <c r="U779" s="52">
        <f t="shared" si="407"/>
        <v>0</v>
      </c>
      <c r="V779" s="21"/>
      <c r="W779" s="21"/>
      <c r="X779" s="21"/>
      <c r="Y779" s="12"/>
    </row>
    <row r="780" spans="1:25" s="23" customFormat="1" ht="15.75" hidden="1" x14ac:dyDescent="0.2">
      <c r="A780" s="24"/>
      <c r="B780" s="25">
        <v>12</v>
      </c>
      <c r="C780" s="49" t="s">
        <v>270</v>
      </c>
      <c r="D780" s="27">
        <v>386</v>
      </c>
      <c r="E780" s="20"/>
      <c r="F780" s="20"/>
      <c r="G780" s="52">
        <f>SUM(G781)</f>
        <v>0</v>
      </c>
      <c r="H780" s="52">
        <f t="shared" ref="H780:U780" si="408">SUM(H781)</f>
        <v>0</v>
      </c>
      <c r="I780" s="52">
        <f t="shared" si="408"/>
        <v>0</v>
      </c>
      <c r="J780" s="52">
        <f t="shared" si="408"/>
        <v>0</v>
      </c>
      <c r="K780" s="52">
        <f t="shared" si="408"/>
        <v>0</v>
      </c>
      <c r="L780" s="22" t="str">
        <f t="shared" si="372"/>
        <v>-</v>
      </c>
      <c r="M780" s="52">
        <f t="shared" si="408"/>
        <v>0</v>
      </c>
      <c r="N780" s="52">
        <f t="shared" si="408"/>
        <v>0</v>
      </c>
      <c r="O780" s="52">
        <f t="shared" si="408"/>
        <v>0</v>
      </c>
      <c r="P780" s="52">
        <f t="shared" si="408"/>
        <v>0</v>
      </c>
      <c r="Q780" s="52">
        <f t="shared" si="408"/>
        <v>0</v>
      </c>
      <c r="R780" s="52">
        <f t="shared" si="408"/>
        <v>0</v>
      </c>
      <c r="S780" s="52">
        <f t="shared" si="408"/>
        <v>0</v>
      </c>
      <c r="T780" s="52">
        <f t="shared" si="408"/>
        <v>0</v>
      </c>
      <c r="U780" s="52">
        <f t="shared" si="408"/>
        <v>0</v>
      </c>
      <c r="V780" s="21"/>
      <c r="W780" s="21"/>
      <c r="X780" s="21"/>
      <c r="Y780" s="12"/>
    </row>
    <row r="781" spans="1:25" ht="15.75" hidden="1" x14ac:dyDescent="0.2">
      <c r="A781" s="41"/>
      <c r="B781" s="42">
        <v>12</v>
      </c>
      <c r="C781" s="59" t="s">
        <v>270</v>
      </c>
      <c r="D781" s="44" t="s">
        <v>400</v>
      </c>
      <c r="E781" s="36"/>
      <c r="F781" s="20"/>
      <c r="G781" s="51"/>
      <c r="H781" s="51"/>
      <c r="I781" s="51"/>
      <c r="J781" s="51"/>
      <c r="K781" s="51"/>
      <c r="L781" s="33" t="str">
        <f t="shared" si="372"/>
        <v>-</v>
      </c>
      <c r="M781" s="51"/>
      <c r="N781" s="51"/>
      <c r="O781" s="51">
        <v>0</v>
      </c>
      <c r="P781" s="51">
        <f>O781</f>
        <v>0</v>
      </c>
      <c r="Q781" s="51"/>
      <c r="R781" s="51"/>
      <c r="S781" s="51">
        <f>R781</f>
        <v>0</v>
      </c>
      <c r="T781" s="51"/>
      <c r="U781" s="51">
        <f>T781</f>
        <v>0</v>
      </c>
    </row>
    <row r="782" spans="1:25" s="23" customFormat="1" ht="15.75" hidden="1" x14ac:dyDescent="0.2">
      <c r="A782" s="24"/>
      <c r="B782" s="25">
        <v>51</v>
      </c>
      <c r="C782" s="49" t="s">
        <v>270</v>
      </c>
      <c r="D782" s="27">
        <v>386</v>
      </c>
      <c r="E782" s="20"/>
      <c r="F782" s="20"/>
      <c r="G782" s="52">
        <f>SUM(G783)</f>
        <v>0</v>
      </c>
      <c r="H782" s="52">
        <f t="shared" ref="H782:U782" si="409">SUM(H783)</f>
        <v>0</v>
      </c>
      <c r="I782" s="52">
        <f t="shared" si="409"/>
        <v>0</v>
      </c>
      <c r="J782" s="52">
        <f t="shared" si="409"/>
        <v>0</v>
      </c>
      <c r="K782" s="52">
        <f t="shared" si="409"/>
        <v>0</v>
      </c>
      <c r="L782" s="22" t="str">
        <f t="shared" si="372"/>
        <v>-</v>
      </c>
      <c r="M782" s="52">
        <f t="shared" si="409"/>
        <v>0</v>
      </c>
      <c r="N782" s="52">
        <f t="shared" si="409"/>
        <v>0</v>
      </c>
      <c r="O782" s="52">
        <f t="shared" si="409"/>
        <v>0</v>
      </c>
      <c r="P782" s="52">
        <f t="shared" si="409"/>
        <v>0</v>
      </c>
      <c r="Q782" s="52">
        <f t="shared" si="409"/>
        <v>0</v>
      </c>
      <c r="R782" s="52">
        <f t="shared" si="409"/>
        <v>0</v>
      </c>
      <c r="S782" s="52">
        <f t="shared" si="409"/>
        <v>0</v>
      </c>
      <c r="T782" s="52">
        <f t="shared" si="409"/>
        <v>0</v>
      </c>
      <c r="U782" s="52">
        <f t="shared" si="409"/>
        <v>0</v>
      </c>
      <c r="V782" s="21"/>
      <c r="W782" s="21"/>
      <c r="X782" s="21"/>
      <c r="Y782" s="12"/>
    </row>
    <row r="783" spans="1:25" ht="15.75" hidden="1" x14ac:dyDescent="0.2">
      <c r="A783" s="41"/>
      <c r="B783" s="42">
        <v>51</v>
      </c>
      <c r="C783" s="59" t="s">
        <v>270</v>
      </c>
      <c r="D783" s="44" t="s">
        <v>400</v>
      </c>
      <c r="E783" s="36"/>
      <c r="F783" s="20"/>
      <c r="G783" s="51"/>
      <c r="H783" s="51"/>
      <c r="I783" s="51"/>
      <c r="J783" s="55"/>
      <c r="K783" s="51"/>
      <c r="L783" s="33" t="str">
        <f t="shared" si="372"/>
        <v>-</v>
      </c>
      <c r="M783" s="51"/>
      <c r="N783" s="51"/>
      <c r="O783" s="51">
        <v>0</v>
      </c>
      <c r="P783" s="55"/>
      <c r="Q783" s="51"/>
      <c r="R783" s="51"/>
      <c r="S783" s="55"/>
      <c r="T783" s="51"/>
      <c r="U783" s="55"/>
    </row>
    <row r="784" spans="1:25" s="23" customFormat="1" ht="65.25" customHeight="1" x14ac:dyDescent="0.2">
      <c r="A784" s="227" t="s">
        <v>413</v>
      </c>
      <c r="B784" s="227"/>
      <c r="C784" s="227"/>
      <c r="D784" s="227"/>
      <c r="E784" s="20" t="s">
        <v>414</v>
      </c>
      <c r="F784" s="20" t="s">
        <v>30</v>
      </c>
      <c r="G784" s="21">
        <f>SUM(G785)</f>
        <v>285000</v>
      </c>
      <c r="H784" s="21">
        <f t="shared" ref="H784:U785" si="410">SUM(H785)</f>
        <v>285000</v>
      </c>
      <c r="I784" s="21">
        <f t="shared" si="410"/>
        <v>285000</v>
      </c>
      <c r="J784" s="21">
        <f t="shared" si="410"/>
        <v>285000</v>
      </c>
      <c r="K784" s="21">
        <f t="shared" si="410"/>
        <v>134079.69</v>
      </c>
      <c r="L784" s="22">
        <f t="shared" si="372"/>
        <v>47.045505263157892</v>
      </c>
      <c r="M784" s="21">
        <f t="shared" si="410"/>
        <v>0</v>
      </c>
      <c r="N784" s="21">
        <f t="shared" si="410"/>
        <v>0</v>
      </c>
      <c r="O784" s="21">
        <f t="shared" si="410"/>
        <v>0</v>
      </c>
      <c r="P784" s="21">
        <f t="shared" si="410"/>
        <v>0</v>
      </c>
      <c r="Q784" s="21">
        <f t="shared" si="410"/>
        <v>0</v>
      </c>
      <c r="R784" s="21">
        <f t="shared" si="410"/>
        <v>0</v>
      </c>
      <c r="S784" s="21">
        <f t="shared" si="410"/>
        <v>0</v>
      </c>
      <c r="T784" s="21">
        <f t="shared" si="410"/>
        <v>0</v>
      </c>
      <c r="U784" s="21">
        <f t="shared" si="410"/>
        <v>0</v>
      </c>
      <c r="V784" s="21"/>
      <c r="W784" s="21"/>
      <c r="X784" s="21"/>
      <c r="Y784" s="12"/>
    </row>
    <row r="785" spans="1:25" s="23" customFormat="1" ht="15.75" hidden="1" x14ac:dyDescent="0.2">
      <c r="A785" s="24" t="s">
        <v>413</v>
      </c>
      <c r="B785" s="25">
        <v>11</v>
      </c>
      <c r="C785" s="49" t="s">
        <v>142</v>
      </c>
      <c r="D785" s="40">
        <v>329</v>
      </c>
      <c r="E785" s="20"/>
      <c r="F785" s="20"/>
      <c r="G785" s="21">
        <f>SUM(G786)</f>
        <v>285000</v>
      </c>
      <c r="H785" s="21">
        <f t="shared" si="410"/>
        <v>285000</v>
      </c>
      <c r="I785" s="21">
        <f t="shared" si="410"/>
        <v>285000</v>
      </c>
      <c r="J785" s="21">
        <f t="shared" si="410"/>
        <v>285000</v>
      </c>
      <c r="K785" s="21">
        <f t="shared" si="410"/>
        <v>134079.69</v>
      </c>
      <c r="L785" s="22">
        <f t="shared" si="372"/>
        <v>47.045505263157892</v>
      </c>
      <c r="M785" s="21">
        <f t="shared" si="410"/>
        <v>0</v>
      </c>
      <c r="N785" s="21">
        <f t="shared" si="410"/>
        <v>0</v>
      </c>
      <c r="O785" s="21">
        <f t="shared" si="410"/>
        <v>0</v>
      </c>
      <c r="P785" s="21">
        <f t="shared" si="410"/>
        <v>0</v>
      </c>
      <c r="Q785" s="21">
        <f t="shared" si="410"/>
        <v>0</v>
      </c>
      <c r="R785" s="21">
        <f t="shared" si="410"/>
        <v>0</v>
      </c>
      <c r="S785" s="21">
        <f t="shared" si="410"/>
        <v>0</v>
      </c>
      <c r="T785" s="21">
        <f t="shared" si="410"/>
        <v>0</v>
      </c>
      <c r="U785" s="21">
        <f t="shared" si="410"/>
        <v>0</v>
      </c>
      <c r="V785" s="21"/>
      <c r="W785" s="21"/>
      <c r="X785" s="21"/>
      <c r="Y785" s="12"/>
    </row>
    <row r="786" spans="1:25" hidden="1" x14ac:dyDescent="0.2">
      <c r="A786" s="28" t="s">
        <v>413</v>
      </c>
      <c r="B786" s="29">
        <v>11</v>
      </c>
      <c r="C786" s="50" t="s">
        <v>142</v>
      </c>
      <c r="D786" s="53">
        <v>3294</v>
      </c>
      <c r="E786" s="32" t="s">
        <v>65</v>
      </c>
      <c r="G786" s="1">
        <v>285000</v>
      </c>
      <c r="H786" s="1">
        <v>285000</v>
      </c>
      <c r="I786" s="1">
        <v>285000</v>
      </c>
      <c r="J786" s="1">
        <v>285000</v>
      </c>
      <c r="K786" s="1">
        <v>134079.69</v>
      </c>
      <c r="L786" s="33">
        <f t="shared" si="372"/>
        <v>47.045505263157892</v>
      </c>
      <c r="M786" s="1">
        <v>0</v>
      </c>
      <c r="N786" s="1">
        <v>0</v>
      </c>
      <c r="O786" s="1"/>
      <c r="P786" s="1">
        <f>O786</f>
        <v>0</v>
      </c>
      <c r="Q786" s="1">
        <v>0</v>
      </c>
      <c r="R786" s="1"/>
      <c r="S786" s="1">
        <f>R786</f>
        <v>0</v>
      </c>
      <c r="T786" s="1"/>
      <c r="U786" s="1">
        <f>T786</f>
        <v>0</v>
      </c>
    </row>
    <row r="787" spans="1:25" ht="78.75" x14ac:dyDescent="0.2">
      <c r="A787" s="227" t="s">
        <v>415</v>
      </c>
      <c r="B787" s="227"/>
      <c r="C787" s="227"/>
      <c r="D787" s="227"/>
      <c r="E787" s="20" t="s">
        <v>416</v>
      </c>
      <c r="F787" s="20" t="s">
        <v>30</v>
      </c>
      <c r="G787" s="21">
        <f>G788+G790+G792+G794+G796</f>
        <v>5300000</v>
      </c>
      <c r="H787" s="21">
        <f>H788+H790+H792+H794+H796</f>
        <v>965000</v>
      </c>
      <c r="I787" s="21">
        <f>I788+I790+I792+I794+I796+I798+I800</f>
        <v>5300000</v>
      </c>
      <c r="J787" s="21">
        <f t="shared" ref="J787:U787" si="411">J788+J790+J792+J794+J796+J798+J800</f>
        <v>965000</v>
      </c>
      <c r="K787" s="21">
        <f t="shared" si="411"/>
        <v>1498084.2200000002</v>
      </c>
      <c r="L787" s="22">
        <f t="shared" si="372"/>
        <v>28.265740000000005</v>
      </c>
      <c r="M787" s="21">
        <f t="shared" si="411"/>
        <v>1208000</v>
      </c>
      <c r="N787" s="21">
        <f t="shared" si="411"/>
        <v>181200</v>
      </c>
      <c r="O787" s="21">
        <f t="shared" si="411"/>
        <v>0</v>
      </c>
      <c r="P787" s="21">
        <f t="shared" si="411"/>
        <v>0</v>
      </c>
      <c r="Q787" s="21">
        <f t="shared" si="411"/>
        <v>3624000</v>
      </c>
      <c r="R787" s="21">
        <f t="shared" si="411"/>
        <v>0</v>
      </c>
      <c r="S787" s="21">
        <f t="shared" si="411"/>
        <v>0</v>
      </c>
      <c r="T787" s="21">
        <f t="shared" si="411"/>
        <v>0</v>
      </c>
      <c r="U787" s="21">
        <f t="shared" si="411"/>
        <v>0</v>
      </c>
    </row>
    <row r="788" spans="1:25" s="23" customFormat="1" ht="15.75" hidden="1" x14ac:dyDescent="0.2">
      <c r="A788" s="25" t="s">
        <v>417</v>
      </c>
      <c r="B788" s="25">
        <v>11</v>
      </c>
      <c r="C788" s="49" t="s">
        <v>142</v>
      </c>
      <c r="D788" s="27">
        <v>323</v>
      </c>
      <c r="E788" s="20"/>
      <c r="F788" s="20"/>
      <c r="G788" s="21">
        <f>SUM(G789)</f>
        <v>200000</v>
      </c>
      <c r="H788" s="21">
        <f t="shared" ref="H788:U788" si="412">SUM(H789)</f>
        <v>200000</v>
      </c>
      <c r="I788" s="21">
        <f t="shared" si="412"/>
        <v>200000</v>
      </c>
      <c r="J788" s="21">
        <f t="shared" si="412"/>
        <v>200000</v>
      </c>
      <c r="K788" s="21">
        <f t="shared" si="412"/>
        <v>0</v>
      </c>
      <c r="L788" s="22">
        <f t="shared" si="372"/>
        <v>0</v>
      </c>
      <c r="M788" s="21">
        <f t="shared" si="412"/>
        <v>0</v>
      </c>
      <c r="N788" s="21">
        <f t="shared" si="412"/>
        <v>0</v>
      </c>
      <c r="O788" s="21">
        <f t="shared" si="412"/>
        <v>0</v>
      </c>
      <c r="P788" s="21">
        <f t="shared" si="412"/>
        <v>0</v>
      </c>
      <c r="Q788" s="21">
        <f t="shared" si="412"/>
        <v>0</v>
      </c>
      <c r="R788" s="21">
        <f t="shared" si="412"/>
        <v>0</v>
      </c>
      <c r="S788" s="21">
        <f t="shared" si="412"/>
        <v>0</v>
      </c>
      <c r="T788" s="21">
        <f t="shared" si="412"/>
        <v>0</v>
      </c>
      <c r="U788" s="21">
        <f t="shared" si="412"/>
        <v>0</v>
      </c>
      <c r="V788" s="21"/>
      <c r="W788" s="21"/>
      <c r="X788" s="21"/>
      <c r="Y788" s="12"/>
    </row>
    <row r="789" spans="1:25" s="23" customFormat="1" ht="15.75" hidden="1" x14ac:dyDescent="0.2">
      <c r="A789" s="29" t="s">
        <v>417</v>
      </c>
      <c r="B789" s="29">
        <v>11</v>
      </c>
      <c r="C789" s="50" t="s">
        <v>142</v>
      </c>
      <c r="D789" s="53">
        <v>3237</v>
      </c>
      <c r="E789" s="32" t="s">
        <v>58</v>
      </c>
      <c r="F789" s="32"/>
      <c r="G789" s="1">
        <v>200000</v>
      </c>
      <c r="H789" s="1">
        <v>200000</v>
      </c>
      <c r="I789" s="1">
        <v>200000</v>
      </c>
      <c r="J789" s="1">
        <v>200000</v>
      </c>
      <c r="K789" s="1">
        <v>0</v>
      </c>
      <c r="L789" s="33">
        <f t="shared" ref="L789:L866" si="413">IF(I789=0, "-", K789/I789*100)</f>
        <v>0</v>
      </c>
      <c r="M789" s="1">
        <v>0</v>
      </c>
      <c r="N789" s="1">
        <v>0</v>
      </c>
      <c r="O789" s="1"/>
      <c r="P789" s="1">
        <f>O789</f>
        <v>0</v>
      </c>
      <c r="Q789" s="1">
        <v>0</v>
      </c>
      <c r="R789" s="1"/>
      <c r="S789" s="1">
        <f>R789</f>
        <v>0</v>
      </c>
      <c r="T789" s="1"/>
      <c r="U789" s="1">
        <f>T789</f>
        <v>0</v>
      </c>
      <c r="V789" s="21"/>
      <c r="W789" s="21"/>
      <c r="X789" s="21"/>
      <c r="Y789" s="12"/>
    </row>
    <row r="790" spans="1:25" s="23" customFormat="1" ht="15.75" hidden="1" x14ac:dyDescent="0.2">
      <c r="A790" s="25" t="s">
        <v>417</v>
      </c>
      <c r="B790" s="25">
        <v>12</v>
      </c>
      <c r="C790" s="49" t="s">
        <v>142</v>
      </c>
      <c r="D790" s="40">
        <v>323</v>
      </c>
      <c r="E790" s="20"/>
      <c r="F790" s="20"/>
      <c r="G790" s="21">
        <f>SUM(G791)</f>
        <v>90000</v>
      </c>
      <c r="H790" s="21">
        <f t="shared" ref="H790:U790" si="414">SUM(H791)</f>
        <v>90000</v>
      </c>
      <c r="I790" s="21">
        <f t="shared" si="414"/>
        <v>90000</v>
      </c>
      <c r="J790" s="21">
        <f t="shared" si="414"/>
        <v>90000</v>
      </c>
      <c r="K790" s="21">
        <f t="shared" si="414"/>
        <v>0</v>
      </c>
      <c r="L790" s="22">
        <f t="shared" si="413"/>
        <v>0</v>
      </c>
      <c r="M790" s="21">
        <f t="shared" si="414"/>
        <v>0</v>
      </c>
      <c r="N790" s="21">
        <f t="shared" si="414"/>
        <v>0</v>
      </c>
      <c r="O790" s="21">
        <f t="shared" si="414"/>
        <v>0</v>
      </c>
      <c r="P790" s="21">
        <f t="shared" si="414"/>
        <v>0</v>
      </c>
      <c r="Q790" s="21">
        <f t="shared" si="414"/>
        <v>0</v>
      </c>
      <c r="R790" s="21">
        <f t="shared" si="414"/>
        <v>0</v>
      </c>
      <c r="S790" s="21">
        <f t="shared" si="414"/>
        <v>0</v>
      </c>
      <c r="T790" s="21">
        <f t="shared" si="414"/>
        <v>0</v>
      </c>
      <c r="U790" s="21">
        <f t="shared" si="414"/>
        <v>0</v>
      </c>
      <c r="V790" s="21"/>
      <c r="W790" s="21"/>
      <c r="X790" s="21"/>
      <c r="Y790" s="12"/>
    </row>
    <row r="791" spans="1:25" hidden="1" x14ac:dyDescent="0.2">
      <c r="A791" s="29" t="s">
        <v>417</v>
      </c>
      <c r="B791" s="29">
        <v>12</v>
      </c>
      <c r="C791" s="50" t="s">
        <v>142</v>
      </c>
      <c r="D791" s="53">
        <v>3237</v>
      </c>
      <c r="E791" s="32" t="s">
        <v>58</v>
      </c>
      <c r="G791" s="1">
        <v>90000</v>
      </c>
      <c r="H791" s="1">
        <v>90000</v>
      </c>
      <c r="I791" s="1">
        <v>90000</v>
      </c>
      <c r="J791" s="1">
        <v>90000</v>
      </c>
      <c r="K791" s="1">
        <v>0</v>
      </c>
      <c r="L791" s="33">
        <f t="shared" si="413"/>
        <v>0</v>
      </c>
      <c r="M791" s="1">
        <v>0</v>
      </c>
      <c r="N791" s="1">
        <v>0</v>
      </c>
      <c r="O791" s="1"/>
      <c r="P791" s="1">
        <f>O791</f>
        <v>0</v>
      </c>
      <c r="Q791" s="1">
        <v>0</v>
      </c>
      <c r="R791" s="1"/>
      <c r="S791" s="1">
        <f>R791</f>
        <v>0</v>
      </c>
      <c r="T791" s="1"/>
      <c r="U791" s="1">
        <f>T791</f>
        <v>0</v>
      </c>
    </row>
    <row r="792" spans="1:25" s="23" customFormat="1" ht="15.75" hidden="1" x14ac:dyDescent="0.2">
      <c r="A792" s="25" t="s">
        <v>417</v>
      </c>
      <c r="B792" s="25">
        <v>12</v>
      </c>
      <c r="C792" s="49" t="s">
        <v>142</v>
      </c>
      <c r="D792" s="40">
        <v>412</v>
      </c>
      <c r="E792" s="20"/>
      <c r="F792" s="20"/>
      <c r="G792" s="21">
        <f>SUM(G793)</f>
        <v>675000</v>
      </c>
      <c r="H792" s="21">
        <f t="shared" ref="H792:U792" si="415">SUM(H793)</f>
        <v>675000</v>
      </c>
      <c r="I792" s="21">
        <f t="shared" si="415"/>
        <v>675000</v>
      </c>
      <c r="J792" s="21">
        <f t="shared" si="415"/>
        <v>675000</v>
      </c>
      <c r="K792" s="21">
        <f t="shared" si="415"/>
        <v>224712.63</v>
      </c>
      <c r="L792" s="22">
        <f t="shared" si="413"/>
        <v>33.290760000000006</v>
      </c>
      <c r="M792" s="21">
        <f t="shared" si="415"/>
        <v>181200</v>
      </c>
      <c r="N792" s="21">
        <f t="shared" si="415"/>
        <v>181200</v>
      </c>
      <c r="O792" s="21">
        <f t="shared" si="415"/>
        <v>0</v>
      </c>
      <c r="P792" s="21">
        <f t="shared" si="415"/>
        <v>0</v>
      </c>
      <c r="Q792" s="21">
        <f t="shared" si="415"/>
        <v>543600</v>
      </c>
      <c r="R792" s="21">
        <f t="shared" si="415"/>
        <v>0</v>
      </c>
      <c r="S792" s="21">
        <f t="shared" si="415"/>
        <v>0</v>
      </c>
      <c r="T792" s="21">
        <f t="shared" si="415"/>
        <v>0</v>
      </c>
      <c r="U792" s="21">
        <f t="shared" si="415"/>
        <v>0</v>
      </c>
      <c r="V792" s="21"/>
      <c r="W792" s="21"/>
      <c r="X792" s="21"/>
      <c r="Y792" s="12"/>
    </row>
    <row r="793" spans="1:25" hidden="1" x14ac:dyDescent="0.2">
      <c r="A793" s="29" t="s">
        <v>417</v>
      </c>
      <c r="B793" s="29">
        <v>12</v>
      </c>
      <c r="C793" s="50" t="s">
        <v>142</v>
      </c>
      <c r="D793" s="53">
        <v>4126</v>
      </c>
      <c r="E793" s="32" t="s">
        <v>84</v>
      </c>
      <c r="G793" s="1">
        <v>675000</v>
      </c>
      <c r="H793" s="1">
        <v>675000</v>
      </c>
      <c r="I793" s="1">
        <v>675000</v>
      </c>
      <c r="J793" s="1">
        <v>675000</v>
      </c>
      <c r="K793" s="1">
        <v>224712.63</v>
      </c>
      <c r="L793" s="33">
        <f t="shared" si="413"/>
        <v>33.290760000000006</v>
      </c>
      <c r="M793" s="1">
        <v>181200</v>
      </c>
      <c r="N793" s="1">
        <v>181200</v>
      </c>
      <c r="O793" s="1"/>
      <c r="P793" s="1">
        <f>O793</f>
        <v>0</v>
      </c>
      <c r="Q793" s="1">
        <v>543600</v>
      </c>
      <c r="R793" s="1"/>
      <c r="S793" s="1">
        <f>R793</f>
        <v>0</v>
      </c>
      <c r="T793" s="1"/>
      <c r="U793" s="1">
        <f>T793</f>
        <v>0</v>
      </c>
    </row>
    <row r="794" spans="1:25" s="23" customFormat="1" ht="15.75" hidden="1" x14ac:dyDescent="0.2">
      <c r="A794" s="25" t="s">
        <v>417</v>
      </c>
      <c r="B794" s="25">
        <v>51</v>
      </c>
      <c r="C794" s="49" t="s">
        <v>142</v>
      </c>
      <c r="D794" s="40">
        <v>323</v>
      </c>
      <c r="E794" s="20"/>
      <c r="F794" s="20"/>
      <c r="G794" s="21">
        <f>SUM(G795)</f>
        <v>510000</v>
      </c>
      <c r="H794" s="21">
        <f t="shared" ref="H794:U794" si="416">SUM(H795)</f>
        <v>0</v>
      </c>
      <c r="I794" s="21">
        <f t="shared" si="416"/>
        <v>510000</v>
      </c>
      <c r="J794" s="21">
        <f t="shared" si="416"/>
        <v>0</v>
      </c>
      <c r="K794" s="21">
        <f t="shared" si="416"/>
        <v>0</v>
      </c>
      <c r="L794" s="22">
        <f t="shared" si="413"/>
        <v>0</v>
      </c>
      <c r="M794" s="21">
        <f t="shared" si="416"/>
        <v>0</v>
      </c>
      <c r="N794" s="21">
        <f t="shared" si="416"/>
        <v>0</v>
      </c>
      <c r="O794" s="21">
        <f t="shared" si="416"/>
        <v>0</v>
      </c>
      <c r="P794" s="21">
        <f t="shared" si="416"/>
        <v>0</v>
      </c>
      <c r="Q794" s="21">
        <f t="shared" si="416"/>
        <v>0</v>
      </c>
      <c r="R794" s="21">
        <f t="shared" si="416"/>
        <v>0</v>
      </c>
      <c r="S794" s="21">
        <f t="shared" si="416"/>
        <v>0</v>
      </c>
      <c r="T794" s="21">
        <f t="shared" si="416"/>
        <v>0</v>
      </c>
      <c r="U794" s="21">
        <f t="shared" si="416"/>
        <v>0</v>
      </c>
      <c r="V794" s="21"/>
      <c r="W794" s="21"/>
      <c r="X794" s="21"/>
      <c r="Y794" s="12"/>
    </row>
    <row r="795" spans="1:25" hidden="1" x14ac:dyDescent="0.2">
      <c r="A795" s="29" t="s">
        <v>417</v>
      </c>
      <c r="B795" s="29">
        <v>51</v>
      </c>
      <c r="C795" s="50" t="s">
        <v>142</v>
      </c>
      <c r="D795" s="53">
        <v>3237</v>
      </c>
      <c r="E795" s="32" t="s">
        <v>58</v>
      </c>
      <c r="G795" s="1">
        <v>510000</v>
      </c>
      <c r="H795" s="55"/>
      <c r="I795" s="1">
        <v>510000</v>
      </c>
      <c r="J795" s="55"/>
      <c r="K795" s="1">
        <v>0</v>
      </c>
      <c r="L795" s="33">
        <f t="shared" si="413"/>
        <v>0</v>
      </c>
      <c r="M795" s="1">
        <v>0</v>
      </c>
      <c r="N795" s="55"/>
      <c r="O795" s="1"/>
      <c r="P795" s="55"/>
      <c r="Q795" s="1">
        <v>0</v>
      </c>
      <c r="R795" s="1"/>
      <c r="S795" s="55"/>
      <c r="T795" s="1"/>
      <c r="U795" s="55"/>
    </row>
    <row r="796" spans="1:25" s="23" customFormat="1" ht="15.75" hidden="1" x14ac:dyDescent="0.2">
      <c r="A796" s="25" t="s">
        <v>417</v>
      </c>
      <c r="B796" s="25">
        <v>51</v>
      </c>
      <c r="C796" s="49" t="s">
        <v>142</v>
      </c>
      <c r="D796" s="40">
        <v>412</v>
      </c>
      <c r="E796" s="20"/>
      <c r="F796" s="20"/>
      <c r="G796" s="21">
        <f>SUM(G797)</f>
        <v>3825000</v>
      </c>
      <c r="H796" s="21">
        <f t="shared" ref="H796:U796" si="417">SUM(H797)</f>
        <v>0</v>
      </c>
      <c r="I796" s="21">
        <f t="shared" si="417"/>
        <v>3825000</v>
      </c>
      <c r="J796" s="21">
        <f t="shared" si="417"/>
        <v>0</v>
      </c>
      <c r="K796" s="21">
        <f t="shared" si="417"/>
        <v>1273371.5900000001</v>
      </c>
      <c r="L796" s="22">
        <f t="shared" si="413"/>
        <v>33.290760522875814</v>
      </c>
      <c r="M796" s="21">
        <f t="shared" si="417"/>
        <v>1026800</v>
      </c>
      <c r="N796" s="21">
        <f t="shared" si="417"/>
        <v>0</v>
      </c>
      <c r="O796" s="21">
        <f t="shared" si="417"/>
        <v>0</v>
      </c>
      <c r="P796" s="21">
        <f t="shared" si="417"/>
        <v>0</v>
      </c>
      <c r="Q796" s="21">
        <f t="shared" si="417"/>
        <v>3080400</v>
      </c>
      <c r="R796" s="21">
        <f t="shared" si="417"/>
        <v>0</v>
      </c>
      <c r="S796" s="21">
        <f t="shared" si="417"/>
        <v>0</v>
      </c>
      <c r="T796" s="21">
        <f t="shared" si="417"/>
        <v>0</v>
      </c>
      <c r="U796" s="21">
        <f t="shared" si="417"/>
        <v>0</v>
      </c>
      <c r="V796" s="21"/>
      <c r="W796" s="21"/>
      <c r="X796" s="21"/>
      <c r="Y796" s="12"/>
    </row>
    <row r="797" spans="1:25" s="23" customFormat="1" ht="15.75" hidden="1" x14ac:dyDescent="0.2">
      <c r="A797" s="29" t="s">
        <v>417</v>
      </c>
      <c r="B797" s="29">
        <v>51</v>
      </c>
      <c r="C797" s="50" t="s">
        <v>142</v>
      </c>
      <c r="D797" s="53">
        <v>4126</v>
      </c>
      <c r="E797" s="32" t="s">
        <v>84</v>
      </c>
      <c r="F797" s="32"/>
      <c r="G797" s="1">
        <v>3825000</v>
      </c>
      <c r="H797" s="55"/>
      <c r="I797" s="1">
        <v>3825000</v>
      </c>
      <c r="J797" s="55"/>
      <c r="K797" s="1">
        <v>1273371.5900000001</v>
      </c>
      <c r="L797" s="33">
        <f t="shared" si="413"/>
        <v>33.290760522875814</v>
      </c>
      <c r="M797" s="1">
        <v>1026800</v>
      </c>
      <c r="N797" s="55"/>
      <c r="O797" s="1"/>
      <c r="P797" s="55"/>
      <c r="Q797" s="1">
        <v>3080400</v>
      </c>
      <c r="R797" s="1"/>
      <c r="S797" s="55"/>
      <c r="T797" s="1"/>
      <c r="U797" s="55"/>
      <c r="V797" s="21"/>
      <c r="W797" s="21"/>
      <c r="X797" s="21"/>
      <c r="Y797" s="12"/>
    </row>
    <row r="798" spans="1:25" s="23" customFormat="1" ht="15.75" hidden="1" x14ac:dyDescent="0.2">
      <c r="A798" s="25" t="s">
        <v>417</v>
      </c>
      <c r="B798" s="25">
        <v>563</v>
      </c>
      <c r="C798" s="49" t="s">
        <v>142</v>
      </c>
      <c r="D798" s="40">
        <v>323</v>
      </c>
      <c r="E798" s="20"/>
      <c r="F798" s="20"/>
      <c r="G798" s="21"/>
      <c r="H798" s="21"/>
      <c r="I798" s="21">
        <f>I799</f>
        <v>0</v>
      </c>
      <c r="J798" s="21">
        <f t="shared" ref="J798:U798" si="418">J799</f>
        <v>0</v>
      </c>
      <c r="K798" s="21">
        <f t="shared" si="418"/>
        <v>0</v>
      </c>
      <c r="L798" s="22" t="str">
        <f t="shared" si="413"/>
        <v>-</v>
      </c>
      <c r="M798" s="21">
        <f t="shared" si="418"/>
        <v>0</v>
      </c>
      <c r="N798" s="21">
        <f t="shared" si="418"/>
        <v>0</v>
      </c>
      <c r="O798" s="21">
        <f t="shared" si="418"/>
        <v>0</v>
      </c>
      <c r="P798" s="21">
        <f t="shared" si="418"/>
        <v>0</v>
      </c>
      <c r="Q798" s="21">
        <f t="shared" si="418"/>
        <v>0</v>
      </c>
      <c r="R798" s="21">
        <f t="shared" si="418"/>
        <v>0</v>
      </c>
      <c r="S798" s="21">
        <f t="shared" si="418"/>
        <v>0</v>
      </c>
      <c r="T798" s="21">
        <f t="shared" si="418"/>
        <v>0</v>
      </c>
      <c r="U798" s="21">
        <f t="shared" si="418"/>
        <v>0</v>
      </c>
      <c r="V798" s="21"/>
      <c r="W798" s="21"/>
      <c r="X798" s="21"/>
      <c r="Y798" s="12"/>
    </row>
    <row r="799" spans="1:25" s="23" customFormat="1" ht="15.75" hidden="1" x14ac:dyDescent="0.2">
      <c r="A799" s="29" t="s">
        <v>417</v>
      </c>
      <c r="B799" s="29">
        <v>563</v>
      </c>
      <c r="C799" s="50" t="s">
        <v>142</v>
      </c>
      <c r="D799" s="53">
        <v>3237</v>
      </c>
      <c r="E799" s="32" t="s">
        <v>58</v>
      </c>
      <c r="F799" s="32"/>
      <c r="G799" s="1"/>
      <c r="H799" s="1"/>
      <c r="I799" s="1"/>
      <c r="J799" s="55"/>
      <c r="K799" s="1"/>
      <c r="L799" s="33" t="str">
        <f t="shared" si="413"/>
        <v>-</v>
      </c>
      <c r="M799" s="1"/>
      <c r="N799" s="1"/>
      <c r="O799" s="1"/>
      <c r="P799" s="55"/>
      <c r="Q799" s="1"/>
      <c r="R799" s="1"/>
      <c r="S799" s="55"/>
      <c r="T799" s="1"/>
      <c r="U799" s="55"/>
      <c r="V799" s="21"/>
      <c r="W799" s="21"/>
      <c r="X799" s="21"/>
      <c r="Y799" s="12"/>
    </row>
    <row r="800" spans="1:25" s="23" customFormat="1" ht="15.75" hidden="1" x14ac:dyDescent="0.2">
      <c r="A800" s="25" t="s">
        <v>417</v>
      </c>
      <c r="B800" s="25">
        <v>563</v>
      </c>
      <c r="C800" s="49" t="s">
        <v>142</v>
      </c>
      <c r="D800" s="40">
        <v>412</v>
      </c>
      <c r="E800" s="20"/>
      <c r="F800" s="20"/>
      <c r="G800" s="21"/>
      <c r="H800" s="21"/>
      <c r="I800" s="21">
        <f>I801</f>
        <v>0</v>
      </c>
      <c r="J800" s="21">
        <f t="shared" ref="J800:U800" si="419">J801</f>
        <v>0</v>
      </c>
      <c r="K800" s="21">
        <f t="shared" si="419"/>
        <v>0</v>
      </c>
      <c r="L800" s="22" t="str">
        <f t="shared" si="413"/>
        <v>-</v>
      </c>
      <c r="M800" s="21">
        <f t="shared" si="419"/>
        <v>0</v>
      </c>
      <c r="N800" s="21">
        <f t="shared" si="419"/>
        <v>0</v>
      </c>
      <c r="O800" s="21">
        <f t="shared" si="419"/>
        <v>0</v>
      </c>
      <c r="P800" s="21">
        <f t="shared" si="419"/>
        <v>0</v>
      </c>
      <c r="Q800" s="21">
        <f t="shared" si="419"/>
        <v>0</v>
      </c>
      <c r="R800" s="21">
        <f t="shared" si="419"/>
        <v>0</v>
      </c>
      <c r="S800" s="21">
        <f t="shared" si="419"/>
        <v>0</v>
      </c>
      <c r="T800" s="21">
        <f t="shared" si="419"/>
        <v>0</v>
      </c>
      <c r="U800" s="21">
        <f t="shared" si="419"/>
        <v>0</v>
      </c>
      <c r="V800" s="21"/>
      <c r="W800" s="21"/>
      <c r="X800" s="21"/>
      <c r="Y800" s="12"/>
    </row>
    <row r="801" spans="1:25" s="23" customFormat="1" ht="15.75" hidden="1" x14ac:dyDescent="0.2">
      <c r="A801" s="29" t="s">
        <v>417</v>
      </c>
      <c r="B801" s="29">
        <v>563</v>
      </c>
      <c r="C801" s="50" t="s">
        <v>142</v>
      </c>
      <c r="D801" s="53">
        <v>4126</v>
      </c>
      <c r="E801" s="32" t="s">
        <v>84</v>
      </c>
      <c r="F801" s="32"/>
      <c r="G801" s="1"/>
      <c r="H801" s="1"/>
      <c r="I801" s="1"/>
      <c r="J801" s="55"/>
      <c r="K801" s="1"/>
      <c r="L801" s="33" t="str">
        <f t="shared" si="413"/>
        <v>-</v>
      </c>
      <c r="M801" s="1"/>
      <c r="N801" s="1"/>
      <c r="O801" s="1"/>
      <c r="P801" s="55"/>
      <c r="Q801" s="1"/>
      <c r="R801" s="1"/>
      <c r="S801" s="55"/>
      <c r="T801" s="1"/>
      <c r="U801" s="55"/>
      <c r="V801" s="21"/>
      <c r="W801" s="21"/>
      <c r="X801" s="21"/>
      <c r="Y801" s="12"/>
    </row>
    <row r="802" spans="1:25" ht="90.75" customHeight="1" x14ac:dyDescent="0.2">
      <c r="A802" s="227" t="s">
        <v>418</v>
      </c>
      <c r="B802" s="227"/>
      <c r="C802" s="227"/>
      <c r="D802" s="227"/>
      <c r="E802" s="20" t="s">
        <v>419</v>
      </c>
      <c r="F802" s="20" t="s">
        <v>371</v>
      </c>
      <c r="G802" s="21">
        <f>G803+G805+G807</f>
        <v>8600000</v>
      </c>
      <c r="H802" s="21">
        <f t="shared" ref="H802:U802" si="420">H803+H805+H807</f>
        <v>4885000</v>
      </c>
      <c r="I802" s="21">
        <f t="shared" si="420"/>
        <v>3985876</v>
      </c>
      <c r="J802" s="21">
        <f t="shared" si="420"/>
        <v>3985876</v>
      </c>
      <c r="K802" s="21">
        <f t="shared" si="420"/>
        <v>700000</v>
      </c>
      <c r="L802" s="22">
        <f t="shared" si="413"/>
        <v>17.562011462473993</v>
      </c>
      <c r="M802" s="21">
        <f t="shared" si="420"/>
        <v>44148000</v>
      </c>
      <c r="N802" s="21">
        <f t="shared" si="420"/>
        <v>44148000</v>
      </c>
      <c r="O802" s="21">
        <f t="shared" si="420"/>
        <v>0</v>
      </c>
      <c r="P802" s="21">
        <f t="shared" si="420"/>
        <v>0</v>
      </c>
      <c r="Q802" s="21">
        <f t="shared" si="420"/>
        <v>77882000</v>
      </c>
      <c r="R802" s="21">
        <f t="shared" si="420"/>
        <v>0</v>
      </c>
      <c r="S802" s="21">
        <f t="shared" si="420"/>
        <v>0</v>
      </c>
      <c r="T802" s="21">
        <f t="shared" si="420"/>
        <v>0</v>
      </c>
      <c r="U802" s="21">
        <f t="shared" si="420"/>
        <v>0</v>
      </c>
    </row>
    <row r="803" spans="1:25" s="23" customFormat="1" ht="15.75" hidden="1" x14ac:dyDescent="0.2">
      <c r="A803" s="25" t="s">
        <v>420</v>
      </c>
      <c r="B803" s="25">
        <v>11</v>
      </c>
      <c r="C803" s="49" t="s">
        <v>270</v>
      </c>
      <c r="D803" s="27">
        <v>386</v>
      </c>
      <c r="E803" s="20"/>
      <c r="F803" s="20"/>
      <c r="G803" s="21">
        <f>SUM(G804)</f>
        <v>700000</v>
      </c>
      <c r="H803" s="21">
        <f t="shared" ref="H803:U803" si="421">SUM(H804)</f>
        <v>700000</v>
      </c>
      <c r="I803" s="21">
        <f t="shared" si="421"/>
        <v>700000</v>
      </c>
      <c r="J803" s="21">
        <f t="shared" si="421"/>
        <v>700000</v>
      </c>
      <c r="K803" s="21">
        <f t="shared" si="421"/>
        <v>700000</v>
      </c>
      <c r="L803" s="22">
        <f t="shared" si="413"/>
        <v>100</v>
      </c>
      <c r="M803" s="21">
        <f t="shared" si="421"/>
        <v>44148000</v>
      </c>
      <c r="N803" s="21">
        <f t="shared" si="421"/>
        <v>44148000</v>
      </c>
      <c r="O803" s="21">
        <f t="shared" si="421"/>
        <v>0</v>
      </c>
      <c r="P803" s="21">
        <f t="shared" si="421"/>
        <v>0</v>
      </c>
      <c r="Q803" s="21">
        <f t="shared" si="421"/>
        <v>77882000</v>
      </c>
      <c r="R803" s="21">
        <f t="shared" si="421"/>
        <v>0</v>
      </c>
      <c r="S803" s="21">
        <f t="shared" si="421"/>
        <v>0</v>
      </c>
      <c r="T803" s="21">
        <f t="shared" si="421"/>
        <v>0</v>
      </c>
      <c r="U803" s="21">
        <f t="shared" si="421"/>
        <v>0</v>
      </c>
      <c r="V803" s="21"/>
      <c r="W803" s="21"/>
      <c r="X803" s="21"/>
      <c r="Y803" s="12"/>
    </row>
    <row r="804" spans="1:25" ht="45.75" hidden="1" customHeight="1" x14ac:dyDescent="0.2">
      <c r="A804" s="29" t="s">
        <v>420</v>
      </c>
      <c r="B804" s="29">
        <v>11</v>
      </c>
      <c r="C804" s="50" t="s">
        <v>270</v>
      </c>
      <c r="D804" s="31">
        <v>3861</v>
      </c>
      <c r="E804" s="32" t="s">
        <v>277</v>
      </c>
      <c r="G804" s="1">
        <v>700000</v>
      </c>
      <c r="H804" s="1">
        <v>700000</v>
      </c>
      <c r="I804" s="1">
        <v>700000</v>
      </c>
      <c r="J804" s="1">
        <v>700000</v>
      </c>
      <c r="K804" s="1">
        <v>700000</v>
      </c>
      <c r="L804" s="33">
        <f t="shared" si="413"/>
        <v>100</v>
      </c>
      <c r="M804" s="1">
        <v>44148000</v>
      </c>
      <c r="N804" s="1">
        <v>44148000</v>
      </c>
      <c r="O804" s="1"/>
      <c r="P804" s="1">
        <f>O804</f>
        <v>0</v>
      </c>
      <c r="Q804" s="1">
        <v>77882000</v>
      </c>
      <c r="R804" s="1"/>
      <c r="S804" s="1">
        <f>R804</f>
        <v>0</v>
      </c>
      <c r="T804" s="1"/>
      <c r="U804" s="1">
        <f>T804</f>
        <v>0</v>
      </c>
    </row>
    <row r="805" spans="1:25" s="23" customFormat="1" ht="15.75" hidden="1" x14ac:dyDescent="0.2">
      <c r="A805" s="25" t="s">
        <v>420</v>
      </c>
      <c r="B805" s="25">
        <v>12</v>
      </c>
      <c r="C805" s="49" t="s">
        <v>270</v>
      </c>
      <c r="D805" s="27">
        <v>386</v>
      </c>
      <c r="E805" s="20"/>
      <c r="F805" s="20"/>
      <c r="G805" s="21">
        <f>SUM(G806)</f>
        <v>4185000</v>
      </c>
      <c r="H805" s="21">
        <f t="shared" ref="H805:U805" si="422">SUM(H806)</f>
        <v>4185000</v>
      </c>
      <c r="I805" s="21">
        <f t="shared" si="422"/>
        <v>3285876</v>
      </c>
      <c r="J805" s="21">
        <f t="shared" si="422"/>
        <v>3285876</v>
      </c>
      <c r="K805" s="21">
        <f t="shared" si="422"/>
        <v>0</v>
      </c>
      <c r="L805" s="22">
        <f t="shared" si="413"/>
        <v>0</v>
      </c>
      <c r="M805" s="21">
        <f t="shared" si="422"/>
        <v>0</v>
      </c>
      <c r="N805" s="21">
        <f t="shared" si="422"/>
        <v>0</v>
      </c>
      <c r="O805" s="21">
        <f t="shared" si="422"/>
        <v>0</v>
      </c>
      <c r="P805" s="21">
        <f t="shared" si="422"/>
        <v>0</v>
      </c>
      <c r="Q805" s="21">
        <f t="shared" si="422"/>
        <v>0</v>
      </c>
      <c r="R805" s="21">
        <f t="shared" si="422"/>
        <v>0</v>
      </c>
      <c r="S805" s="21">
        <f t="shared" si="422"/>
        <v>0</v>
      </c>
      <c r="T805" s="21">
        <f t="shared" si="422"/>
        <v>0</v>
      </c>
      <c r="U805" s="21">
        <f t="shared" si="422"/>
        <v>0</v>
      </c>
      <c r="V805" s="21"/>
      <c r="W805" s="21"/>
      <c r="X805" s="21"/>
      <c r="Y805" s="12"/>
    </row>
    <row r="806" spans="1:25" ht="47.25" hidden="1" customHeight="1" x14ac:dyDescent="0.2">
      <c r="A806" s="29" t="s">
        <v>420</v>
      </c>
      <c r="B806" s="29">
        <v>12</v>
      </c>
      <c r="C806" s="50" t="s">
        <v>270</v>
      </c>
      <c r="D806" s="31">
        <v>3861</v>
      </c>
      <c r="E806" s="32" t="s">
        <v>277</v>
      </c>
      <c r="G806" s="1">
        <v>4185000</v>
      </c>
      <c r="H806" s="1">
        <v>4185000</v>
      </c>
      <c r="I806" s="1">
        <v>3285876</v>
      </c>
      <c r="J806" s="1">
        <v>3285876</v>
      </c>
      <c r="L806" s="33">
        <f t="shared" si="413"/>
        <v>0</v>
      </c>
      <c r="M806" s="1">
        <v>0</v>
      </c>
      <c r="N806" s="1">
        <v>0</v>
      </c>
      <c r="O806" s="1">
        <v>0</v>
      </c>
      <c r="P806" s="1">
        <f>O806</f>
        <v>0</v>
      </c>
      <c r="Q806" s="1">
        <v>0</v>
      </c>
      <c r="R806" s="1">
        <v>0</v>
      </c>
      <c r="S806" s="1">
        <f>R806</f>
        <v>0</v>
      </c>
      <c r="T806" s="1"/>
      <c r="U806" s="1">
        <f>T806</f>
        <v>0</v>
      </c>
    </row>
    <row r="807" spans="1:25" s="23" customFormat="1" ht="15.75" hidden="1" x14ac:dyDescent="0.2">
      <c r="A807" s="25" t="s">
        <v>420</v>
      </c>
      <c r="B807" s="25">
        <v>51</v>
      </c>
      <c r="C807" s="49" t="s">
        <v>270</v>
      </c>
      <c r="D807" s="27">
        <v>386</v>
      </c>
      <c r="E807" s="20"/>
      <c r="F807" s="20"/>
      <c r="G807" s="21">
        <f>SUM(G808)</f>
        <v>3715000</v>
      </c>
      <c r="H807" s="21">
        <f t="shared" ref="H807:U807" si="423">SUM(H808)</f>
        <v>0</v>
      </c>
      <c r="I807" s="21">
        <f t="shared" si="423"/>
        <v>0</v>
      </c>
      <c r="J807" s="21">
        <f t="shared" si="423"/>
        <v>0</v>
      </c>
      <c r="K807" s="21">
        <f t="shared" si="423"/>
        <v>0</v>
      </c>
      <c r="L807" s="22" t="str">
        <f t="shared" si="413"/>
        <v>-</v>
      </c>
      <c r="M807" s="21">
        <f t="shared" si="423"/>
        <v>0</v>
      </c>
      <c r="N807" s="21">
        <f t="shared" si="423"/>
        <v>0</v>
      </c>
      <c r="O807" s="21">
        <f t="shared" si="423"/>
        <v>0</v>
      </c>
      <c r="P807" s="21">
        <f t="shared" si="423"/>
        <v>0</v>
      </c>
      <c r="Q807" s="21">
        <f t="shared" si="423"/>
        <v>0</v>
      </c>
      <c r="R807" s="21">
        <f t="shared" si="423"/>
        <v>0</v>
      </c>
      <c r="S807" s="21">
        <f t="shared" si="423"/>
        <v>0</v>
      </c>
      <c r="T807" s="21">
        <f t="shared" si="423"/>
        <v>0</v>
      </c>
      <c r="U807" s="21">
        <f t="shared" si="423"/>
        <v>0</v>
      </c>
      <c r="V807" s="21"/>
      <c r="W807" s="21"/>
      <c r="X807" s="21"/>
      <c r="Y807" s="12"/>
    </row>
    <row r="808" spans="1:25" s="23" customFormat="1" ht="45" hidden="1" x14ac:dyDescent="0.2">
      <c r="A808" s="29" t="s">
        <v>420</v>
      </c>
      <c r="B808" s="29">
        <v>51</v>
      </c>
      <c r="C808" s="50" t="s">
        <v>270</v>
      </c>
      <c r="D808" s="31">
        <v>3861</v>
      </c>
      <c r="E808" s="32" t="s">
        <v>277</v>
      </c>
      <c r="F808" s="32"/>
      <c r="G808" s="1">
        <v>3715000</v>
      </c>
      <c r="H808" s="55"/>
      <c r="I808" s="1">
        <v>0</v>
      </c>
      <c r="J808" s="55"/>
      <c r="K808" s="1">
        <v>0</v>
      </c>
      <c r="L808" s="33" t="str">
        <f t="shared" si="413"/>
        <v>-</v>
      </c>
      <c r="M808" s="1">
        <v>0</v>
      </c>
      <c r="N808" s="55"/>
      <c r="O808" s="1">
        <v>0</v>
      </c>
      <c r="P808" s="55"/>
      <c r="Q808" s="1">
        <v>0</v>
      </c>
      <c r="R808" s="1">
        <v>0</v>
      </c>
      <c r="S808" s="55"/>
      <c r="T808" s="1"/>
      <c r="U808" s="55"/>
      <c r="V808" s="21"/>
      <c r="W808" s="21"/>
      <c r="X808" s="21"/>
      <c r="Y808" s="12"/>
    </row>
    <row r="809" spans="1:25" ht="94.5" x14ac:dyDescent="0.2">
      <c r="A809" s="227" t="s">
        <v>421</v>
      </c>
      <c r="B809" s="227"/>
      <c r="C809" s="227"/>
      <c r="D809" s="227"/>
      <c r="E809" s="20" t="s">
        <v>422</v>
      </c>
      <c r="F809" s="20" t="s">
        <v>371</v>
      </c>
      <c r="G809" s="21">
        <f>G810+G812+G814</f>
        <v>78072050</v>
      </c>
      <c r="H809" s="21">
        <f t="shared" ref="H809:U809" si="424">H810+H812+H814</f>
        <v>78072050</v>
      </c>
      <c r="I809" s="21">
        <f t="shared" si="424"/>
        <v>22000000</v>
      </c>
      <c r="J809" s="21">
        <f t="shared" si="424"/>
        <v>22000000</v>
      </c>
      <c r="K809" s="21">
        <f t="shared" si="424"/>
        <v>22000000</v>
      </c>
      <c r="L809" s="22">
        <f t="shared" si="413"/>
        <v>100</v>
      </c>
      <c r="M809" s="21">
        <f t="shared" si="424"/>
        <v>293900000</v>
      </c>
      <c r="N809" s="21">
        <f t="shared" si="424"/>
        <v>53000000</v>
      </c>
      <c r="O809" s="21">
        <f t="shared" si="424"/>
        <v>0</v>
      </c>
      <c r="P809" s="21">
        <f t="shared" si="424"/>
        <v>0</v>
      </c>
      <c r="Q809" s="21">
        <f t="shared" si="424"/>
        <v>496400000</v>
      </c>
      <c r="R809" s="21">
        <f t="shared" si="424"/>
        <v>0</v>
      </c>
      <c r="S809" s="21">
        <f t="shared" si="424"/>
        <v>0</v>
      </c>
      <c r="T809" s="21">
        <f t="shared" si="424"/>
        <v>0</v>
      </c>
      <c r="U809" s="21">
        <f t="shared" si="424"/>
        <v>0</v>
      </c>
    </row>
    <row r="810" spans="1:25" s="23" customFormat="1" ht="15.75" hidden="1" x14ac:dyDescent="0.2">
      <c r="A810" s="25" t="s">
        <v>423</v>
      </c>
      <c r="B810" s="25">
        <v>11</v>
      </c>
      <c r="C810" s="49" t="s">
        <v>270</v>
      </c>
      <c r="D810" s="27">
        <v>386</v>
      </c>
      <c r="E810" s="20"/>
      <c r="F810" s="20"/>
      <c r="G810" s="21">
        <f>SUM(G811)</f>
        <v>78072050</v>
      </c>
      <c r="H810" s="21">
        <f t="shared" ref="H810:U810" si="425">SUM(H811)</f>
        <v>78072050</v>
      </c>
      <c r="I810" s="21">
        <f t="shared" si="425"/>
        <v>22000000</v>
      </c>
      <c r="J810" s="21">
        <f t="shared" si="425"/>
        <v>22000000</v>
      </c>
      <c r="K810" s="21">
        <f t="shared" si="425"/>
        <v>22000000</v>
      </c>
      <c r="L810" s="22">
        <f t="shared" si="413"/>
        <v>100</v>
      </c>
      <c r="M810" s="21">
        <f t="shared" si="425"/>
        <v>10500000</v>
      </c>
      <c r="N810" s="21">
        <f t="shared" si="425"/>
        <v>10500000</v>
      </c>
      <c r="O810" s="21">
        <f t="shared" si="425"/>
        <v>0</v>
      </c>
      <c r="P810" s="21">
        <f t="shared" si="425"/>
        <v>0</v>
      </c>
      <c r="Q810" s="21">
        <f t="shared" si="425"/>
        <v>3500000</v>
      </c>
      <c r="R810" s="21">
        <f t="shared" si="425"/>
        <v>0</v>
      </c>
      <c r="S810" s="21">
        <f t="shared" si="425"/>
        <v>0</v>
      </c>
      <c r="T810" s="21">
        <f t="shared" si="425"/>
        <v>0</v>
      </c>
      <c r="U810" s="21">
        <f t="shared" si="425"/>
        <v>0</v>
      </c>
      <c r="V810" s="21"/>
      <c r="W810" s="21"/>
      <c r="X810" s="21"/>
      <c r="Y810" s="12"/>
    </row>
    <row r="811" spans="1:25" ht="45" hidden="1" x14ac:dyDescent="0.2">
      <c r="A811" s="29" t="s">
        <v>423</v>
      </c>
      <c r="B811" s="29">
        <v>11</v>
      </c>
      <c r="C811" s="50" t="s">
        <v>270</v>
      </c>
      <c r="D811" s="31">
        <v>3861</v>
      </c>
      <c r="E811" s="32" t="s">
        <v>277</v>
      </c>
      <c r="G811" s="1">
        <v>78072050</v>
      </c>
      <c r="H811" s="1">
        <v>78072050</v>
      </c>
      <c r="I811" s="1">
        <v>22000000</v>
      </c>
      <c r="J811" s="1">
        <v>22000000</v>
      </c>
      <c r="K811" s="1">
        <v>22000000</v>
      </c>
      <c r="L811" s="33">
        <f t="shared" si="413"/>
        <v>100</v>
      </c>
      <c r="M811" s="1">
        <v>10500000</v>
      </c>
      <c r="N811" s="1">
        <v>10500000</v>
      </c>
      <c r="O811" s="1"/>
      <c r="P811" s="1">
        <f>O811</f>
        <v>0</v>
      </c>
      <c r="Q811" s="1">
        <v>3500000</v>
      </c>
      <c r="R811" s="1"/>
      <c r="S811" s="1">
        <f>R811</f>
        <v>0</v>
      </c>
      <c r="T811" s="1"/>
      <c r="U811" s="1">
        <f>T811</f>
        <v>0</v>
      </c>
    </row>
    <row r="812" spans="1:25" s="23" customFormat="1" ht="15.75" hidden="1" x14ac:dyDescent="0.2">
      <c r="A812" s="25" t="s">
        <v>423</v>
      </c>
      <c r="B812" s="25">
        <v>12</v>
      </c>
      <c r="C812" s="49" t="s">
        <v>270</v>
      </c>
      <c r="D812" s="27">
        <v>386</v>
      </c>
      <c r="E812" s="20"/>
      <c r="F812" s="20"/>
      <c r="G812" s="21">
        <f>SUM(G813)</f>
        <v>0</v>
      </c>
      <c r="H812" s="21">
        <f t="shared" ref="H812:U812" si="426">SUM(H813)</f>
        <v>0</v>
      </c>
      <c r="I812" s="21">
        <f t="shared" si="426"/>
        <v>0</v>
      </c>
      <c r="J812" s="21">
        <f t="shared" si="426"/>
        <v>0</v>
      </c>
      <c r="K812" s="21">
        <f t="shared" si="426"/>
        <v>0</v>
      </c>
      <c r="L812" s="22" t="str">
        <f t="shared" si="413"/>
        <v>-</v>
      </c>
      <c r="M812" s="21">
        <f t="shared" si="426"/>
        <v>42500000</v>
      </c>
      <c r="N812" s="21">
        <f t="shared" si="426"/>
        <v>42500000</v>
      </c>
      <c r="O812" s="21">
        <f t="shared" si="426"/>
        <v>0</v>
      </c>
      <c r="P812" s="21">
        <f t="shared" si="426"/>
        <v>0</v>
      </c>
      <c r="Q812" s="21">
        <f t="shared" si="426"/>
        <v>73900000</v>
      </c>
      <c r="R812" s="21">
        <f t="shared" si="426"/>
        <v>0</v>
      </c>
      <c r="S812" s="21">
        <f t="shared" si="426"/>
        <v>0</v>
      </c>
      <c r="T812" s="21">
        <f t="shared" si="426"/>
        <v>0</v>
      </c>
      <c r="U812" s="21">
        <f t="shared" si="426"/>
        <v>0</v>
      </c>
      <c r="V812" s="21"/>
      <c r="W812" s="21"/>
      <c r="X812" s="21"/>
      <c r="Y812" s="12"/>
    </row>
    <row r="813" spans="1:25" ht="45" hidden="1" x14ac:dyDescent="0.2">
      <c r="A813" s="29" t="s">
        <v>423</v>
      </c>
      <c r="B813" s="29">
        <v>12</v>
      </c>
      <c r="C813" s="50" t="s">
        <v>270</v>
      </c>
      <c r="D813" s="31">
        <v>3861</v>
      </c>
      <c r="E813" s="32" t="s">
        <v>277</v>
      </c>
      <c r="L813" s="33" t="str">
        <f t="shared" si="413"/>
        <v>-</v>
      </c>
      <c r="M813" s="1">
        <v>42500000</v>
      </c>
      <c r="N813" s="1">
        <v>42500000</v>
      </c>
      <c r="O813" s="1"/>
      <c r="P813" s="1">
        <f>O813</f>
        <v>0</v>
      </c>
      <c r="Q813" s="1">
        <v>73900000</v>
      </c>
      <c r="R813" s="1"/>
      <c r="S813" s="1">
        <f>R813</f>
        <v>0</v>
      </c>
      <c r="T813" s="1"/>
      <c r="U813" s="1">
        <f>T813</f>
        <v>0</v>
      </c>
    </row>
    <row r="814" spans="1:25" s="23" customFormat="1" ht="15.75" hidden="1" x14ac:dyDescent="0.2">
      <c r="A814" s="25" t="s">
        <v>423</v>
      </c>
      <c r="B814" s="25">
        <v>51</v>
      </c>
      <c r="C814" s="49" t="s">
        <v>270</v>
      </c>
      <c r="D814" s="27">
        <v>386</v>
      </c>
      <c r="E814" s="20"/>
      <c r="F814" s="20"/>
      <c r="G814" s="21">
        <f>SUM(G815)</f>
        <v>0</v>
      </c>
      <c r="H814" s="21">
        <f t="shared" ref="H814:U814" si="427">SUM(H815)</f>
        <v>0</v>
      </c>
      <c r="I814" s="21">
        <f t="shared" si="427"/>
        <v>0</v>
      </c>
      <c r="J814" s="21">
        <f t="shared" si="427"/>
        <v>0</v>
      </c>
      <c r="K814" s="21">
        <f t="shared" si="427"/>
        <v>0</v>
      </c>
      <c r="L814" s="22" t="str">
        <f t="shared" si="413"/>
        <v>-</v>
      </c>
      <c r="M814" s="21">
        <f t="shared" si="427"/>
        <v>240900000</v>
      </c>
      <c r="N814" s="21">
        <f t="shared" si="427"/>
        <v>0</v>
      </c>
      <c r="O814" s="21">
        <f t="shared" si="427"/>
        <v>0</v>
      </c>
      <c r="P814" s="21">
        <f t="shared" si="427"/>
        <v>0</v>
      </c>
      <c r="Q814" s="21">
        <f t="shared" si="427"/>
        <v>419000000</v>
      </c>
      <c r="R814" s="21">
        <f t="shared" si="427"/>
        <v>0</v>
      </c>
      <c r="S814" s="21">
        <f t="shared" si="427"/>
        <v>0</v>
      </c>
      <c r="T814" s="21">
        <f t="shared" si="427"/>
        <v>0</v>
      </c>
      <c r="U814" s="21">
        <f t="shared" si="427"/>
        <v>0</v>
      </c>
      <c r="V814" s="21"/>
      <c r="W814" s="21"/>
      <c r="X814" s="21"/>
      <c r="Y814" s="12"/>
    </row>
    <row r="815" spans="1:25" ht="45" hidden="1" x14ac:dyDescent="0.2">
      <c r="A815" s="29" t="s">
        <v>423</v>
      </c>
      <c r="B815" s="29">
        <v>51</v>
      </c>
      <c r="C815" s="50" t="s">
        <v>270</v>
      </c>
      <c r="D815" s="31">
        <v>3861</v>
      </c>
      <c r="E815" s="32" t="s">
        <v>277</v>
      </c>
      <c r="H815" s="55"/>
      <c r="J815" s="55"/>
      <c r="L815" s="33" t="str">
        <f t="shared" si="413"/>
        <v>-</v>
      </c>
      <c r="M815" s="1">
        <v>240900000</v>
      </c>
      <c r="N815" s="55"/>
      <c r="O815" s="1"/>
      <c r="P815" s="55"/>
      <c r="Q815" s="1">
        <v>419000000</v>
      </c>
      <c r="R815" s="1"/>
      <c r="S815" s="55"/>
      <c r="T815" s="1"/>
      <c r="U815" s="55"/>
    </row>
    <row r="816" spans="1:25" ht="78.75" x14ac:dyDescent="0.2">
      <c r="A816" s="227" t="s">
        <v>424</v>
      </c>
      <c r="B816" s="227"/>
      <c r="C816" s="227"/>
      <c r="D816" s="227"/>
      <c r="E816" s="20" t="s">
        <v>425</v>
      </c>
      <c r="F816" s="20" t="s">
        <v>30</v>
      </c>
      <c r="G816" s="21">
        <f>G817+G819+G821</f>
        <v>4840000</v>
      </c>
      <c r="H816" s="21">
        <f t="shared" ref="H816:U816" si="428">H817+H819+H821</f>
        <v>4840000</v>
      </c>
      <c r="I816" s="21">
        <f t="shared" si="428"/>
        <v>9840000</v>
      </c>
      <c r="J816" s="21">
        <f t="shared" si="428"/>
        <v>9840000</v>
      </c>
      <c r="K816" s="21">
        <f t="shared" si="428"/>
        <v>1409000</v>
      </c>
      <c r="L816" s="22">
        <f t="shared" si="413"/>
        <v>14.31910569105691</v>
      </c>
      <c r="M816" s="21">
        <f t="shared" si="428"/>
        <v>0</v>
      </c>
      <c r="N816" s="21">
        <f t="shared" si="428"/>
        <v>0</v>
      </c>
      <c r="O816" s="21">
        <f t="shared" si="428"/>
        <v>0</v>
      </c>
      <c r="P816" s="21">
        <f t="shared" si="428"/>
        <v>0</v>
      </c>
      <c r="Q816" s="21">
        <f t="shared" si="428"/>
        <v>0</v>
      </c>
      <c r="R816" s="21">
        <f t="shared" si="428"/>
        <v>0</v>
      </c>
      <c r="S816" s="21">
        <f t="shared" si="428"/>
        <v>0</v>
      </c>
      <c r="T816" s="21">
        <f t="shared" si="428"/>
        <v>0</v>
      </c>
      <c r="U816" s="21">
        <f t="shared" si="428"/>
        <v>0</v>
      </c>
    </row>
    <row r="817" spans="1:25" s="23" customFormat="1" ht="15.75" hidden="1" x14ac:dyDescent="0.2">
      <c r="A817" s="25" t="s">
        <v>426</v>
      </c>
      <c r="B817" s="25">
        <v>11</v>
      </c>
      <c r="C817" s="49" t="s">
        <v>142</v>
      </c>
      <c r="D817" s="27">
        <v>323</v>
      </c>
      <c r="E817" s="20"/>
      <c r="F817" s="20"/>
      <c r="G817" s="21">
        <f>SUM(G818)</f>
        <v>1840000</v>
      </c>
      <c r="H817" s="21">
        <f t="shared" ref="H817:U817" si="429">SUM(H818)</f>
        <v>1840000</v>
      </c>
      <c r="I817" s="21">
        <f t="shared" si="429"/>
        <v>3840000</v>
      </c>
      <c r="J817" s="21">
        <f t="shared" si="429"/>
        <v>3840000</v>
      </c>
      <c r="K817" s="21">
        <f t="shared" si="429"/>
        <v>59000</v>
      </c>
      <c r="L817" s="22">
        <f t="shared" si="413"/>
        <v>1.5364583333333333</v>
      </c>
      <c r="M817" s="21">
        <f t="shared" si="429"/>
        <v>0</v>
      </c>
      <c r="N817" s="21">
        <f t="shared" si="429"/>
        <v>0</v>
      </c>
      <c r="O817" s="21">
        <f t="shared" si="429"/>
        <v>0</v>
      </c>
      <c r="P817" s="21">
        <f t="shared" si="429"/>
        <v>0</v>
      </c>
      <c r="Q817" s="21">
        <f t="shared" si="429"/>
        <v>0</v>
      </c>
      <c r="R817" s="21">
        <f t="shared" si="429"/>
        <v>0</v>
      </c>
      <c r="S817" s="21">
        <f t="shared" si="429"/>
        <v>0</v>
      </c>
      <c r="T817" s="21">
        <f t="shared" si="429"/>
        <v>0</v>
      </c>
      <c r="U817" s="21">
        <f t="shared" si="429"/>
        <v>0</v>
      </c>
      <c r="V817" s="21"/>
      <c r="W817" s="21"/>
      <c r="X817" s="21"/>
      <c r="Y817" s="12"/>
    </row>
    <row r="818" spans="1:25" hidden="1" x14ac:dyDescent="0.2">
      <c r="A818" s="29" t="s">
        <v>426</v>
      </c>
      <c r="B818" s="29">
        <v>11</v>
      </c>
      <c r="C818" s="50" t="s">
        <v>142</v>
      </c>
      <c r="D818" s="31">
        <v>3237</v>
      </c>
      <c r="E818" s="32" t="s">
        <v>58</v>
      </c>
      <c r="G818" s="1">
        <v>1840000</v>
      </c>
      <c r="H818" s="1">
        <v>1840000</v>
      </c>
      <c r="I818" s="1">
        <v>3840000</v>
      </c>
      <c r="J818" s="1">
        <v>3840000</v>
      </c>
      <c r="K818" s="1">
        <v>59000</v>
      </c>
      <c r="L818" s="33">
        <f t="shared" si="413"/>
        <v>1.5364583333333333</v>
      </c>
      <c r="M818" s="1">
        <v>0</v>
      </c>
      <c r="N818" s="1">
        <v>0</v>
      </c>
      <c r="O818" s="1"/>
      <c r="P818" s="1">
        <f>O818</f>
        <v>0</v>
      </c>
      <c r="Q818" s="1">
        <v>0</v>
      </c>
      <c r="R818" s="1"/>
      <c r="S818" s="1">
        <f>R818</f>
        <v>0</v>
      </c>
      <c r="T818" s="1"/>
      <c r="U818" s="1">
        <f>T818</f>
        <v>0</v>
      </c>
    </row>
    <row r="819" spans="1:25" s="23" customFormat="1" ht="15.75" hidden="1" x14ac:dyDescent="0.2">
      <c r="A819" s="25" t="s">
        <v>426</v>
      </c>
      <c r="B819" s="25">
        <v>11</v>
      </c>
      <c r="C819" s="49" t="s">
        <v>142</v>
      </c>
      <c r="D819" s="27">
        <v>382</v>
      </c>
      <c r="E819" s="20"/>
      <c r="F819" s="20"/>
      <c r="G819" s="21">
        <f>SUM(G820)</f>
        <v>2000000</v>
      </c>
      <c r="H819" s="21">
        <f t="shared" ref="H819:U819" si="430">SUM(H820)</f>
        <v>2000000</v>
      </c>
      <c r="I819" s="21">
        <f t="shared" si="430"/>
        <v>4000000</v>
      </c>
      <c r="J819" s="21">
        <f t="shared" si="430"/>
        <v>4000000</v>
      </c>
      <c r="K819" s="21">
        <f t="shared" si="430"/>
        <v>1350000</v>
      </c>
      <c r="L819" s="22">
        <f t="shared" si="413"/>
        <v>33.75</v>
      </c>
      <c r="M819" s="21">
        <f t="shared" si="430"/>
        <v>0</v>
      </c>
      <c r="N819" s="21">
        <f t="shared" si="430"/>
        <v>0</v>
      </c>
      <c r="O819" s="21">
        <f t="shared" si="430"/>
        <v>0</v>
      </c>
      <c r="P819" s="21">
        <f t="shared" si="430"/>
        <v>0</v>
      </c>
      <c r="Q819" s="21">
        <f t="shared" si="430"/>
        <v>0</v>
      </c>
      <c r="R819" s="21">
        <f t="shared" si="430"/>
        <v>0</v>
      </c>
      <c r="S819" s="21">
        <f t="shared" si="430"/>
        <v>0</v>
      </c>
      <c r="T819" s="21">
        <f t="shared" si="430"/>
        <v>0</v>
      </c>
      <c r="U819" s="21">
        <f t="shared" si="430"/>
        <v>0</v>
      </c>
      <c r="V819" s="21"/>
      <c r="W819" s="21"/>
      <c r="X819" s="21"/>
      <c r="Y819" s="12"/>
    </row>
    <row r="820" spans="1:25" s="23" customFormat="1" ht="15.75" hidden="1" x14ac:dyDescent="0.2">
      <c r="A820" s="29" t="s">
        <v>426</v>
      </c>
      <c r="B820" s="29">
        <v>11</v>
      </c>
      <c r="C820" s="50" t="s">
        <v>142</v>
      </c>
      <c r="D820" s="31">
        <v>3821</v>
      </c>
      <c r="E820" s="32" t="s">
        <v>102</v>
      </c>
      <c r="F820" s="32"/>
      <c r="G820" s="1">
        <v>2000000</v>
      </c>
      <c r="H820" s="1">
        <v>2000000</v>
      </c>
      <c r="I820" s="1">
        <v>4000000</v>
      </c>
      <c r="J820" s="1">
        <v>4000000</v>
      </c>
      <c r="K820" s="1">
        <v>1350000</v>
      </c>
      <c r="L820" s="33">
        <f t="shared" si="413"/>
        <v>33.75</v>
      </c>
      <c r="M820" s="1">
        <v>0</v>
      </c>
      <c r="N820" s="1">
        <v>0</v>
      </c>
      <c r="O820" s="1"/>
      <c r="P820" s="1">
        <f>O820</f>
        <v>0</v>
      </c>
      <c r="Q820" s="1">
        <v>0</v>
      </c>
      <c r="R820" s="1"/>
      <c r="S820" s="1">
        <f>R820</f>
        <v>0</v>
      </c>
      <c r="T820" s="1"/>
      <c r="U820" s="1">
        <f>T820</f>
        <v>0</v>
      </c>
      <c r="V820" s="21"/>
      <c r="W820" s="21"/>
      <c r="X820" s="21"/>
      <c r="Y820" s="12"/>
    </row>
    <row r="821" spans="1:25" s="23" customFormat="1" ht="15.75" hidden="1" x14ac:dyDescent="0.2">
      <c r="A821" s="25" t="s">
        <v>426</v>
      </c>
      <c r="B821" s="25">
        <v>11</v>
      </c>
      <c r="C821" s="49" t="s">
        <v>142</v>
      </c>
      <c r="D821" s="27">
        <v>386</v>
      </c>
      <c r="E821" s="20"/>
      <c r="F821" s="20"/>
      <c r="G821" s="21">
        <f>SUM(G822)</f>
        <v>1000000</v>
      </c>
      <c r="H821" s="21">
        <f t="shared" ref="H821:U821" si="431">SUM(H822)</f>
        <v>1000000</v>
      </c>
      <c r="I821" s="21">
        <f t="shared" si="431"/>
        <v>2000000</v>
      </c>
      <c r="J821" s="21">
        <f t="shared" si="431"/>
        <v>2000000</v>
      </c>
      <c r="K821" s="21">
        <f t="shared" si="431"/>
        <v>0</v>
      </c>
      <c r="L821" s="22">
        <f t="shared" si="413"/>
        <v>0</v>
      </c>
      <c r="M821" s="21">
        <f t="shared" si="431"/>
        <v>0</v>
      </c>
      <c r="N821" s="21">
        <f t="shared" si="431"/>
        <v>0</v>
      </c>
      <c r="O821" s="21">
        <f t="shared" si="431"/>
        <v>0</v>
      </c>
      <c r="P821" s="21">
        <f t="shared" si="431"/>
        <v>0</v>
      </c>
      <c r="Q821" s="21">
        <f t="shared" si="431"/>
        <v>0</v>
      </c>
      <c r="R821" s="21">
        <f t="shared" si="431"/>
        <v>0</v>
      </c>
      <c r="S821" s="21">
        <f t="shared" si="431"/>
        <v>0</v>
      </c>
      <c r="T821" s="21">
        <f t="shared" si="431"/>
        <v>0</v>
      </c>
      <c r="U821" s="21">
        <f t="shared" si="431"/>
        <v>0</v>
      </c>
      <c r="V821" s="21"/>
      <c r="W821" s="21"/>
      <c r="X821" s="21"/>
      <c r="Y821" s="12"/>
    </row>
    <row r="822" spans="1:25" ht="45" hidden="1" x14ac:dyDescent="0.2">
      <c r="A822" s="29" t="s">
        <v>426</v>
      </c>
      <c r="B822" s="29">
        <v>11</v>
      </c>
      <c r="C822" s="50" t="s">
        <v>142</v>
      </c>
      <c r="D822" s="31">
        <v>3861</v>
      </c>
      <c r="E822" s="32" t="s">
        <v>277</v>
      </c>
      <c r="G822" s="1">
        <v>1000000</v>
      </c>
      <c r="H822" s="1">
        <v>1000000</v>
      </c>
      <c r="I822" s="1">
        <v>2000000</v>
      </c>
      <c r="J822" s="1">
        <v>2000000</v>
      </c>
      <c r="K822" s="1">
        <v>0</v>
      </c>
      <c r="L822" s="33">
        <f t="shared" si="413"/>
        <v>0</v>
      </c>
      <c r="M822" s="1">
        <v>0</v>
      </c>
      <c r="N822" s="1">
        <v>0</v>
      </c>
      <c r="O822" s="1"/>
      <c r="P822" s="1">
        <f>O822</f>
        <v>0</v>
      </c>
      <c r="Q822" s="1">
        <v>0</v>
      </c>
      <c r="R822" s="1"/>
      <c r="S822" s="1">
        <f>R822</f>
        <v>0</v>
      </c>
      <c r="T822" s="1"/>
      <c r="U822" s="1">
        <f>T822</f>
        <v>0</v>
      </c>
    </row>
    <row r="823" spans="1:25" ht="78.75" customHeight="1" x14ac:dyDescent="0.2">
      <c r="A823" s="227" t="s">
        <v>427</v>
      </c>
      <c r="B823" s="227"/>
      <c r="C823" s="227"/>
      <c r="D823" s="227"/>
      <c r="E823" s="20" t="s">
        <v>428</v>
      </c>
      <c r="F823" s="38" t="s">
        <v>349</v>
      </c>
      <c r="G823" s="21">
        <f>G824+G826</f>
        <v>1560000</v>
      </c>
      <c r="H823" s="21">
        <f t="shared" ref="H823:U823" si="432">H824+H826</f>
        <v>160000</v>
      </c>
      <c r="I823" s="21">
        <f t="shared" si="432"/>
        <v>1560000</v>
      </c>
      <c r="J823" s="21">
        <f t="shared" si="432"/>
        <v>160000</v>
      </c>
      <c r="K823" s="21">
        <f t="shared" si="432"/>
        <v>812711.24</v>
      </c>
      <c r="L823" s="22">
        <f t="shared" si="413"/>
        <v>52.096874358974354</v>
      </c>
      <c r="M823" s="21">
        <f t="shared" si="432"/>
        <v>0</v>
      </c>
      <c r="N823" s="21">
        <f t="shared" si="432"/>
        <v>0</v>
      </c>
      <c r="O823" s="21">
        <f t="shared" si="432"/>
        <v>0</v>
      </c>
      <c r="P823" s="21">
        <f t="shared" si="432"/>
        <v>0</v>
      </c>
      <c r="Q823" s="21">
        <f t="shared" si="432"/>
        <v>0</v>
      </c>
      <c r="R823" s="21">
        <f t="shared" si="432"/>
        <v>0</v>
      </c>
      <c r="S823" s="21">
        <f t="shared" si="432"/>
        <v>0</v>
      </c>
      <c r="T823" s="21">
        <f t="shared" si="432"/>
        <v>0</v>
      </c>
      <c r="U823" s="21">
        <f t="shared" si="432"/>
        <v>0</v>
      </c>
    </row>
    <row r="824" spans="1:25" s="23" customFormat="1" ht="15.75" hidden="1" x14ac:dyDescent="0.2">
      <c r="A824" s="25" t="s">
        <v>429</v>
      </c>
      <c r="B824" s="25">
        <v>12</v>
      </c>
      <c r="C824" s="49" t="s">
        <v>258</v>
      </c>
      <c r="D824" s="27">
        <v>412</v>
      </c>
      <c r="E824" s="20"/>
      <c r="F824" s="20"/>
      <c r="G824" s="21">
        <f>SUM(G825)</f>
        <v>160000</v>
      </c>
      <c r="H824" s="21">
        <f t="shared" ref="H824:U824" si="433">SUM(H825)</f>
        <v>160000</v>
      </c>
      <c r="I824" s="21">
        <f t="shared" si="433"/>
        <v>160000</v>
      </c>
      <c r="J824" s="21">
        <f t="shared" si="433"/>
        <v>160000</v>
      </c>
      <c r="K824" s="21">
        <f t="shared" si="433"/>
        <v>81231.58</v>
      </c>
      <c r="L824" s="22">
        <f t="shared" si="413"/>
        <v>50.769737499999998</v>
      </c>
      <c r="M824" s="21">
        <f t="shared" si="433"/>
        <v>0</v>
      </c>
      <c r="N824" s="21">
        <f t="shared" si="433"/>
        <v>0</v>
      </c>
      <c r="O824" s="21">
        <f t="shared" si="433"/>
        <v>0</v>
      </c>
      <c r="P824" s="21">
        <f t="shared" si="433"/>
        <v>0</v>
      </c>
      <c r="Q824" s="21">
        <f t="shared" si="433"/>
        <v>0</v>
      </c>
      <c r="R824" s="21">
        <f t="shared" si="433"/>
        <v>0</v>
      </c>
      <c r="S824" s="21">
        <f t="shared" si="433"/>
        <v>0</v>
      </c>
      <c r="T824" s="21">
        <f t="shared" si="433"/>
        <v>0</v>
      </c>
      <c r="U824" s="21">
        <f t="shared" si="433"/>
        <v>0</v>
      </c>
      <c r="V824" s="21"/>
      <c r="W824" s="21"/>
      <c r="X824" s="21"/>
      <c r="Y824" s="12"/>
    </row>
    <row r="825" spans="1:25" hidden="1" x14ac:dyDescent="0.2">
      <c r="A825" s="29" t="s">
        <v>429</v>
      </c>
      <c r="B825" s="29">
        <v>12</v>
      </c>
      <c r="C825" s="50" t="s">
        <v>258</v>
      </c>
      <c r="D825" s="31">
        <v>4126</v>
      </c>
      <c r="E825" s="32" t="s">
        <v>84</v>
      </c>
      <c r="G825" s="1">
        <v>160000</v>
      </c>
      <c r="H825" s="1">
        <v>160000</v>
      </c>
      <c r="I825" s="1">
        <v>160000</v>
      </c>
      <c r="J825" s="1">
        <v>160000</v>
      </c>
      <c r="K825" s="1">
        <v>81231.58</v>
      </c>
      <c r="L825" s="33">
        <f t="shared" si="413"/>
        <v>50.769737499999998</v>
      </c>
      <c r="M825" s="1">
        <v>0</v>
      </c>
      <c r="N825" s="1">
        <v>0</v>
      </c>
      <c r="O825" s="1"/>
      <c r="P825" s="1">
        <f>O825</f>
        <v>0</v>
      </c>
      <c r="Q825" s="1">
        <v>0</v>
      </c>
      <c r="R825" s="1"/>
      <c r="S825" s="1">
        <f>R825</f>
        <v>0</v>
      </c>
      <c r="T825" s="1"/>
      <c r="U825" s="1">
        <f>T825</f>
        <v>0</v>
      </c>
    </row>
    <row r="826" spans="1:25" s="23" customFormat="1" ht="15.75" hidden="1" x14ac:dyDescent="0.2">
      <c r="A826" s="25" t="s">
        <v>429</v>
      </c>
      <c r="B826" s="25">
        <v>51</v>
      </c>
      <c r="C826" s="49" t="s">
        <v>258</v>
      </c>
      <c r="D826" s="27">
        <v>412</v>
      </c>
      <c r="E826" s="20"/>
      <c r="F826" s="20"/>
      <c r="G826" s="21">
        <f>SUM(G827)</f>
        <v>1400000</v>
      </c>
      <c r="H826" s="21">
        <f t="shared" ref="H826:U826" si="434">SUM(H827)</f>
        <v>0</v>
      </c>
      <c r="I826" s="21">
        <f t="shared" si="434"/>
        <v>1400000</v>
      </c>
      <c r="J826" s="21">
        <f t="shared" si="434"/>
        <v>0</v>
      </c>
      <c r="K826" s="21">
        <f t="shared" si="434"/>
        <v>731479.66</v>
      </c>
      <c r="L826" s="22">
        <f t="shared" si="413"/>
        <v>52.248547142857149</v>
      </c>
      <c r="M826" s="21">
        <f t="shared" si="434"/>
        <v>0</v>
      </c>
      <c r="N826" s="21">
        <f t="shared" si="434"/>
        <v>0</v>
      </c>
      <c r="O826" s="21">
        <f t="shared" si="434"/>
        <v>0</v>
      </c>
      <c r="P826" s="21">
        <f t="shared" si="434"/>
        <v>0</v>
      </c>
      <c r="Q826" s="21">
        <f t="shared" si="434"/>
        <v>0</v>
      </c>
      <c r="R826" s="21">
        <f t="shared" si="434"/>
        <v>0</v>
      </c>
      <c r="S826" s="21">
        <f t="shared" si="434"/>
        <v>0</v>
      </c>
      <c r="T826" s="21">
        <f t="shared" si="434"/>
        <v>0</v>
      </c>
      <c r="U826" s="21">
        <f t="shared" si="434"/>
        <v>0</v>
      </c>
      <c r="V826" s="21"/>
      <c r="W826" s="21"/>
      <c r="X826" s="21"/>
      <c r="Y826" s="12"/>
    </row>
    <row r="827" spans="1:25" s="23" customFormat="1" ht="15.75" hidden="1" x14ac:dyDescent="0.2">
      <c r="A827" s="29" t="s">
        <v>429</v>
      </c>
      <c r="B827" s="29">
        <v>51</v>
      </c>
      <c r="C827" s="50" t="s">
        <v>258</v>
      </c>
      <c r="D827" s="31">
        <v>4126</v>
      </c>
      <c r="E827" s="32" t="s">
        <v>84</v>
      </c>
      <c r="F827" s="32"/>
      <c r="G827" s="1">
        <v>1400000</v>
      </c>
      <c r="H827" s="55"/>
      <c r="I827" s="1">
        <v>1400000</v>
      </c>
      <c r="J827" s="55"/>
      <c r="K827" s="1">
        <v>731479.66</v>
      </c>
      <c r="L827" s="33">
        <f t="shared" si="413"/>
        <v>52.248547142857149</v>
      </c>
      <c r="M827" s="1">
        <v>0</v>
      </c>
      <c r="N827" s="55"/>
      <c r="O827" s="1"/>
      <c r="P827" s="55"/>
      <c r="Q827" s="1">
        <v>0</v>
      </c>
      <c r="R827" s="1"/>
      <c r="S827" s="55"/>
      <c r="T827" s="1"/>
      <c r="U827" s="55"/>
      <c r="V827" s="21"/>
      <c r="W827" s="21"/>
      <c r="X827" s="21"/>
      <c r="Y827" s="12"/>
    </row>
    <row r="828" spans="1:25" s="23" customFormat="1" ht="78.2" customHeight="1" x14ac:dyDescent="0.2">
      <c r="A828" s="227" t="s">
        <v>430</v>
      </c>
      <c r="B828" s="227"/>
      <c r="C828" s="227"/>
      <c r="D828" s="227"/>
      <c r="E828" s="20" t="s">
        <v>431</v>
      </c>
      <c r="F828" s="20" t="s">
        <v>30</v>
      </c>
      <c r="G828" s="21">
        <f>G829+G831</f>
        <v>0</v>
      </c>
      <c r="H828" s="21">
        <f>H829+H831</f>
        <v>0</v>
      </c>
      <c r="I828" s="21">
        <f>I829+I831+I833</f>
        <v>0</v>
      </c>
      <c r="J828" s="21">
        <f t="shared" ref="J828:U828" si="435">J829+J831+J833</f>
        <v>0</v>
      </c>
      <c r="K828" s="21">
        <f t="shared" si="435"/>
        <v>379520.69</v>
      </c>
      <c r="L828" s="22" t="str">
        <f t="shared" si="413"/>
        <v>-</v>
      </c>
      <c r="M828" s="21">
        <f t="shared" si="435"/>
        <v>0</v>
      </c>
      <c r="N828" s="21">
        <f t="shared" si="435"/>
        <v>0</v>
      </c>
      <c r="O828" s="21">
        <f t="shared" si="435"/>
        <v>0</v>
      </c>
      <c r="P828" s="21">
        <f t="shared" si="435"/>
        <v>0</v>
      </c>
      <c r="Q828" s="21">
        <f t="shared" si="435"/>
        <v>0</v>
      </c>
      <c r="R828" s="21">
        <f t="shared" si="435"/>
        <v>0</v>
      </c>
      <c r="S828" s="21">
        <f t="shared" si="435"/>
        <v>0</v>
      </c>
      <c r="T828" s="21">
        <f t="shared" si="435"/>
        <v>0</v>
      </c>
      <c r="U828" s="21">
        <f t="shared" si="435"/>
        <v>0</v>
      </c>
      <c r="V828" s="21"/>
      <c r="W828" s="21"/>
      <c r="X828" s="21"/>
      <c r="Y828" s="12"/>
    </row>
    <row r="829" spans="1:25" s="23" customFormat="1" ht="15.75" hidden="1" x14ac:dyDescent="0.2">
      <c r="A829" s="25" t="s">
        <v>432</v>
      </c>
      <c r="B829" s="25">
        <v>14</v>
      </c>
      <c r="C829" s="49" t="s">
        <v>142</v>
      </c>
      <c r="D829" s="27">
        <v>386</v>
      </c>
      <c r="E829" s="20"/>
      <c r="F829" s="20"/>
      <c r="G829" s="21">
        <f>SUM(G830)</f>
        <v>0</v>
      </c>
      <c r="H829" s="21">
        <f t="shared" ref="H829:U829" si="436">SUM(H830)</f>
        <v>0</v>
      </c>
      <c r="I829" s="21">
        <f t="shared" si="436"/>
        <v>0</v>
      </c>
      <c r="J829" s="21">
        <f t="shared" si="436"/>
        <v>0</v>
      </c>
      <c r="K829" s="21">
        <f t="shared" si="436"/>
        <v>56928.12</v>
      </c>
      <c r="L829" s="22" t="str">
        <f t="shared" si="413"/>
        <v>-</v>
      </c>
      <c r="M829" s="21">
        <f t="shared" si="436"/>
        <v>0</v>
      </c>
      <c r="N829" s="21">
        <f t="shared" si="436"/>
        <v>0</v>
      </c>
      <c r="O829" s="21">
        <f t="shared" si="436"/>
        <v>0</v>
      </c>
      <c r="P829" s="21">
        <f t="shared" si="436"/>
        <v>0</v>
      </c>
      <c r="Q829" s="21">
        <f t="shared" si="436"/>
        <v>0</v>
      </c>
      <c r="R829" s="21">
        <f t="shared" si="436"/>
        <v>0</v>
      </c>
      <c r="S829" s="21">
        <f t="shared" si="436"/>
        <v>0</v>
      </c>
      <c r="T829" s="21">
        <f t="shared" si="436"/>
        <v>0</v>
      </c>
      <c r="U829" s="21">
        <f t="shared" si="436"/>
        <v>0</v>
      </c>
      <c r="V829" s="21"/>
      <c r="W829" s="21"/>
      <c r="X829" s="21"/>
      <c r="Y829" s="12"/>
    </row>
    <row r="830" spans="1:25" s="23" customFormat="1" ht="45" hidden="1" x14ac:dyDescent="0.2">
      <c r="A830" s="29" t="s">
        <v>432</v>
      </c>
      <c r="B830" s="29">
        <v>14</v>
      </c>
      <c r="C830" s="50" t="s">
        <v>142</v>
      </c>
      <c r="D830" s="31">
        <v>3861</v>
      </c>
      <c r="E830" s="32" t="s">
        <v>277</v>
      </c>
      <c r="F830" s="32"/>
      <c r="G830" s="1">
        <v>0</v>
      </c>
      <c r="H830" s="55"/>
      <c r="I830" s="1">
        <v>0</v>
      </c>
      <c r="J830" s="55"/>
      <c r="K830" s="1">
        <v>56928.12</v>
      </c>
      <c r="L830" s="33" t="str">
        <f t="shared" si="413"/>
        <v>-</v>
      </c>
      <c r="M830" s="1">
        <v>0</v>
      </c>
      <c r="N830" s="55"/>
      <c r="O830" s="1"/>
      <c r="P830" s="55"/>
      <c r="Q830" s="1">
        <v>0</v>
      </c>
      <c r="R830" s="1"/>
      <c r="S830" s="55"/>
      <c r="T830" s="1"/>
      <c r="U830" s="55"/>
      <c r="V830" s="21"/>
      <c r="W830" s="21"/>
      <c r="X830" s="21"/>
      <c r="Y830" s="12"/>
    </row>
    <row r="831" spans="1:25" s="23" customFormat="1" ht="15.75" hidden="1" x14ac:dyDescent="0.2">
      <c r="A831" s="25" t="s">
        <v>432</v>
      </c>
      <c r="B831" s="25">
        <v>51</v>
      </c>
      <c r="C831" s="49" t="s">
        <v>142</v>
      </c>
      <c r="D831" s="27">
        <v>386</v>
      </c>
      <c r="E831" s="20"/>
      <c r="F831" s="20"/>
      <c r="G831" s="21">
        <f>SUM(G832)</f>
        <v>0</v>
      </c>
      <c r="H831" s="21">
        <f t="shared" ref="H831:U831" si="437">SUM(H832)</f>
        <v>0</v>
      </c>
      <c r="I831" s="21">
        <f t="shared" si="437"/>
        <v>0</v>
      </c>
      <c r="J831" s="21">
        <f t="shared" si="437"/>
        <v>0</v>
      </c>
      <c r="K831" s="21">
        <f t="shared" si="437"/>
        <v>322592.57</v>
      </c>
      <c r="L831" s="22" t="str">
        <f t="shared" si="413"/>
        <v>-</v>
      </c>
      <c r="M831" s="21">
        <f t="shared" si="437"/>
        <v>0</v>
      </c>
      <c r="N831" s="21">
        <f t="shared" si="437"/>
        <v>0</v>
      </c>
      <c r="O831" s="21">
        <f t="shared" si="437"/>
        <v>0</v>
      </c>
      <c r="P831" s="21">
        <f t="shared" si="437"/>
        <v>0</v>
      </c>
      <c r="Q831" s="21">
        <f t="shared" si="437"/>
        <v>0</v>
      </c>
      <c r="R831" s="21">
        <f t="shared" si="437"/>
        <v>0</v>
      </c>
      <c r="S831" s="21">
        <f t="shared" si="437"/>
        <v>0</v>
      </c>
      <c r="T831" s="21">
        <f t="shared" si="437"/>
        <v>0</v>
      </c>
      <c r="U831" s="21">
        <f t="shared" si="437"/>
        <v>0</v>
      </c>
      <c r="V831" s="21"/>
      <c r="W831" s="21"/>
      <c r="X831" s="21"/>
      <c r="Y831" s="12"/>
    </row>
    <row r="832" spans="1:25" s="23" customFormat="1" ht="45" hidden="1" x14ac:dyDescent="0.2">
      <c r="A832" s="29" t="s">
        <v>432</v>
      </c>
      <c r="B832" s="29">
        <v>51</v>
      </c>
      <c r="C832" s="50" t="s">
        <v>142</v>
      </c>
      <c r="D832" s="31">
        <v>3861</v>
      </c>
      <c r="E832" s="32" t="s">
        <v>277</v>
      </c>
      <c r="F832" s="32"/>
      <c r="G832" s="1">
        <v>0</v>
      </c>
      <c r="H832" s="55"/>
      <c r="I832" s="1">
        <v>0</v>
      </c>
      <c r="J832" s="55"/>
      <c r="K832" s="1">
        <v>322592.57</v>
      </c>
      <c r="L832" s="33" t="str">
        <f t="shared" si="413"/>
        <v>-</v>
      </c>
      <c r="M832" s="1">
        <v>0</v>
      </c>
      <c r="N832" s="55"/>
      <c r="O832" s="1"/>
      <c r="P832" s="55"/>
      <c r="Q832" s="1">
        <v>0</v>
      </c>
      <c r="R832" s="1"/>
      <c r="S832" s="55"/>
      <c r="T832" s="1"/>
      <c r="U832" s="55"/>
      <c r="V832" s="21"/>
      <c r="W832" s="21"/>
      <c r="X832" s="21"/>
      <c r="Y832" s="12"/>
    </row>
    <row r="833" spans="1:25" s="23" customFormat="1" ht="15.75" hidden="1" x14ac:dyDescent="0.2">
      <c r="A833" s="25" t="s">
        <v>432</v>
      </c>
      <c r="B833" s="25">
        <v>563</v>
      </c>
      <c r="C833" s="49" t="s">
        <v>142</v>
      </c>
      <c r="D833" s="27">
        <v>386</v>
      </c>
      <c r="E833" s="20"/>
      <c r="F833" s="20"/>
      <c r="G833" s="21"/>
      <c r="H833" s="21"/>
      <c r="I833" s="21">
        <f>I834</f>
        <v>0</v>
      </c>
      <c r="J833" s="21">
        <f t="shared" ref="J833:U833" si="438">J834</f>
        <v>0</v>
      </c>
      <c r="K833" s="21">
        <f t="shared" si="438"/>
        <v>0</v>
      </c>
      <c r="L833" s="22" t="str">
        <f t="shared" si="413"/>
        <v>-</v>
      </c>
      <c r="M833" s="21">
        <f t="shared" si="438"/>
        <v>0</v>
      </c>
      <c r="N833" s="21">
        <f t="shared" si="438"/>
        <v>0</v>
      </c>
      <c r="O833" s="21">
        <f t="shared" si="438"/>
        <v>0</v>
      </c>
      <c r="P833" s="21">
        <f t="shared" si="438"/>
        <v>0</v>
      </c>
      <c r="Q833" s="21">
        <f t="shared" si="438"/>
        <v>0</v>
      </c>
      <c r="R833" s="21">
        <f t="shared" si="438"/>
        <v>0</v>
      </c>
      <c r="S833" s="21">
        <f t="shared" si="438"/>
        <v>0</v>
      </c>
      <c r="T833" s="21">
        <f t="shared" si="438"/>
        <v>0</v>
      </c>
      <c r="U833" s="21">
        <f t="shared" si="438"/>
        <v>0</v>
      </c>
      <c r="V833" s="21"/>
      <c r="W833" s="21"/>
      <c r="X833" s="21"/>
      <c r="Y833" s="12"/>
    </row>
    <row r="834" spans="1:25" s="23" customFormat="1" ht="45" hidden="1" x14ac:dyDescent="0.2">
      <c r="A834" s="29" t="s">
        <v>432</v>
      </c>
      <c r="B834" s="29">
        <v>563</v>
      </c>
      <c r="C834" s="50" t="s">
        <v>142</v>
      </c>
      <c r="D834" s="31">
        <v>3861</v>
      </c>
      <c r="E834" s="32" t="s">
        <v>277</v>
      </c>
      <c r="F834" s="32"/>
      <c r="G834" s="1"/>
      <c r="H834" s="1"/>
      <c r="I834" s="1"/>
      <c r="J834" s="55"/>
      <c r="K834" s="1"/>
      <c r="L834" s="33" t="str">
        <f t="shared" si="413"/>
        <v>-</v>
      </c>
      <c r="M834" s="1"/>
      <c r="N834" s="1"/>
      <c r="O834" s="1"/>
      <c r="P834" s="55"/>
      <c r="Q834" s="1"/>
      <c r="R834" s="1"/>
      <c r="S834" s="55"/>
      <c r="T834" s="1"/>
      <c r="U834" s="55"/>
      <c r="V834" s="21"/>
      <c r="W834" s="21"/>
      <c r="X834" s="21"/>
      <c r="Y834" s="12"/>
    </row>
    <row r="835" spans="1:25" s="23" customFormat="1" ht="78.75" x14ac:dyDescent="0.2">
      <c r="A835" s="227" t="s">
        <v>433</v>
      </c>
      <c r="B835" s="227"/>
      <c r="C835" s="227"/>
      <c r="D835" s="227"/>
      <c r="E835" s="20" t="s">
        <v>434</v>
      </c>
      <c r="F835" s="20" t="s">
        <v>30</v>
      </c>
      <c r="G835" s="21"/>
      <c r="H835" s="21"/>
      <c r="I835" s="21">
        <f>I836+I838</f>
        <v>0</v>
      </c>
      <c r="J835" s="21">
        <f>J836+J838</f>
        <v>0</v>
      </c>
      <c r="K835" s="21">
        <f>K836+K838</f>
        <v>372804.92</v>
      </c>
      <c r="L835" s="22" t="str">
        <f t="shared" si="413"/>
        <v>-</v>
      </c>
      <c r="M835" s="21"/>
      <c r="N835" s="21"/>
      <c r="O835" s="21">
        <f>O836+O838</f>
        <v>0</v>
      </c>
      <c r="P835" s="21">
        <f t="shared" ref="P835:U835" si="439">P836+P838</f>
        <v>0</v>
      </c>
      <c r="Q835" s="21">
        <f t="shared" si="439"/>
        <v>0</v>
      </c>
      <c r="R835" s="21">
        <f t="shared" si="439"/>
        <v>0</v>
      </c>
      <c r="S835" s="21">
        <f t="shared" si="439"/>
        <v>0</v>
      </c>
      <c r="T835" s="21">
        <f t="shared" si="439"/>
        <v>0</v>
      </c>
      <c r="U835" s="21">
        <f t="shared" si="439"/>
        <v>0</v>
      </c>
      <c r="V835" s="21"/>
      <c r="W835" s="21"/>
      <c r="X835" s="21"/>
      <c r="Y835" s="12"/>
    </row>
    <row r="836" spans="1:25" s="23" customFormat="1" ht="15.75" hidden="1" x14ac:dyDescent="0.2">
      <c r="A836" s="25" t="s">
        <v>435</v>
      </c>
      <c r="B836" s="25">
        <v>12</v>
      </c>
      <c r="C836" s="49" t="s">
        <v>142</v>
      </c>
      <c r="D836" s="27">
        <v>412</v>
      </c>
      <c r="E836" s="20"/>
      <c r="F836" s="20"/>
      <c r="G836" s="21"/>
      <c r="H836" s="21"/>
      <c r="I836" s="21">
        <f>I837</f>
        <v>0</v>
      </c>
      <c r="J836" s="21">
        <f>J837</f>
        <v>0</v>
      </c>
      <c r="K836" s="21">
        <f>K837</f>
        <v>0</v>
      </c>
      <c r="L836" s="22" t="str">
        <f t="shared" si="413"/>
        <v>-</v>
      </c>
      <c r="M836" s="21"/>
      <c r="N836" s="21"/>
      <c r="O836" s="21">
        <f>O837</f>
        <v>0</v>
      </c>
      <c r="P836" s="21">
        <f t="shared" ref="P836:U836" si="440">P837</f>
        <v>0</v>
      </c>
      <c r="Q836" s="21">
        <f t="shared" si="440"/>
        <v>0</v>
      </c>
      <c r="R836" s="21">
        <f t="shared" si="440"/>
        <v>0</v>
      </c>
      <c r="S836" s="21">
        <f t="shared" si="440"/>
        <v>0</v>
      </c>
      <c r="T836" s="21">
        <f t="shared" si="440"/>
        <v>0</v>
      </c>
      <c r="U836" s="21">
        <f t="shared" si="440"/>
        <v>0</v>
      </c>
      <c r="V836" s="21"/>
      <c r="W836" s="21"/>
      <c r="X836" s="21"/>
      <c r="Y836" s="12"/>
    </row>
    <row r="837" spans="1:25" s="23" customFormat="1" ht="15.75" hidden="1" x14ac:dyDescent="0.2">
      <c r="A837" s="29" t="s">
        <v>435</v>
      </c>
      <c r="B837" s="29">
        <v>12</v>
      </c>
      <c r="C837" s="50" t="s">
        <v>142</v>
      </c>
      <c r="D837" s="31">
        <v>4126</v>
      </c>
      <c r="E837" s="32" t="s">
        <v>84</v>
      </c>
      <c r="F837" s="32"/>
      <c r="G837" s="1"/>
      <c r="H837" s="1"/>
      <c r="I837" s="1">
        <v>0</v>
      </c>
      <c r="J837" s="1">
        <f>I837</f>
        <v>0</v>
      </c>
      <c r="K837" s="1">
        <v>0</v>
      </c>
      <c r="L837" s="33" t="str">
        <f t="shared" si="413"/>
        <v>-</v>
      </c>
      <c r="M837" s="1"/>
      <c r="N837" s="1"/>
      <c r="O837" s="1"/>
      <c r="P837" s="1">
        <f>O837</f>
        <v>0</v>
      </c>
      <c r="Q837" s="1"/>
      <c r="R837" s="1"/>
      <c r="S837" s="1">
        <f>R837</f>
        <v>0</v>
      </c>
      <c r="T837" s="1"/>
      <c r="U837" s="1">
        <f>T837</f>
        <v>0</v>
      </c>
      <c r="V837" s="21"/>
      <c r="W837" s="21"/>
      <c r="X837" s="21"/>
      <c r="Y837" s="12"/>
    </row>
    <row r="838" spans="1:25" s="23" customFormat="1" ht="15.75" hidden="1" x14ac:dyDescent="0.2">
      <c r="A838" s="25" t="s">
        <v>435</v>
      </c>
      <c r="B838" s="25">
        <v>563</v>
      </c>
      <c r="C838" s="49" t="s">
        <v>142</v>
      </c>
      <c r="D838" s="27">
        <v>412</v>
      </c>
      <c r="E838" s="20"/>
      <c r="F838" s="20"/>
      <c r="G838" s="21"/>
      <c r="H838" s="21"/>
      <c r="I838" s="21">
        <f>I839</f>
        <v>0</v>
      </c>
      <c r="J838" s="21">
        <f>J839</f>
        <v>0</v>
      </c>
      <c r="K838" s="21">
        <f>K839</f>
        <v>372804.92</v>
      </c>
      <c r="L838" s="22" t="str">
        <f t="shared" si="413"/>
        <v>-</v>
      </c>
      <c r="M838" s="21"/>
      <c r="N838" s="21"/>
      <c r="O838" s="21">
        <f>O839</f>
        <v>0</v>
      </c>
      <c r="P838" s="21">
        <f t="shared" ref="P838:U838" si="441">P839</f>
        <v>0</v>
      </c>
      <c r="Q838" s="21">
        <f t="shared" si="441"/>
        <v>0</v>
      </c>
      <c r="R838" s="21">
        <f t="shared" si="441"/>
        <v>0</v>
      </c>
      <c r="S838" s="21">
        <f t="shared" si="441"/>
        <v>0</v>
      </c>
      <c r="T838" s="21">
        <f t="shared" si="441"/>
        <v>0</v>
      </c>
      <c r="U838" s="21">
        <f t="shared" si="441"/>
        <v>0</v>
      </c>
      <c r="V838" s="21"/>
      <c r="W838" s="21"/>
      <c r="X838" s="21"/>
      <c r="Y838" s="12"/>
    </row>
    <row r="839" spans="1:25" s="23" customFormat="1" ht="15.75" hidden="1" x14ac:dyDescent="0.2">
      <c r="A839" s="29" t="s">
        <v>435</v>
      </c>
      <c r="B839" s="29">
        <v>563</v>
      </c>
      <c r="C839" s="50" t="s">
        <v>142</v>
      </c>
      <c r="D839" s="31">
        <v>4126</v>
      </c>
      <c r="E839" s="32" t="s">
        <v>84</v>
      </c>
      <c r="F839" s="32"/>
      <c r="G839" s="1"/>
      <c r="H839" s="1"/>
      <c r="I839" s="1">
        <v>0</v>
      </c>
      <c r="J839" s="55"/>
      <c r="K839" s="1">
        <v>372804.92</v>
      </c>
      <c r="L839" s="22" t="str">
        <f t="shared" si="413"/>
        <v>-</v>
      </c>
      <c r="M839" s="1"/>
      <c r="N839" s="1"/>
      <c r="O839" s="1"/>
      <c r="P839" s="55"/>
      <c r="Q839" s="1"/>
      <c r="R839" s="1"/>
      <c r="S839" s="55"/>
      <c r="T839" s="1"/>
      <c r="U839" s="55"/>
      <c r="V839" s="21"/>
      <c r="W839" s="21"/>
      <c r="X839" s="21"/>
      <c r="Y839" s="12"/>
    </row>
    <row r="840" spans="1:25" s="23" customFormat="1" ht="15.75" hidden="1" x14ac:dyDescent="0.2">
      <c r="A840" s="233" t="s">
        <v>93</v>
      </c>
      <c r="B840" s="233"/>
      <c r="C840" s="233"/>
      <c r="D840" s="233"/>
      <c r="E840" s="38" t="s">
        <v>436</v>
      </c>
      <c r="F840" s="20"/>
      <c r="G840" s="21">
        <f>G841+G843+G845+G847+G849+G851</f>
        <v>0</v>
      </c>
      <c r="H840" s="21">
        <f t="shared" ref="H840:U840" si="442">H841+H843+H845+H847+H849+H851</f>
        <v>0</v>
      </c>
      <c r="I840" s="21">
        <f t="shared" si="442"/>
        <v>0</v>
      </c>
      <c r="J840" s="21">
        <f t="shared" si="442"/>
        <v>0</v>
      </c>
      <c r="K840" s="21">
        <f t="shared" si="442"/>
        <v>0</v>
      </c>
      <c r="L840" s="22" t="str">
        <f t="shared" si="413"/>
        <v>-</v>
      </c>
      <c r="M840" s="21">
        <f t="shared" si="442"/>
        <v>0</v>
      </c>
      <c r="N840" s="21">
        <f t="shared" si="442"/>
        <v>0</v>
      </c>
      <c r="O840" s="21">
        <f t="shared" si="442"/>
        <v>0</v>
      </c>
      <c r="P840" s="21">
        <f t="shared" si="442"/>
        <v>0</v>
      </c>
      <c r="Q840" s="21">
        <f t="shared" si="442"/>
        <v>0</v>
      </c>
      <c r="R840" s="21">
        <f t="shared" si="442"/>
        <v>0</v>
      </c>
      <c r="S840" s="21">
        <f t="shared" si="442"/>
        <v>0</v>
      </c>
      <c r="T840" s="21">
        <f t="shared" si="442"/>
        <v>0</v>
      </c>
      <c r="U840" s="21">
        <f t="shared" si="442"/>
        <v>0</v>
      </c>
      <c r="V840" s="21"/>
      <c r="W840" s="21"/>
      <c r="X840" s="21"/>
      <c r="Y840" s="12"/>
    </row>
    <row r="841" spans="1:25" s="23" customFormat="1" ht="15.75" hidden="1" x14ac:dyDescent="0.2">
      <c r="A841" s="25"/>
      <c r="B841" s="25">
        <v>12</v>
      </c>
      <c r="C841" s="25"/>
      <c r="D841" s="27">
        <v>323</v>
      </c>
      <c r="E841" s="20"/>
      <c r="F841" s="20"/>
      <c r="G841" s="21">
        <f>SUM(G842)</f>
        <v>0</v>
      </c>
      <c r="H841" s="21">
        <f t="shared" ref="H841:U841" si="443">SUM(H842)</f>
        <v>0</v>
      </c>
      <c r="I841" s="21">
        <f t="shared" si="443"/>
        <v>0</v>
      </c>
      <c r="J841" s="21">
        <f t="shared" si="443"/>
        <v>0</v>
      </c>
      <c r="K841" s="21">
        <f t="shared" si="443"/>
        <v>0</v>
      </c>
      <c r="L841" s="22" t="str">
        <f t="shared" si="413"/>
        <v>-</v>
      </c>
      <c r="M841" s="21">
        <f t="shared" si="443"/>
        <v>0</v>
      </c>
      <c r="N841" s="21">
        <f t="shared" si="443"/>
        <v>0</v>
      </c>
      <c r="O841" s="21">
        <f t="shared" si="443"/>
        <v>0</v>
      </c>
      <c r="P841" s="21">
        <f t="shared" si="443"/>
        <v>0</v>
      </c>
      <c r="Q841" s="21">
        <f t="shared" si="443"/>
        <v>0</v>
      </c>
      <c r="R841" s="21">
        <f t="shared" si="443"/>
        <v>0</v>
      </c>
      <c r="S841" s="21">
        <f t="shared" si="443"/>
        <v>0</v>
      </c>
      <c r="T841" s="21">
        <f t="shared" si="443"/>
        <v>0</v>
      </c>
      <c r="U841" s="21">
        <f t="shared" si="443"/>
        <v>0</v>
      </c>
      <c r="V841" s="21"/>
      <c r="W841" s="21"/>
      <c r="X841" s="21"/>
      <c r="Y841" s="12"/>
    </row>
    <row r="842" spans="1:25" s="60" customFormat="1" hidden="1" x14ac:dyDescent="0.2">
      <c r="A842" s="42"/>
      <c r="B842" s="42">
        <v>12</v>
      </c>
      <c r="C842" s="42"/>
      <c r="D842" s="44">
        <v>3237</v>
      </c>
      <c r="E842" s="36"/>
      <c r="F842" s="32"/>
      <c r="G842" s="1"/>
      <c r="H842" s="1"/>
      <c r="I842" s="1"/>
      <c r="J842" s="1"/>
      <c r="K842" s="1"/>
      <c r="L842" s="33" t="str">
        <f t="shared" si="413"/>
        <v>-</v>
      </c>
      <c r="M842" s="1"/>
      <c r="N842" s="1"/>
      <c r="O842" s="1"/>
      <c r="P842" s="1">
        <f>O842</f>
        <v>0</v>
      </c>
      <c r="Q842" s="1"/>
      <c r="R842" s="1"/>
      <c r="S842" s="1">
        <f>R842</f>
        <v>0</v>
      </c>
      <c r="T842" s="1"/>
      <c r="U842" s="1">
        <f>T842</f>
        <v>0</v>
      </c>
      <c r="V842" s="1"/>
      <c r="W842" s="1"/>
      <c r="X842" s="1"/>
      <c r="Y842" s="65"/>
    </row>
    <row r="843" spans="1:25" s="23" customFormat="1" ht="15.75" hidden="1" x14ac:dyDescent="0.2">
      <c r="A843" s="25"/>
      <c r="B843" s="25">
        <v>12</v>
      </c>
      <c r="C843" s="49"/>
      <c r="D843" s="27">
        <v>422</v>
      </c>
      <c r="E843" s="20"/>
      <c r="F843" s="20"/>
      <c r="G843" s="21">
        <f>SUM(G844)</f>
        <v>0</v>
      </c>
      <c r="H843" s="21">
        <f t="shared" ref="H843:U843" si="444">SUM(H844)</f>
        <v>0</v>
      </c>
      <c r="I843" s="21">
        <f t="shared" si="444"/>
        <v>0</v>
      </c>
      <c r="J843" s="21">
        <f t="shared" si="444"/>
        <v>0</v>
      </c>
      <c r="K843" s="21">
        <f t="shared" si="444"/>
        <v>0</v>
      </c>
      <c r="L843" s="22" t="str">
        <f t="shared" si="413"/>
        <v>-</v>
      </c>
      <c r="M843" s="21">
        <f t="shared" si="444"/>
        <v>0</v>
      </c>
      <c r="N843" s="21">
        <f t="shared" si="444"/>
        <v>0</v>
      </c>
      <c r="O843" s="21">
        <f t="shared" si="444"/>
        <v>0</v>
      </c>
      <c r="P843" s="21">
        <f t="shared" si="444"/>
        <v>0</v>
      </c>
      <c r="Q843" s="21">
        <f t="shared" si="444"/>
        <v>0</v>
      </c>
      <c r="R843" s="21">
        <f t="shared" si="444"/>
        <v>0</v>
      </c>
      <c r="S843" s="21">
        <f t="shared" si="444"/>
        <v>0</v>
      </c>
      <c r="T843" s="21">
        <f t="shared" si="444"/>
        <v>0</v>
      </c>
      <c r="U843" s="21">
        <f t="shared" si="444"/>
        <v>0</v>
      </c>
      <c r="V843" s="21"/>
      <c r="W843" s="21"/>
      <c r="X843" s="21"/>
      <c r="Y843" s="12"/>
    </row>
    <row r="844" spans="1:25" s="23" customFormat="1" ht="15.75" hidden="1" x14ac:dyDescent="0.2">
      <c r="A844" s="42"/>
      <c r="B844" s="42">
        <v>12</v>
      </c>
      <c r="C844" s="59"/>
      <c r="D844" s="44" t="s">
        <v>437</v>
      </c>
      <c r="E844" s="36"/>
      <c r="F844" s="32"/>
      <c r="G844" s="1"/>
      <c r="H844" s="1"/>
      <c r="I844" s="1"/>
      <c r="J844" s="1"/>
      <c r="K844" s="1"/>
      <c r="L844" s="33" t="str">
        <f t="shared" si="413"/>
        <v>-</v>
      </c>
      <c r="M844" s="1"/>
      <c r="N844" s="1"/>
      <c r="O844" s="1"/>
      <c r="P844" s="1">
        <f>O844</f>
        <v>0</v>
      </c>
      <c r="Q844" s="1"/>
      <c r="R844" s="1">
        <v>0</v>
      </c>
      <c r="S844" s="1">
        <f>R844</f>
        <v>0</v>
      </c>
      <c r="T844" s="1">
        <v>0</v>
      </c>
      <c r="U844" s="1">
        <f>T844</f>
        <v>0</v>
      </c>
      <c r="V844" s="21"/>
      <c r="W844" s="21"/>
      <c r="X844" s="21"/>
      <c r="Y844" s="12"/>
    </row>
    <row r="845" spans="1:25" s="23" customFormat="1" ht="15.75" hidden="1" x14ac:dyDescent="0.2">
      <c r="A845" s="25"/>
      <c r="B845" s="25">
        <v>12</v>
      </c>
      <c r="C845" s="49"/>
      <c r="D845" s="27">
        <v>423</v>
      </c>
      <c r="E845" s="20"/>
      <c r="F845" s="20"/>
      <c r="G845" s="21">
        <f>SUM(G846)</f>
        <v>0</v>
      </c>
      <c r="H845" s="21">
        <f t="shared" ref="H845:U845" si="445">SUM(H846)</f>
        <v>0</v>
      </c>
      <c r="I845" s="21">
        <f t="shared" si="445"/>
        <v>0</v>
      </c>
      <c r="J845" s="21">
        <f t="shared" si="445"/>
        <v>0</v>
      </c>
      <c r="K845" s="21">
        <f t="shared" si="445"/>
        <v>0</v>
      </c>
      <c r="L845" s="22" t="str">
        <f t="shared" si="413"/>
        <v>-</v>
      </c>
      <c r="M845" s="21">
        <f t="shared" si="445"/>
        <v>0</v>
      </c>
      <c r="N845" s="21">
        <f t="shared" si="445"/>
        <v>0</v>
      </c>
      <c r="O845" s="21">
        <f t="shared" si="445"/>
        <v>0</v>
      </c>
      <c r="P845" s="21">
        <f t="shared" si="445"/>
        <v>0</v>
      </c>
      <c r="Q845" s="21">
        <f t="shared" si="445"/>
        <v>0</v>
      </c>
      <c r="R845" s="21">
        <f t="shared" si="445"/>
        <v>0</v>
      </c>
      <c r="S845" s="21">
        <f t="shared" si="445"/>
        <v>0</v>
      </c>
      <c r="T845" s="21">
        <f t="shared" si="445"/>
        <v>0</v>
      </c>
      <c r="U845" s="21">
        <f t="shared" si="445"/>
        <v>0</v>
      </c>
      <c r="V845" s="21"/>
      <c r="W845" s="21"/>
      <c r="X845" s="21"/>
      <c r="Y845" s="12"/>
    </row>
    <row r="846" spans="1:25" s="23" customFormat="1" ht="15.75" hidden="1" x14ac:dyDescent="0.2">
      <c r="A846" s="42"/>
      <c r="B846" s="42">
        <v>12</v>
      </c>
      <c r="C846" s="59"/>
      <c r="D846" s="44" t="s">
        <v>438</v>
      </c>
      <c r="E846" s="36"/>
      <c r="F846" s="32"/>
      <c r="G846" s="1"/>
      <c r="H846" s="1"/>
      <c r="I846" s="1"/>
      <c r="J846" s="1"/>
      <c r="K846" s="1"/>
      <c r="L846" s="33" t="str">
        <f t="shared" si="413"/>
        <v>-</v>
      </c>
      <c r="M846" s="1"/>
      <c r="N846" s="1"/>
      <c r="O846" s="1"/>
      <c r="P846" s="1">
        <f>O846</f>
        <v>0</v>
      </c>
      <c r="Q846" s="1"/>
      <c r="R846" s="1">
        <v>0</v>
      </c>
      <c r="S846" s="1">
        <f>R846</f>
        <v>0</v>
      </c>
      <c r="T846" s="1">
        <v>0</v>
      </c>
      <c r="U846" s="1">
        <f>T846</f>
        <v>0</v>
      </c>
      <c r="V846" s="21"/>
      <c r="W846" s="21"/>
      <c r="X846" s="21"/>
      <c r="Y846" s="12"/>
    </row>
    <row r="847" spans="1:25" s="23" customFormat="1" ht="15.75" hidden="1" x14ac:dyDescent="0.2">
      <c r="A847" s="91"/>
      <c r="B847" s="25">
        <v>51</v>
      </c>
      <c r="C847" s="49"/>
      <c r="D847" s="27">
        <v>323</v>
      </c>
      <c r="E847" s="38"/>
      <c r="F847" s="20"/>
      <c r="G847" s="21">
        <f>SUM(G848)</f>
        <v>0</v>
      </c>
      <c r="H847" s="21">
        <f t="shared" ref="H847:U847" si="446">SUM(H848)</f>
        <v>0</v>
      </c>
      <c r="I847" s="21">
        <f t="shared" si="446"/>
        <v>0</v>
      </c>
      <c r="J847" s="21">
        <f t="shared" si="446"/>
        <v>0</v>
      </c>
      <c r="K847" s="21">
        <f t="shared" si="446"/>
        <v>0</v>
      </c>
      <c r="L847" s="22" t="str">
        <f t="shared" si="413"/>
        <v>-</v>
      </c>
      <c r="M847" s="21">
        <f t="shared" si="446"/>
        <v>0</v>
      </c>
      <c r="N847" s="21">
        <f t="shared" si="446"/>
        <v>0</v>
      </c>
      <c r="O847" s="21">
        <f t="shared" si="446"/>
        <v>0</v>
      </c>
      <c r="P847" s="21">
        <f t="shared" si="446"/>
        <v>0</v>
      </c>
      <c r="Q847" s="21">
        <f t="shared" si="446"/>
        <v>0</v>
      </c>
      <c r="R847" s="21">
        <f t="shared" si="446"/>
        <v>0</v>
      </c>
      <c r="S847" s="21">
        <f t="shared" si="446"/>
        <v>0</v>
      </c>
      <c r="T847" s="21">
        <f t="shared" si="446"/>
        <v>0</v>
      </c>
      <c r="U847" s="21">
        <f t="shared" si="446"/>
        <v>0</v>
      </c>
      <c r="V847" s="21"/>
      <c r="W847" s="21"/>
      <c r="X847" s="21"/>
      <c r="Y847" s="12"/>
    </row>
    <row r="848" spans="1:25" s="23" customFormat="1" ht="15.75" hidden="1" x14ac:dyDescent="0.2">
      <c r="A848" s="29"/>
      <c r="B848" s="29">
        <v>51</v>
      </c>
      <c r="C848" s="50"/>
      <c r="D848" s="31">
        <v>3237</v>
      </c>
      <c r="E848" s="32"/>
      <c r="F848" s="32"/>
      <c r="G848" s="1"/>
      <c r="H848" s="1"/>
      <c r="I848" s="1"/>
      <c r="J848" s="55"/>
      <c r="K848" s="1"/>
      <c r="L848" s="33" t="str">
        <f t="shared" si="413"/>
        <v>-</v>
      </c>
      <c r="M848" s="1"/>
      <c r="N848" s="1"/>
      <c r="O848" s="1"/>
      <c r="P848" s="55"/>
      <c r="Q848" s="1"/>
      <c r="R848" s="1"/>
      <c r="S848" s="55"/>
      <c r="T848" s="1"/>
      <c r="U848" s="55"/>
      <c r="V848" s="21"/>
      <c r="W848" s="21"/>
      <c r="X848" s="21"/>
      <c r="Y848" s="12"/>
    </row>
    <row r="849" spans="1:25" s="23" customFormat="1" ht="15.75" hidden="1" x14ac:dyDescent="0.2">
      <c r="A849" s="25"/>
      <c r="B849" s="25">
        <v>51</v>
      </c>
      <c r="C849" s="49"/>
      <c r="D849" s="27">
        <v>422</v>
      </c>
      <c r="E849" s="20"/>
      <c r="F849" s="20"/>
      <c r="G849" s="21">
        <f>SUM(G850)</f>
        <v>0</v>
      </c>
      <c r="H849" s="21">
        <f t="shared" ref="H849:U849" si="447">SUM(H850)</f>
        <v>0</v>
      </c>
      <c r="I849" s="21">
        <f t="shared" si="447"/>
        <v>0</v>
      </c>
      <c r="J849" s="21">
        <f t="shared" si="447"/>
        <v>0</v>
      </c>
      <c r="K849" s="21">
        <f t="shared" si="447"/>
        <v>0</v>
      </c>
      <c r="L849" s="22" t="str">
        <f t="shared" si="413"/>
        <v>-</v>
      </c>
      <c r="M849" s="21">
        <f t="shared" si="447"/>
        <v>0</v>
      </c>
      <c r="N849" s="21">
        <f t="shared" si="447"/>
        <v>0</v>
      </c>
      <c r="O849" s="21">
        <f t="shared" si="447"/>
        <v>0</v>
      </c>
      <c r="P849" s="21">
        <f t="shared" si="447"/>
        <v>0</v>
      </c>
      <c r="Q849" s="21">
        <f t="shared" si="447"/>
        <v>0</v>
      </c>
      <c r="R849" s="21">
        <f t="shared" si="447"/>
        <v>0</v>
      </c>
      <c r="S849" s="21">
        <f t="shared" si="447"/>
        <v>0</v>
      </c>
      <c r="T849" s="21">
        <f t="shared" si="447"/>
        <v>0</v>
      </c>
      <c r="U849" s="21">
        <f t="shared" si="447"/>
        <v>0</v>
      </c>
      <c r="V849" s="21"/>
      <c r="W849" s="21"/>
      <c r="X849" s="21"/>
      <c r="Y849" s="12"/>
    </row>
    <row r="850" spans="1:25" s="23" customFormat="1" ht="15.75" hidden="1" x14ac:dyDescent="0.2">
      <c r="A850" s="42"/>
      <c r="B850" s="42">
        <v>51</v>
      </c>
      <c r="C850" s="59"/>
      <c r="D850" s="44" t="s">
        <v>437</v>
      </c>
      <c r="E850" s="36"/>
      <c r="F850" s="32"/>
      <c r="G850" s="1"/>
      <c r="H850" s="1"/>
      <c r="I850" s="1"/>
      <c r="J850" s="55"/>
      <c r="K850" s="1"/>
      <c r="L850" s="33" t="str">
        <f t="shared" si="413"/>
        <v>-</v>
      </c>
      <c r="M850" s="1"/>
      <c r="N850" s="1"/>
      <c r="O850" s="1"/>
      <c r="P850" s="55"/>
      <c r="Q850" s="1"/>
      <c r="R850" s="1">
        <v>0</v>
      </c>
      <c r="S850" s="55"/>
      <c r="T850" s="1">
        <v>0</v>
      </c>
      <c r="U850" s="55"/>
      <c r="V850" s="21"/>
      <c r="W850" s="21"/>
      <c r="X850" s="21"/>
      <c r="Y850" s="12"/>
    </row>
    <row r="851" spans="1:25" s="23" customFormat="1" ht="15.75" hidden="1" x14ac:dyDescent="0.2">
      <c r="A851" s="25"/>
      <c r="B851" s="25">
        <v>51</v>
      </c>
      <c r="C851" s="49"/>
      <c r="D851" s="27">
        <v>423</v>
      </c>
      <c r="E851" s="20"/>
      <c r="F851" s="20"/>
      <c r="G851" s="21">
        <f>SUM(G852)</f>
        <v>0</v>
      </c>
      <c r="H851" s="21">
        <f t="shared" ref="H851:U851" si="448">SUM(H852)</f>
        <v>0</v>
      </c>
      <c r="I851" s="21">
        <f t="shared" si="448"/>
        <v>0</v>
      </c>
      <c r="J851" s="21">
        <f t="shared" si="448"/>
        <v>0</v>
      </c>
      <c r="K851" s="21">
        <f t="shared" si="448"/>
        <v>0</v>
      </c>
      <c r="L851" s="22" t="str">
        <f t="shared" si="413"/>
        <v>-</v>
      </c>
      <c r="M851" s="21">
        <f t="shared" si="448"/>
        <v>0</v>
      </c>
      <c r="N851" s="21">
        <f t="shared" si="448"/>
        <v>0</v>
      </c>
      <c r="O851" s="21">
        <f t="shared" si="448"/>
        <v>0</v>
      </c>
      <c r="P851" s="21">
        <f t="shared" si="448"/>
        <v>0</v>
      </c>
      <c r="Q851" s="21">
        <f t="shared" si="448"/>
        <v>0</v>
      </c>
      <c r="R851" s="21">
        <f t="shared" si="448"/>
        <v>0</v>
      </c>
      <c r="S851" s="21">
        <f t="shared" si="448"/>
        <v>0</v>
      </c>
      <c r="T851" s="21">
        <f t="shared" si="448"/>
        <v>0</v>
      </c>
      <c r="U851" s="21">
        <f t="shared" si="448"/>
        <v>0</v>
      </c>
      <c r="V851" s="21"/>
      <c r="W851" s="21"/>
      <c r="X851" s="21"/>
      <c r="Y851" s="12"/>
    </row>
    <row r="852" spans="1:25" s="23" customFormat="1" ht="15.75" hidden="1" x14ac:dyDescent="0.2">
      <c r="A852" s="42"/>
      <c r="B852" s="42">
        <v>51</v>
      </c>
      <c r="C852" s="59"/>
      <c r="D852" s="44" t="s">
        <v>438</v>
      </c>
      <c r="E852" s="36"/>
      <c r="F852" s="32"/>
      <c r="G852" s="1"/>
      <c r="H852" s="1"/>
      <c r="I852" s="1"/>
      <c r="J852" s="55"/>
      <c r="K852" s="1"/>
      <c r="L852" s="33" t="str">
        <f t="shared" si="413"/>
        <v>-</v>
      </c>
      <c r="M852" s="1"/>
      <c r="N852" s="1"/>
      <c r="O852" s="1"/>
      <c r="P852" s="55"/>
      <c r="Q852" s="1"/>
      <c r="R852" s="1">
        <v>0</v>
      </c>
      <c r="S852" s="55"/>
      <c r="T852" s="1">
        <v>0</v>
      </c>
      <c r="U852" s="55"/>
      <c r="V852" s="21"/>
      <c r="W852" s="21"/>
      <c r="X852" s="21"/>
      <c r="Y852" s="12"/>
    </row>
    <row r="853" spans="1:25" ht="110.25" x14ac:dyDescent="0.2">
      <c r="A853" s="227" t="s">
        <v>439</v>
      </c>
      <c r="B853" s="227"/>
      <c r="C853" s="227"/>
      <c r="D853" s="227"/>
      <c r="E853" s="20" t="s">
        <v>440</v>
      </c>
      <c r="F853" s="38" t="s">
        <v>349</v>
      </c>
      <c r="G853" s="21">
        <f>SUM(G854)</f>
        <v>1387872000</v>
      </c>
      <c r="H853" s="21">
        <f t="shared" ref="H853:U854" si="449">SUM(H854)</f>
        <v>1387872000</v>
      </c>
      <c r="I853" s="21">
        <f t="shared" si="449"/>
        <v>1387872000</v>
      </c>
      <c r="J853" s="21">
        <f t="shared" si="449"/>
        <v>1387872000</v>
      </c>
      <c r="K853" s="21">
        <f t="shared" si="449"/>
        <v>1122050852.01</v>
      </c>
      <c r="L853" s="22">
        <f t="shared" si="413"/>
        <v>80.846854177474583</v>
      </c>
      <c r="M853" s="21">
        <f t="shared" si="449"/>
        <v>1400000000</v>
      </c>
      <c r="N853" s="21">
        <f t="shared" si="449"/>
        <v>1400000000</v>
      </c>
      <c r="O853" s="21">
        <f t="shared" si="449"/>
        <v>466666667</v>
      </c>
      <c r="P853" s="21">
        <f t="shared" si="449"/>
        <v>466666667</v>
      </c>
      <c r="Q853" s="21">
        <f t="shared" si="449"/>
        <v>1400000000</v>
      </c>
      <c r="R853" s="21">
        <f t="shared" si="449"/>
        <v>466666667</v>
      </c>
      <c r="S853" s="21">
        <f t="shared" si="449"/>
        <v>466666667</v>
      </c>
      <c r="T853" s="21">
        <f t="shared" si="449"/>
        <v>466666667</v>
      </c>
      <c r="U853" s="21">
        <f t="shared" si="449"/>
        <v>466666667</v>
      </c>
    </row>
    <row r="854" spans="1:25" s="23" customFormat="1" ht="15.75" hidden="1" x14ac:dyDescent="0.2">
      <c r="A854" s="24" t="s">
        <v>441</v>
      </c>
      <c r="B854" s="25">
        <v>11</v>
      </c>
      <c r="C854" s="49" t="s">
        <v>258</v>
      </c>
      <c r="D854" s="40">
        <v>386</v>
      </c>
      <c r="E854" s="20"/>
      <c r="F854" s="20"/>
      <c r="G854" s="21">
        <f>SUM(G855)</f>
        <v>1387872000</v>
      </c>
      <c r="H854" s="21">
        <f t="shared" si="449"/>
        <v>1387872000</v>
      </c>
      <c r="I854" s="21">
        <f t="shared" si="449"/>
        <v>1387872000</v>
      </c>
      <c r="J854" s="21">
        <f t="shared" si="449"/>
        <v>1387872000</v>
      </c>
      <c r="K854" s="21">
        <f t="shared" si="449"/>
        <v>1122050852.01</v>
      </c>
      <c r="L854" s="22">
        <f t="shared" si="413"/>
        <v>80.846854177474583</v>
      </c>
      <c r="M854" s="21">
        <f t="shared" si="449"/>
        <v>1400000000</v>
      </c>
      <c r="N854" s="21">
        <f t="shared" si="449"/>
        <v>1400000000</v>
      </c>
      <c r="O854" s="21">
        <f t="shared" si="449"/>
        <v>466666667</v>
      </c>
      <c r="P854" s="21">
        <f t="shared" si="449"/>
        <v>466666667</v>
      </c>
      <c r="Q854" s="21">
        <f t="shared" si="449"/>
        <v>1400000000</v>
      </c>
      <c r="R854" s="21">
        <f t="shared" si="449"/>
        <v>466666667</v>
      </c>
      <c r="S854" s="21">
        <f t="shared" si="449"/>
        <v>466666667</v>
      </c>
      <c r="T854" s="21">
        <f t="shared" si="449"/>
        <v>466666667</v>
      </c>
      <c r="U854" s="21">
        <f t="shared" si="449"/>
        <v>466666667</v>
      </c>
      <c r="V854" s="21"/>
      <c r="W854" s="21"/>
      <c r="X854" s="21"/>
      <c r="Y854" s="12"/>
    </row>
    <row r="855" spans="1:25" ht="45" hidden="1" x14ac:dyDescent="0.2">
      <c r="A855" s="28" t="s">
        <v>441</v>
      </c>
      <c r="B855" s="29">
        <v>11</v>
      </c>
      <c r="C855" s="50" t="s">
        <v>258</v>
      </c>
      <c r="D855" s="53">
        <v>3861</v>
      </c>
      <c r="E855" s="32" t="s">
        <v>277</v>
      </c>
      <c r="G855" s="1">
        <v>1387872000</v>
      </c>
      <c r="H855" s="1">
        <v>1387872000</v>
      </c>
      <c r="I855" s="1">
        <v>1387872000</v>
      </c>
      <c r="J855" s="1">
        <v>1387872000</v>
      </c>
      <c r="K855" s="1">
        <v>1122050852.01</v>
      </c>
      <c r="L855" s="33">
        <f t="shared" si="413"/>
        <v>80.846854177474583</v>
      </c>
      <c r="M855" s="1">
        <v>1400000000</v>
      </c>
      <c r="N855" s="1">
        <v>1400000000</v>
      </c>
      <c r="O855" s="1">
        <v>466666667</v>
      </c>
      <c r="P855" s="1">
        <f>O855</f>
        <v>466666667</v>
      </c>
      <c r="Q855" s="1">
        <v>1400000000</v>
      </c>
      <c r="R855" s="1">
        <v>466666667</v>
      </c>
      <c r="S855" s="1">
        <f>R855</f>
        <v>466666667</v>
      </c>
      <c r="T855" s="1">
        <v>466666667</v>
      </c>
      <c r="U855" s="1">
        <f>T855</f>
        <v>466666667</v>
      </c>
    </row>
    <row r="856" spans="1:25" ht="110.25" x14ac:dyDescent="0.2">
      <c r="A856" s="227" t="s">
        <v>442</v>
      </c>
      <c r="B856" s="227"/>
      <c r="C856" s="227"/>
      <c r="D856" s="227"/>
      <c r="E856" s="20" t="s">
        <v>443</v>
      </c>
      <c r="F856" s="38" t="s">
        <v>349</v>
      </c>
      <c r="G856" s="21">
        <f>SUM(G857)</f>
        <v>1387872000</v>
      </c>
      <c r="H856" s="21">
        <f t="shared" ref="H856:U857" si="450">SUM(H857)</f>
        <v>1387872000</v>
      </c>
      <c r="I856" s="21">
        <f t="shared" si="450"/>
        <v>1387872000</v>
      </c>
      <c r="J856" s="21">
        <f t="shared" si="450"/>
        <v>1387872000</v>
      </c>
      <c r="K856" s="21">
        <f t="shared" si="450"/>
        <v>1122051353.23</v>
      </c>
      <c r="L856" s="22">
        <f t="shared" si="413"/>
        <v>80.846890291756011</v>
      </c>
      <c r="M856" s="21">
        <f t="shared" si="450"/>
        <v>1400000000</v>
      </c>
      <c r="N856" s="21">
        <f t="shared" si="450"/>
        <v>1400000000</v>
      </c>
      <c r="O856" s="21">
        <f t="shared" si="450"/>
        <v>1866666666</v>
      </c>
      <c r="P856" s="21">
        <f t="shared" si="450"/>
        <v>1866666666</v>
      </c>
      <c r="Q856" s="21">
        <f t="shared" si="450"/>
        <v>1400000000</v>
      </c>
      <c r="R856" s="21">
        <f t="shared" si="450"/>
        <v>1866666666</v>
      </c>
      <c r="S856" s="21">
        <f t="shared" si="450"/>
        <v>1866666666</v>
      </c>
      <c r="T856" s="21">
        <f t="shared" si="450"/>
        <v>1866666666</v>
      </c>
      <c r="U856" s="21">
        <f t="shared" si="450"/>
        <v>1866666666</v>
      </c>
    </row>
    <row r="857" spans="1:25" s="23" customFormat="1" ht="15.75" hidden="1" x14ac:dyDescent="0.2">
      <c r="A857" s="24" t="s">
        <v>444</v>
      </c>
      <c r="B857" s="25">
        <v>11</v>
      </c>
      <c r="C857" s="49" t="s">
        <v>258</v>
      </c>
      <c r="D857" s="40">
        <v>363</v>
      </c>
      <c r="E857" s="20"/>
      <c r="F857" s="20"/>
      <c r="G857" s="21">
        <f>SUM(G858)</f>
        <v>1387872000</v>
      </c>
      <c r="H857" s="21">
        <f t="shared" si="450"/>
        <v>1387872000</v>
      </c>
      <c r="I857" s="21">
        <f t="shared" si="450"/>
        <v>1387872000</v>
      </c>
      <c r="J857" s="21">
        <f t="shared" si="450"/>
        <v>1387872000</v>
      </c>
      <c r="K857" s="21">
        <f t="shared" si="450"/>
        <v>1122051353.23</v>
      </c>
      <c r="L857" s="22">
        <f t="shared" si="413"/>
        <v>80.846890291756011</v>
      </c>
      <c r="M857" s="21">
        <f t="shared" si="450"/>
        <v>1400000000</v>
      </c>
      <c r="N857" s="21">
        <f t="shared" si="450"/>
        <v>1400000000</v>
      </c>
      <c r="O857" s="21">
        <f t="shared" si="450"/>
        <v>1866666666</v>
      </c>
      <c r="P857" s="21">
        <f t="shared" si="450"/>
        <v>1866666666</v>
      </c>
      <c r="Q857" s="21">
        <f t="shared" si="450"/>
        <v>1400000000</v>
      </c>
      <c r="R857" s="21">
        <f t="shared" si="450"/>
        <v>1866666666</v>
      </c>
      <c r="S857" s="21">
        <f t="shared" si="450"/>
        <v>1866666666</v>
      </c>
      <c r="T857" s="21">
        <f t="shared" si="450"/>
        <v>1866666666</v>
      </c>
      <c r="U857" s="21">
        <f t="shared" si="450"/>
        <v>1866666666</v>
      </c>
      <c r="V857" s="21"/>
      <c r="W857" s="21"/>
      <c r="X857" s="21"/>
      <c r="Y857" s="12"/>
    </row>
    <row r="858" spans="1:25" hidden="1" x14ac:dyDescent="0.2">
      <c r="A858" s="28" t="s">
        <v>444</v>
      </c>
      <c r="B858" s="29">
        <v>11</v>
      </c>
      <c r="C858" s="50" t="s">
        <v>258</v>
      </c>
      <c r="D858" s="53">
        <v>3632</v>
      </c>
      <c r="E858" s="32" t="s">
        <v>183</v>
      </c>
      <c r="G858" s="1">
        <v>1387872000</v>
      </c>
      <c r="H858" s="1">
        <v>1387872000</v>
      </c>
      <c r="I858" s="1">
        <v>1387872000</v>
      </c>
      <c r="J858" s="1">
        <v>1387872000</v>
      </c>
      <c r="K858" s="1">
        <v>1122051353.23</v>
      </c>
      <c r="L858" s="33">
        <f t="shared" si="413"/>
        <v>80.846890291756011</v>
      </c>
      <c r="M858" s="1">
        <v>1400000000</v>
      </c>
      <c r="N858" s="1">
        <v>1400000000</v>
      </c>
      <c r="O858" s="1">
        <v>1866666666</v>
      </c>
      <c r="P858" s="1">
        <f>O858</f>
        <v>1866666666</v>
      </c>
      <c r="Q858" s="1">
        <v>1400000000</v>
      </c>
      <c r="R858" s="1">
        <v>1866666666</v>
      </c>
      <c r="S858" s="1">
        <f>R858</f>
        <v>1866666666</v>
      </c>
      <c r="T858" s="1">
        <v>1866666666</v>
      </c>
      <c r="U858" s="1">
        <f>T858</f>
        <v>1866666666</v>
      </c>
    </row>
    <row r="859" spans="1:25" s="23" customFormat="1" ht="110.25" x14ac:dyDescent="0.2">
      <c r="A859" s="235" t="s">
        <v>176</v>
      </c>
      <c r="B859" s="236"/>
      <c r="C859" s="236"/>
      <c r="D859" s="237"/>
      <c r="E859" s="38" t="s">
        <v>445</v>
      </c>
      <c r="F859" s="38" t="s">
        <v>349</v>
      </c>
      <c r="G859" s="21"/>
      <c r="H859" s="21"/>
      <c r="I859" s="21">
        <f>I860</f>
        <v>0</v>
      </c>
      <c r="J859" s="21">
        <f t="shared" ref="J859:U860" si="451">J860</f>
        <v>0</v>
      </c>
      <c r="K859" s="21">
        <f t="shared" si="451"/>
        <v>0</v>
      </c>
      <c r="L859" s="22" t="str">
        <f t="shared" si="413"/>
        <v>-</v>
      </c>
      <c r="M859" s="21">
        <f t="shared" si="451"/>
        <v>0</v>
      </c>
      <c r="N859" s="21">
        <f t="shared" si="451"/>
        <v>0</v>
      </c>
      <c r="O859" s="21">
        <f t="shared" si="451"/>
        <v>466666667</v>
      </c>
      <c r="P859" s="21">
        <f t="shared" si="451"/>
        <v>466666667</v>
      </c>
      <c r="Q859" s="21">
        <f t="shared" si="451"/>
        <v>0</v>
      </c>
      <c r="R859" s="21">
        <f t="shared" si="451"/>
        <v>4666667</v>
      </c>
      <c r="S859" s="21">
        <f t="shared" si="451"/>
        <v>4666667</v>
      </c>
      <c r="T859" s="21">
        <f t="shared" si="451"/>
        <v>4666667</v>
      </c>
      <c r="U859" s="21">
        <f t="shared" si="451"/>
        <v>4666667</v>
      </c>
      <c r="V859" s="21"/>
      <c r="W859" s="21"/>
      <c r="X859" s="21"/>
      <c r="Y859" s="12"/>
    </row>
    <row r="860" spans="1:25" s="23" customFormat="1" ht="15.75" hidden="1" x14ac:dyDescent="0.2">
      <c r="A860" s="24"/>
      <c r="B860" s="25">
        <v>11</v>
      </c>
      <c r="C860" s="49" t="s">
        <v>270</v>
      </c>
      <c r="D860" s="40">
        <v>386</v>
      </c>
      <c r="E860" s="20"/>
      <c r="F860" s="20"/>
      <c r="G860" s="21"/>
      <c r="H860" s="21"/>
      <c r="I860" s="21">
        <f>I861</f>
        <v>0</v>
      </c>
      <c r="J860" s="21">
        <f t="shared" si="451"/>
        <v>0</v>
      </c>
      <c r="K860" s="21">
        <f t="shared" si="451"/>
        <v>0</v>
      </c>
      <c r="L860" s="22" t="str">
        <f t="shared" si="413"/>
        <v>-</v>
      </c>
      <c r="M860" s="21">
        <f t="shared" si="451"/>
        <v>0</v>
      </c>
      <c r="N860" s="21">
        <f t="shared" si="451"/>
        <v>0</v>
      </c>
      <c r="O860" s="21">
        <f t="shared" si="451"/>
        <v>466666667</v>
      </c>
      <c r="P860" s="21">
        <f t="shared" si="451"/>
        <v>466666667</v>
      </c>
      <c r="Q860" s="21">
        <f t="shared" si="451"/>
        <v>0</v>
      </c>
      <c r="R860" s="21">
        <f t="shared" si="451"/>
        <v>4666667</v>
      </c>
      <c r="S860" s="21">
        <f t="shared" si="451"/>
        <v>4666667</v>
      </c>
      <c r="T860" s="21">
        <f t="shared" si="451"/>
        <v>4666667</v>
      </c>
      <c r="U860" s="21">
        <f t="shared" si="451"/>
        <v>4666667</v>
      </c>
      <c r="V860" s="21"/>
      <c r="W860" s="21"/>
      <c r="X860" s="21"/>
      <c r="Y860" s="12"/>
    </row>
    <row r="861" spans="1:25" ht="45" hidden="1" x14ac:dyDescent="0.2">
      <c r="B861" s="29">
        <v>11</v>
      </c>
      <c r="C861" s="50" t="s">
        <v>270</v>
      </c>
      <c r="D861" s="53">
        <v>3861</v>
      </c>
      <c r="E861" s="32" t="s">
        <v>277</v>
      </c>
      <c r="L861" s="22" t="str">
        <f t="shared" si="413"/>
        <v>-</v>
      </c>
      <c r="M861" s="1"/>
      <c r="N861" s="1"/>
      <c r="O861" s="1">
        <v>466666667</v>
      </c>
      <c r="P861" s="1">
        <f>O861</f>
        <v>466666667</v>
      </c>
      <c r="Q861" s="1"/>
      <c r="R861" s="1">
        <v>4666667</v>
      </c>
      <c r="S861" s="1">
        <f>R861</f>
        <v>4666667</v>
      </c>
      <c r="T861" s="1">
        <v>4666667</v>
      </c>
      <c r="U861" s="1">
        <f>T861</f>
        <v>4666667</v>
      </c>
    </row>
    <row r="862" spans="1:25" ht="110.25" x14ac:dyDescent="0.2">
      <c r="A862" s="227" t="s">
        <v>446</v>
      </c>
      <c r="B862" s="227"/>
      <c r="C862" s="227"/>
      <c r="D862" s="227"/>
      <c r="E862" s="20" t="s">
        <v>447</v>
      </c>
      <c r="F862" s="38" t="s">
        <v>349</v>
      </c>
      <c r="G862" s="21">
        <f>SUM(G863)</f>
        <v>3500000</v>
      </c>
      <c r="H862" s="21">
        <f t="shared" ref="H862:U863" si="452">SUM(H863)</f>
        <v>3500000</v>
      </c>
      <c r="I862" s="21">
        <f t="shared" si="452"/>
        <v>4782566</v>
      </c>
      <c r="J862" s="21">
        <f t="shared" si="452"/>
        <v>4782566</v>
      </c>
      <c r="K862" s="21">
        <f t="shared" si="452"/>
        <v>4782566</v>
      </c>
      <c r="L862" s="22">
        <f t="shared" si="413"/>
        <v>100</v>
      </c>
      <c r="M862" s="21">
        <f t="shared" si="452"/>
        <v>37000000</v>
      </c>
      <c r="N862" s="21">
        <f t="shared" si="452"/>
        <v>37000000</v>
      </c>
      <c r="O862" s="21">
        <f t="shared" si="452"/>
        <v>114098720</v>
      </c>
      <c r="P862" s="21">
        <f t="shared" si="452"/>
        <v>114098720</v>
      </c>
      <c r="Q862" s="21">
        <f t="shared" si="452"/>
        <v>38400000</v>
      </c>
      <c r="R862" s="21">
        <f t="shared" si="452"/>
        <v>186851150</v>
      </c>
      <c r="S862" s="21">
        <f t="shared" si="452"/>
        <v>186851150</v>
      </c>
      <c r="T862" s="21">
        <f t="shared" si="452"/>
        <v>168200000</v>
      </c>
      <c r="U862" s="21">
        <f t="shared" si="452"/>
        <v>168200000</v>
      </c>
    </row>
    <row r="863" spans="1:25" s="23" customFormat="1" ht="15.75" hidden="1" x14ac:dyDescent="0.2">
      <c r="A863" s="24" t="s">
        <v>448</v>
      </c>
      <c r="B863" s="25">
        <v>11</v>
      </c>
      <c r="C863" s="49" t="s">
        <v>258</v>
      </c>
      <c r="D863" s="40">
        <v>352</v>
      </c>
      <c r="E863" s="20"/>
      <c r="F863" s="20"/>
      <c r="G863" s="21">
        <f>SUM(G864)</f>
        <v>3500000</v>
      </c>
      <c r="H863" s="21">
        <f t="shared" si="452"/>
        <v>3500000</v>
      </c>
      <c r="I863" s="21">
        <f t="shared" si="452"/>
        <v>4782566</v>
      </c>
      <c r="J863" s="21">
        <f t="shared" si="452"/>
        <v>4782566</v>
      </c>
      <c r="K863" s="21">
        <f t="shared" si="452"/>
        <v>4782566</v>
      </c>
      <c r="L863" s="22">
        <f t="shared" si="413"/>
        <v>100</v>
      </c>
      <c r="M863" s="21">
        <f t="shared" si="452"/>
        <v>37000000</v>
      </c>
      <c r="N863" s="21">
        <f t="shared" si="452"/>
        <v>37000000</v>
      </c>
      <c r="O863" s="21">
        <f t="shared" si="452"/>
        <v>114098720</v>
      </c>
      <c r="P863" s="21">
        <f t="shared" si="452"/>
        <v>114098720</v>
      </c>
      <c r="Q863" s="21">
        <f t="shared" si="452"/>
        <v>38400000</v>
      </c>
      <c r="R863" s="21">
        <f t="shared" si="452"/>
        <v>186851150</v>
      </c>
      <c r="S863" s="21">
        <f t="shared" si="452"/>
        <v>186851150</v>
      </c>
      <c r="T863" s="21">
        <f t="shared" si="452"/>
        <v>168200000</v>
      </c>
      <c r="U863" s="21">
        <f t="shared" si="452"/>
        <v>168200000</v>
      </c>
      <c r="V863" s="21"/>
      <c r="W863" s="21"/>
      <c r="X863" s="21"/>
      <c r="Y863" s="12"/>
    </row>
    <row r="864" spans="1:25" ht="30" hidden="1" x14ac:dyDescent="0.2">
      <c r="A864" s="28" t="s">
        <v>448</v>
      </c>
      <c r="B864" s="29">
        <v>11</v>
      </c>
      <c r="C864" s="50" t="s">
        <v>258</v>
      </c>
      <c r="D864" s="53">
        <v>3522</v>
      </c>
      <c r="E864" s="32" t="s">
        <v>150</v>
      </c>
      <c r="G864" s="1">
        <v>3500000</v>
      </c>
      <c r="H864" s="1">
        <v>3500000</v>
      </c>
      <c r="I864" s="1">
        <v>4782566</v>
      </c>
      <c r="J864" s="1">
        <v>4782566</v>
      </c>
      <c r="K864" s="1">
        <v>4782566</v>
      </c>
      <c r="L864" s="33">
        <f t="shared" si="413"/>
        <v>100</v>
      </c>
      <c r="M864" s="1">
        <v>37000000</v>
      </c>
      <c r="N864" s="1">
        <v>37000000</v>
      </c>
      <c r="O864" s="1">
        <v>114098720</v>
      </c>
      <c r="P864" s="1">
        <f>O864</f>
        <v>114098720</v>
      </c>
      <c r="Q864" s="1">
        <v>38400000</v>
      </c>
      <c r="R864" s="1">
        <v>186851150</v>
      </c>
      <c r="S864" s="1">
        <f>R864</f>
        <v>186851150</v>
      </c>
      <c r="T864" s="1">
        <v>168200000</v>
      </c>
      <c r="U864" s="1">
        <f>T864</f>
        <v>168200000</v>
      </c>
    </row>
    <row r="865" spans="1:25" ht="110.25" x14ac:dyDescent="0.2">
      <c r="A865" s="227" t="s">
        <v>449</v>
      </c>
      <c r="B865" s="227"/>
      <c r="C865" s="227"/>
      <c r="D865" s="227"/>
      <c r="E865" s="20" t="s">
        <v>450</v>
      </c>
      <c r="F865" s="38" t="s">
        <v>349</v>
      </c>
      <c r="G865" s="21">
        <f>SUM(G866)</f>
        <v>106396500</v>
      </c>
      <c r="H865" s="21">
        <f t="shared" ref="H865:U866" si="453">SUM(H866)</f>
        <v>106396500</v>
      </c>
      <c r="I865" s="21">
        <f t="shared" si="453"/>
        <v>141563308</v>
      </c>
      <c r="J865" s="21">
        <f t="shared" si="453"/>
        <v>141563308</v>
      </c>
      <c r="K865" s="21">
        <f t="shared" si="453"/>
        <v>141563308</v>
      </c>
      <c r="L865" s="22">
        <f t="shared" si="413"/>
        <v>100</v>
      </c>
      <c r="M865" s="21">
        <f t="shared" si="453"/>
        <v>0</v>
      </c>
      <c r="N865" s="21">
        <f t="shared" si="453"/>
        <v>0</v>
      </c>
      <c r="O865" s="21">
        <f t="shared" si="453"/>
        <v>0</v>
      </c>
      <c r="P865" s="21">
        <f t="shared" si="453"/>
        <v>0</v>
      </c>
      <c r="Q865" s="21">
        <f t="shared" si="453"/>
        <v>0</v>
      </c>
      <c r="R865" s="21">
        <f t="shared" si="453"/>
        <v>0</v>
      </c>
      <c r="S865" s="21">
        <f t="shared" si="453"/>
        <v>0</v>
      </c>
      <c r="T865" s="21">
        <f t="shared" si="453"/>
        <v>0</v>
      </c>
      <c r="U865" s="21">
        <f t="shared" si="453"/>
        <v>0</v>
      </c>
    </row>
    <row r="866" spans="1:25" s="23" customFormat="1" ht="15.75" hidden="1" x14ac:dyDescent="0.2">
      <c r="A866" s="24" t="s">
        <v>451</v>
      </c>
      <c r="B866" s="25">
        <v>11</v>
      </c>
      <c r="C866" s="49" t="s">
        <v>258</v>
      </c>
      <c r="D866" s="40">
        <v>352</v>
      </c>
      <c r="E866" s="20"/>
      <c r="F866" s="20"/>
      <c r="G866" s="21">
        <f>SUM(G867)</f>
        <v>106396500</v>
      </c>
      <c r="H866" s="21">
        <f t="shared" si="453"/>
        <v>106396500</v>
      </c>
      <c r="I866" s="21">
        <f t="shared" si="453"/>
        <v>141563308</v>
      </c>
      <c r="J866" s="21">
        <f t="shared" si="453"/>
        <v>141563308</v>
      </c>
      <c r="K866" s="21">
        <f t="shared" si="453"/>
        <v>141563308</v>
      </c>
      <c r="L866" s="22">
        <f t="shared" si="413"/>
        <v>100</v>
      </c>
      <c r="M866" s="21">
        <f t="shared" si="453"/>
        <v>0</v>
      </c>
      <c r="N866" s="21">
        <f t="shared" si="453"/>
        <v>0</v>
      </c>
      <c r="O866" s="21">
        <f t="shared" si="453"/>
        <v>0</v>
      </c>
      <c r="P866" s="21">
        <f t="shared" si="453"/>
        <v>0</v>
      </c>
      <c r="Q866" s="21">
        <f t="shared" si="453"/>
        <v>0</v>
      </c>
      <c r="R866" s="21">
        <f t="shared" si="453"/>
        <v>0</v>
      </c>
      <c r="S866" s="21">
        <f t="shared" si="453"/>
        <v>0</v>
      </c>
      <c r="T866" s="21">
        <f t="shared" si="453"/>
        <v>0</v>
      </c>
      <c r="U866" s="21">
        <f t="shared" si="453"/>
        <v>0</v>
      </c>
      <c r="V866" s="21"/>
      <c r="W866" s="21"/>
      <c r="X866" s="21"/>
      <c r="Y866" s="12"/>
    </row>
    <row r="867" spans="1:25" ht="30" hidden="1" x14ac:dyDescent="0.2">
      <c r="A867" s="28" t="s">
        <v>451</v>
      </c>
      <c r="B867" s="29">
        <v>11</v>
      </c>
      <c r="C867" s="50" t="s">
        <v>258</v>
      </c>
      <c r="D867" s="53">
        <v>3522</v>
      </c>
      <c r="E867" s="32" t="s">
        <v>150</v>
      </c>
      <c r="G867" s="1">
        <v>106396500</v>
      </c>
      <c r="H867" s="1">
        <v>106396500</v>
      </c>
      <c r="I867" s="1">
        <v>141563308</v>
      </c>
      <c r="J867" s="1">
        <v>141563308</v>
      </c>
      <c r="K867" s="1">
        <v>141563308</v>
      </c>
      <c r="L867" s="33">
        <f t="shared" ref="L867:L930" si="454">IF(I867=0, "-", K867/I867*100)</f>
        <v>100</v>
      </c>
      <c r="M867" s="1">
        <v>0</v>
      </c>
      <c r="N867" s="1">
        <v>0</v>
      </c>
      <c r="O867" s="1"/>
      <c r="P867" s="1">
        <f>O867</f>
        <v>0</v>
      </c>
      <c r="Q867" s="1">
        <v>0</v>
      </c>
      <c r="R867" s="1"/>
      <c r="S867" s="1">
        <f>R867</f>
        <v>0</v>
      </c>
      <c r="T867" s="1"/>
      <c r="U867" s="1">
        <f>T867</f>
        <v>0</v>
      </c>
    </row>
    <row r="868" spans="1:25" ht="110.25" x14ac:dyDescent="0.2">
      <c r="A868" s="227" t="s">
        <v>452</v>
      </c>
      <c r="B868" s="227"/>
      <c r="C868" s="227"/>
      <c r="D868" s="227"/>
      <c r="E868" s="20" t="s">
        <v>453</v>
      </c>
      <c r="F868" s="38" t="s">
        <v>349</v>
      </c>
      <c r="G868" s="21">
        <f>G869+G871</f>
        <v>54000000</v>
      </c>
      <c r="H868" s="21">
        <f t="shared" ref="H868:U868" si="455">H869+H871</f>
        <v>54000000</v>
      </c>
      <c r="I868" s="21">
        <f t="shared" si="455"/>
        <v>79000000</v>
      </c>
      <c r="J868" s="21">
        <f t="shared" si="455"/>
        <v>79000000</v>
      </c>
      <c r="K868" s="21">
        <f t="shared" si="455"/>
        <v>79000000</v>
      </c>
      <c r="L868" s="22">
        <f t="shared" si="454"/>
        <v>100</v>
      </c>
      <c r="M868" s="21">
        <f t="shared" si="455"/>
        <v>58000000</v>
      </c>
      <c r="N868" s="21">
        <f t="shared" si="455"/>
        <v>58000000</v>
      </c>
      <c r="O868" s="21">
        <f t="shared" si="455"/>
        <v>95669306</v>
      </c>
      <c r="P868" s="21">
        <f t="shared" si="455"/>
        <v>58148276</v>
      </c>
      <c r="Q868" s="21">
        <f t="shared" si="455"/>
        <v>63000000</v>
      </c>
      <c r="R868" s="21">
        <f t="shared" si="455"/>
        <v>89563364</v>
      </c>
      <c r="S868" s="21">
        <f t="shared" si="455"/>
        <v>62136194</v>
      </c>
      <c r="T868" s="21">
        <f t="shared" si="455"/>
        <v>95778878</v>
      </c>
      <c r="U868" s="21">
        <f t="shared" si="455"/>
        <v>66471450</v>
      </c>
    </row>
    <row r="869" spans="1:25" s="23" customFormat="1" ht="15.75" hidden="1" x14ac:dyDescent="0.2">
      <c r="A869" s="24" t="s">
        <v>454</v>
      </c>
      <c r="B869" s="25">
        <v>11</v>
      </c>
      <c r="C869" s="49" t="s">
        <v>258</v>
      </c>
      <c r="D869" s="27">
        <v>352</v>
      </c>
      <c r="E869" s="20"/>
      <c r="F869" s="20"/>
      <c r="G869" s="21">
        <f>SUM(G870)</f>
        <v>54000000</v>
      </c>
      <c r="H869" s="21">
        <f t="shared" ref="H869:U869" si="456">SUM(H870)</f>
        <v>54000000</v>
      </c>
      <c r="I869" s="21">
        <f t="shared" si="456"/>
        <v>54000000</v>
      </c>
      <c r="J869" s="21">
        <f t="shared" si="456"/>
        <v>54000000</v>
      </c>
      <c r="K869" s="21">
        <f t="shared" si="456"/>
        <v>54000000</v>
      </c>
      <c r="L869" s="22">
        <f t="shared" si="454"/>
        <v>100</v>
      </c>
      <c r="M869" s="21">
        <f t="shared" si="456"/>
        <v>58000000</v>
      </c>
      <c r="N869" s="21">
        <f t="shared" si="456"/>
        <v>58000000</v>
      </c>
      <c r="O869" s="21">
        <f t="shared" si="456"/>
        <v>58148276</v>
      </c>
      <c r="P869" s="21">
        <f t="shared" si="456"/>
        <v>58148276</v>
      </c>
      <c r="Q869" s="21">
        <f t="shared" si="456"/>
        <v>63000000</v>
      </c>
      <c r="R869" s="21">
        <f t="shared" si="456"/>
        <v>62136194</v>
      </c>
      <c r="S869" s="21">
        <f t="shared" si="456"/>
        <v>62136194</v>
      </c>
      <c r="T869" s="21">
        <f t="shared" si="456"/>
        <v>66471450</v>
      </c>
      <c r="U869" s="21">
        <f t="shared" si="456"/>
        <v>66471450</v>
      </c>
      <c r="V869" s="21"/>
      <c r="W869" s="21"/>
      <c r="X869" s="21"/>
      <c r="Y869" s="12"/>
    </row>
    <row r="870" spans="1:25" ht="30" hidden="1" x14ac:dyDescent="0.2">
      <c r="A870" s="28" t="s">
        <v>454</v>
      </c>
      <c r="B870" s="29">
        <v>11</v>
      </c>
      <c r="C870" s="50" t="s">
        <v>258</v>
      </c>
      <c r="D870" s="53">
        <v>3522</v>
      </c>
      <c r="E870" s="32" t="s">
        <v>150</v>
      </c>
      <c r="G870" s="1">
        <v>54000000</v>
      </c>
      <c r="H870" s="1">
        <v>54000000</v>
      </c>
      <c r="I870" s="1">
        <v>54000000</v>
      </c>
      <c r="J870" s="1">
        <v>54000000</v>
      </c>
      <c r="K870" s="1">
        <v>54000000</v>
      </c>
      <c r="L870" s="33">
        <f t="shared" si="454"/>
        <v>100</v>
      </c>
      <c r="M870" s="1">
        <v>58000000</v>
      </c>
      <c r="N870" s="1">
        <v>58000000</v>
      </c>
      <c r="O870" s="1">
        <v>58148276</v>
      </c>
      <c r="P870" s="1">
        <f>O870</f>
        <v>58148276</v>
      </c>
      <c r="Q870" s="1">
        <v>63000000</v>
      </c>
      <c r="R870" s="1">
        <v>62136194</v>
      </c>
      <c r="S870" s="1">
        <f>R870</f>
        <v>62136194</v>
      </c>
      <c r="T870" s="1">
        <v>66471450</v>
      </c>
      <c r="U870" s="1">
        <f>T870</f>
        <v>66471450</v>
      </c>
    </row>
    <row r="871" spans="1:25" s="23" customFormat="1" ht="15.75" hidden="1" x14ac:dyDescent="0.2">
      <c r="A871" s="24" t="s">
        <v>454</v>
      </c>
      <c r="B871" s="25">
        <v>11</v>
      </c>
      <c r="C871" s="49" t="s">
        <v>258</v>
      </c>
      <c r="D871" s="40">
        <v>516</v>
      </c>
      <c r="E871" s="20"/>
      <c r="F871" s="20"/>
      <c r="G871" s="21">
        <f>SUM(G872)</f>
        <v>0</v>
      </c>
      <c r="H871" s="21">
        <f t="shared" ref="H871:U871" si="457">SUM(H872)</f>
        <v>0</v>
      </c>
      <c r="I871" s="21">
        <f t="shared" si="457"/>
        <v>25000000</v>
      </c>
      <c r="J871" s="21">
        <f t="shared" si="457"/>
        <v>25000000</v>
      </c>
      <c r="K871" s="21">
        <f t="shared" si="457"/>
        <v>25000000</v>
      </c>
      <c r="L871" s="22">
        <f t="shared" si="454"/>
        <v>100</v>
      </c>
      <c r="M871" s="21">
        <f t="shared" si="457"/>
        <v>0</v>
      </c>
      <c r="N871" s="21">
        <f t="shared" si="457"/>
        <v>0</v>
      </c>
      <c r="O871" s="21">
        <f t="shared" si="457"/>
        <v>37521030</v>
      </c>
      <c r="P871" s="21">
        <f t="shared" si="457"/>
        <v>0</v>
      </c>
      <c r="Q871" s="21">
        <f t="shared" si="457"/>
        <v>0</v>
      </c>
      <c r="R871" s="21">
        <f t="shared" si="457"/>
        <v>27427170</v>
      </c>
      <c r="S871" s="21">
        <f t="shared" si="457"/>
        <v>0</v>
      </c>
      <c r="T871" s="21">
        <f t="shared" si="457"/>
        <v>29307428</v>
      </c>
      <c r="U871" s="21">
        <f t="shared" si="457"/>
        <v>0</v>
      </c>
      <c r="V871" s="21"/>
      <c r="W871" s="21"/>
      <c r="X871" s="21"/>
      <c r="Y871" s="12"/>
    </row>
    <row r="872" spans="1:25" ht="30" hidden="1" x14ac:dyDescent="0.2">
      <c r="A872" s="28" t="s">
        <v>454</v>
      </c>
      <c r="B872" s="29">
        <v>11</v>
      </c>
      <c r="C872" s="50" t="s">
        <v>258</v>
      </c>
      <c r="D872" s="53">
        <v>5163</v>
      </c>
      <c r="E872" s="32" t="s">
        <v>455</v>
      </c>
      <c r="G872" s="1">
        <v>0</v>
      </c>
      <c r="H872" s="1">
        <v>0</v>
      </c>
      <c r="I872" s="1">
        <v>25000000</v>
      </c>
      <c r="J872" s="1">
        <v>25000000</v>
      </c>
      <c r="K872" s="1">
        <v>25000000</v>
      </c>
      <c r="L872" s="33">
        <f t="shared" si="454"/>
        <v>100</v>
      </c>
      <c r="M872" s="1">
        <v>0</v>
      </c>
      <c r="N872" s="1">
        <v>0</v>
      </c>
      <c r="O872" s="1">
        <v>37521030</v>
      </c>
      <c r="P872" s="35"/>
      <c r="Q872" s="1">
        <v>0</v>
      </c>
      <c r="R872" s="1">
        <v>27427170</v>
      </c>
      <c r="S872" s="35"/>
      <c r="T872" s="1">
        <v>29307428</v>
      </c>
      <c r="U872" s="35"/>
    </row>
    <row r="873" spans="1:25" ht="110.25" x14ac:dyDescent="0.2">
      <c r="A873" s="227" t="s">
        <v>456</v>
      </c>
      <c r="B873" s="227"/>
      <c r="C873" s="227"/>
      <c r="D873" s="227"/>
      <c r="E873" s="20" t="s">
        <v>457</v>
      </c>
      <c r="F873" s="38" t="s">
        <v>349</v>
      </c>
      <c r="G873" s="21">
        <f>SUM(G874)</f>
        <v>550000</v>
      </c>
      <c r="H873" s="21">
        <f t="shared" ref="H873:U874" si="458">SUM(H874)</f>
        <v>550000</v>
      </c>
      <c r="I873" s="21">
        <f t="shared" si="458"/>
        <v>550000</v>
      </c>
      <c r="J873" s="21">
        <f t="shared" si="458"/>
        <v>550000</v>
      </c>
      <c r="K873" s="21">
        <f t="shared" si="458"/>
        <v>374816</v>
      </c>
      <c r="L873" s="22">
        <f t="shared" si="454"/>
        <v>68.148363636363641</v>
      </c>
      <c r="M873" s="21">
        <f t="shared" si="458"/>
        <v>630000</v>
      </c>
      <c r="N873" s="21">
        <f t="shared" si="458"/>
        <v>630000</v>
      </c>
      <c r="O873" s="21">
        <f t="shared" si="458"/>
        <v>630000</v>
      </c>
      <c r="P873" s="21">
        <f t="shared" si="458"/>
        <v>630000</v>
      </c>
      <c r="Q873" s="21">
        <f t="shared" si="458"/>
        <v>650000</v>
      </c>
      <c r="R873" s="21">
        <f t="shared" si="458"/>
        <v>650000</v>
      </c>
      <c r="S873" s="21">
        <f t="shared" si="458"/>
        <v>650000</v>
      </c>
      <c r="T873" s="21">
        <f t="shared" si="458"/>
        <v>670000</v>
      </c>
      <c r="U873" s="21">
        <f t="shared" si="458"/>
        <v>670000</v>
      </c>
    </row>
    <row r="874" spans="1:25" s="23" customFormat="1" ht="15.75" hidden="1" x14ac:dyDescent="0.2">
      <c r="A874" s="24" t="s">
        <v>458</v>
      </c>
      <c r="B874" s="25">
        <v>11</v>
      </c>
      <c r="C874" s="49" t="s">
        <v>258</v>
      </c>
      <c r="D874" s="40">
        <v>352</v>
      </c>
      <c r="E874" s="20"/>
      <c r="F874" s="20"/>
      <c r="G874" s="21">
        <f>SUM(G875)</f>
        <v>550000</v>
      </c>
      <c r="H874" s="21">
        <f t="shared" si="458"/>
        <v>550000</v>
      </c>
      <c r="I874" s="21">
        <f t="shared" si="458"/>
        <v>550000</v>
      </c>
      <c r="J874" s="21">
        <f t="shared" si="458"/>
        <v>550000</v>
      </c>
      <c r="K874" s="21">
        <f t="shared" si="458"/>
        <v>374816</v>
      </c>
      <c r="L874" s="22">
        <f t="shared" si="454"/>
        <v>68.148363636363641</v>
      </c>
      <c r="M874" s="21">
        <f t="shared" si="458"/>
        <v>630000</v>
      </c>
      <c r="N874" s="21">
        <f t="shared" si="458"/>
        <v>630000</v>
      </c>
      <c r="O874" s="21">
        <f t="shared" si="458"/>
        <v>630000</v>
      </c>
      <c r="P874" s="21">
        <f t="shared" si="458"/>
        <v>630000</v>
      </c>
      <c r="Q874" s="21">
        <f t="shared" si="458"/>
        <v>650000</v>
      </c>
      <c r="R874" s="21">
        <f t="shared" si="458"/>
        <v>650000</v>
      </c>
      <c r="S874" s="21">
        <f t="shared" si="458"/>
        <v>650000</v>
      </c>
      <c r="T874" s="21">
        <f t="shared" si="458"/>
        <v>670000</v>
      </c>
      <c r="U874" s="21">
        <f t="shared" si="458"/>
        <v>670000</v>
      </c>
      <c r="V874" s="21"/>
      <c r="W874" s="21"/>
      <c r="X874" s="21"/>
      <c r="Y874" s="12"/>
    </row>
    <row r="875" spans="1:25" ht="30" hidden="1" x14ac:dyDescent="0.2">
      <c r="A875" s="28" t="s">
        <v>458</v>
      </c>
      <c r="B875" s="29">
        <v>11</v>
      </c>
      <c r="C875" s="50" t="s">
        <v>258</v>
      </c>
      <c r="D875" s="53">
        <v>3522</v>
      </c>
      <c r="E875" s="32" t="s">
        <v>150</v>
      </c>
      <c r="G875" s="1">
        <v>550000</v>
      </c>
      <c r="H875" s="1">
        <v>550000</v>
      </c>
      <c r="I875" s="1">
        <v>550000</v>
      </c>
      <c r="J875" s="1">
        <v>550000</v>
      </c>
      <c r="K875" s="1">
        <v>374816</v>
      </c>
      <c r="L875" s="33">
        <f t="shared" si="454"/>
        <v>68.148363636363641</v>
      </c>
      <c r="M875" s="1">
        <v>630000</v>
      </c>
      <c r="N875" s="1">
        <v>630000</v>
      </c>
      <c r="O875" s="1">
        <v>630000</v>
      </c>
      <c r="P875" s="1">
        <f>O875</f>
        <v>630000</v>
      </c>
      <c r="Q875" s="1">
        <v>650000</v>
      </c>
      <c r="R875" s="1">
        <v>650000</v>
      </c>
      <c r="S875" s="1">
        <f>R875</f>
        <v>650000</v>
      </c>
      <c r="T875" s="1">
        <v>670000</v>
      </c>
      <c r="U875" s="1">
        <f>T875</f>
        <v>670000</v>
      </c>
    </row>
    <row r="876" spans="1:25" ht="110.25" x14ac:dyDescent="0.2">
      <c r="A876" s="227" t="s">
        <v>459</v>
      </c>
      <c r="B876" s="227"/>
      <c r="C876" s="227"/>
      <c r="D876" s="227"/>
      <c r="E876" s="20" t="s">
        <v>460</v>
      </c>
      <c r="F876" s="38" t="s">
        <v>349</v>
      </c>
      <c r="G876" s="21">
        <f>SUM(G877)</f>
        <v>25323000</v>
      </c>
      <c r="H876" s="21">
        <f t="shared" ref="H876:U877" si="459">SUM(H877)</f>
        <v>25323000</v>
      </c>
      <c r="I876" s="21">
        <f t="shared" si="459"/>
        <v>132050315</v>
      </c>
      <c r="J876" s="21">
        <f t="shared" si="459"/>
        <v>132050315</v>
      </c>
      <c r="K876" s="21">
        <f t="shared" si="459"/>
        <v>132050315</v>
      </c>
      <c r="L876" s="22">
        <f t="shared" si="454"/>
        <v>100</v>
      </c>
      <c r="M876" s="21">
        <f t="shared" si="459"/>
        <v>36650000</v>
      </c>
      <c r="N876" s="21">
        <f t="shared" si="459"/>
        <v>36650000</v>
      </c>
      <c r="O876" s="21">
        <f t="shared" si="459"/>
        <v>210000000</v>
      </c>
      <c r="P876" s="21">
        <f t="shared" si="459"/>
        <v>210000000</v>
      </c>
      <c r="Q876" s="21">
        <f t="shared" si="459"/>
        <v>34551400</v>
      </c>
      <c r="R876" s="21">
        <f t="shared" si="459"/>
        <v>210000000</v>
      </c>
      <c r="S876" s="21">
        <f t="shared" si="459"/>
        <v>210000000</v>
      </c>
      <c r="T876" s="21">
        <f t="shared" si="459"/>
        <v>240000000</v>
      </c>
      <c r="U876" s="21">
        <f t="shared" si="459"/>
        <v>240000000</v>
      </c>
    </row>
    <row r="877" spans="1:25" s="23" customFormat="1" ht="15.75" hidden="1" x14ac:dyDescent="0.2">
      <c r="A877" s="24" t="s">
        <v>461</v>
      </c>
      <c r="B877" s="25">
        <v>11</v>
      </c>
      <c r="C877" s="49" t="s">
        <v>258</v>
      </c>
      <c r="D877" s="27">
        <v>352</v>
      </c>
      <c r="E877" s="20"/>
      <c r="F877" s="20"/>
      <c r="G877" s="21">
        <f>SUM(G878)</f>
        <v>25323000</v>
      </c>
      <c r="H877" s="21">
        <f t="shared" si="459"/>
        <v>25323000</v>
      </c>
      <c r="I877" s="21">
        <f t="shared" si="459"/>
        <v>132050315</v>
      </c>
      <c r="J877" s="21">
        <f t="shared" si="459"/>
        <v>132050315</v>
      </c>
      <c r="K877" s="21">
        <f t="shared" si="459"/>
        <v>132050315</v>
      </c>
      <c r="L877" s="22">
        <f t="shared" si="454"/>
        <v>100</v>
      </c>
      <c r="M877" s="21">
        <f t="shared" si="459"/>
        <v>36650000</v>
      </c>
      <c r="N877" s="21">
        <f t="shared" si="459"/>
        <v>36650000</v>
      </c>
      <c r="O877" s="21">
        <f t="shared" si="459"/>
        <v>210000000</v>
      </c>
      <c r="P877" s="21">
        <f t="shared" si="459"/>
        <v>210000000</v>
      </c>
      <c r="Q877" s="21">
        <f t="shared" si="459"/>
        <v>34551400</v>
      </c>
      <c r="R877" s="21">
        <f t="shared" si="459"/>
        <v>210000000</v>
      </c>
      <c r="S877" s="21">
        <f t="shared" si="459"/>
        <v>210000000</v>
      </c>
      <c r="T877" s="21">
        <f t="shared" si="459"/>
        <v>240000000</v>
      </c>
      <c r="U877" s="21">
        <f t="shared" si="459"/>
        <v>240000000</v>
      </c>
      <c r="V877" s="21"/>
      <c r="W877" s="21"/>
      <c r="X877" s="21"/>
      <c r="Y877" s="12"/>
    </row>
    <row r="878" spans="1:25" ht="30" hidden="1" x14ac:dyDescent="0.2">
      <c r="A878" s="28" t="s">
        <v>461</v>
      </c>
      <c r="B878" s="29">
        <v>11</v>
      </c>
      <c r="C878" s="50" t="s">
        <v>258</v>
      </c>
      <c r="D878" s="31">
        <v>3522</v>
      </c>
      <c r="E878" s="32" t="s">
        <v>150</v>
      </c>
      <c r="F878" s="38"/>
      <c r="G878" s="1">
        <v>25323000</v>
      </c>
      <c r="H878" s="1">
        <v>25323000</v>
      </c>
      <c r="I878" s="1">
        <v>132050315</v>
      </c>
      <c r="J878" s="1">
        <v>132050315</v>
      </c>
      <c r="K878" s="1">
        <v>132050315</v>
      </c>
      <c r="L878" s="33">
        <f t="shared" si="454"/>
        <v>100</v>
      </c>
      <c r="M878" s="1">
        <v>36650000</v>
      </c>
      <c r="N878" s="1">
        <v>36650000</v>
      </c>
      <c r="O878" s="1">
        <v>210000000</v>
      </c>
      <c r="P878" s="1">
        <f>O878</f>
        <v>210000000</v>
      </c>
      <c r="Q878" s="1">
        <v>34551400</v>
      </c>
      <c r="R878" s="1">
        <v>210000000</v>
      </c>
      <c r="S878" s="1">
        <f>R878</f>
        <v>210000000</v>
      </c>
      <c r="T878" s="1">
        <v>240000000</v>
      </c>
      <c r="U878" s="1">
        <f>T878</f>
        <v>240000000</v>
      </c>
    </row>
    <row r="879" spans="1:25" ht="110.25" x14ac:dyDescent="0.2">
      <c r="A879" s="227" t="s">
        <v>462</v>
      </c>
      <c r="B879" s="227"/>
      <c r="C879" s="227"/>
      <c r="D879" s="227"/>
      <c r="E879" s="20" t="s">
        <v>463</v>
      </c>
      <c r="F879" s="38" t="s">
        <v>349</v>
      </c>
      <c r="G879" s="21">
        <f>SUM(G880)</f>
        <v>57964863</v>
      </c>
      <c r="H879" s="21">
        <f t="shared" ref="H879:U880" si="460">SUM(H880)</f>
        <v>57964863</v>
      </c>
      <c r="I879" s="21">
        <f t="shared" si="460"/>
        <v>57964863</v>
      </c>
      <c r="J879" s="21">
        <f t="shared" si="460"/>
        <v>57964863</v>
      </c>
      <c r="K879" s="21">
        <f t="shared" si="460"/>
        <v>57964863</v>
      </c>
      <c r="L879" s="22">
        <f t="shared" si="454"/>
        <v>100</v>
      </c>
      <c r="M879" s="21">
        <f t="shared" si="460"/>
        <v>0</v>
      </c>
      <c r="N879" s="21">
        <f t="shared" si="460"/>
        <v>0</v>
      </c>
      <c r="O879" s="21">
        <f t="shared" si="460"/>
        <v>0</v>
      </c>
      <c r="P879" s="21">
        <f t="shared" si="460"/>
        <v>0</v>
      </c>
      <c r="Q879" s="21">
        <f t="shared" si="460"/>
        <v>0</v>
      </c>
      <c r="R879" s="21">
        <f t="shared" si="460"/>
        <v>0</v>
      </c>
      <c r="S879" s="21">
        <f t="shared" si="460"/>
        <v>0</v>
      </c>
      <c r="T879" s="21">
        <f t="shared" si="460"/>
        <v>0</v>
      </c>
      <c r="U879" s="21">
        <f t="shared" si="460"/>
        <v>0</v>
      </c>
    </row>
    <row r="880" spans="1:25" s="23" customFormat="1" ht="15.75" hidden="1" x14ac:dyDescent="0.2">
      <c r="A880" s="24" t="s">
        <v>464</v>
      </c>
      <c r="B880" s="25">
        <v>11</v>
      </c>
      <c r="C880" s="49" t="s">
        <v>258</v>
      </c>
      <c r="D880" s="27">
        <v>352</v>
      </c>
      <c r="E880" s="20"/>
      <c r="F880" s="20"/>
      <c r="G880" s="21">
        <f>SUM(G881)</f>
        <v>57964863</v>
      </c>
      <c r="H880" s="21">
        <f t="shared" si="460"/>
        <v>57964863</v>
      </c>
      <c r="I880" s="21">
        <f t="shared" si="460"/>
        <v>57964863</v>
      </c>
      <c r="J880" s="21">
        <f t="shared" si="460"/>
        <v>57964863</v>
      </c>
      <c r="K880" s="21">
        <f t="shared" si="460"/>
        <v>57964863</v>
      </c>
      <c r="L880" s="22">
        <f t="shared" si="454"/>
        <v>100</v>
      </c>
      <c r="M880" s="21">
        <f t="shared" si="460"/>
        <v>0</v>
      </c>
      <c r="N880" s="21">
        <f t="shared" si="460"/>
        <v>0</v>
      </c>
      <c r="O880" s="21">
        <f t="shared" si="460"/>
        <v>0</v>
      </c>
      <c r="P880" s="21">
        <f t="shared" si="460"/>
        <v>0</v>
      </c>
      <c r="Q880" s="21">
        <f t="shared" si="460"/>
        <v>0</v>
      </c>
      <c r="R880" s="21">
        <f t="shared" si="460"/>
        <v>0</v>
      </c>
      <c r="S880" s="21">
        <f t="shared" si="460"/>
        <v>0</v>
      </c>
      <c r="T880" s="21">
        <f t="shared" si="460"/>
        <v>0</v>
      </c>
      <c r="U880" s="21">
        <f t="shared" si="460"/>
        <v>0</v>
      </c>
      <c r="V880" s="21"/>
      <c r="W880" s="21"/>
      <c r="X880" s="21"/>
      <c r="Y880" s="12"/>
    </row>
    <row r="881" spans="1:25" ht="30" hidden="1" x14ac:dyDescent="0.2">
      <c r="A881" s="28" t="s">
        <v>464</v>
      </c>
      <c r="B881" s="29">
        <v>11</v>
      </c>
      <c r="C881" s="50" t="s">
        <v>258</v>
      </c>
      <c r="D881" s="31">
        <v>3522</v>
      </c>
      <c r="E881" s="32" t="s">
        <v>150</v>
      </c>
      <c r="F881" s="38"/>
      <c r="G881" s="1">
        <v>57964863</v>
      </c>
      <c r="H881" s="1">
        <v>57964863</v>
      </c>
      <c r="I881" s="1">
        <v>57964863</v>
      </c>
      <c r="J881" s="1">
        <v>57964863</v>
      </c>
      <c r="K881" s="1">
        <v>57964863</v>
      </c>
      <c r="L881" s="33">
        <f t="shared" si="454"/>
        <v>100</v>
      </c>
      <c r="M881" s="1">
        <v>0</v>
      </c>
      <c r="N881" s="1">
        <v>0</v>
      </c>
      <c r="O881" s="1"/>
      <c r="P881" s="1">
        <f>O881</f>
        <v>0</v>
      </c>
      <c r="Q881" s="1">
        <v>0</v>
      </c>
      <c r="R881" s="1"/>
      <c r="S881" s="1">
        <f>R881</f>
        <v>0</v>
      </c>
      <c r="T881" s="1"/>
      <c r="U881" s="1">
        <f>T881</f>
        <v>0</v>
      </c>
    </row>
    <row r="882" spans="1:25" ht="15.75" x14ac:dyDescent="0.2">
      <c r="A882" s="234" t="s">
        <v>465</v>
      </c>
      <c r="B882" s="234"/>
      <c r="C882" s="234"/>
      <c r="D882" s="234"/>
      <c r="E882" s="234"/>
      <c r="F882" s="234"/>
      <c r="G882" s="16">
        <f>G883+G925+G928+G935</f>
        <v>357799100</v>
      </c>
      <c r="H882" s="16">
        <f t="shared" ref="H882:U882" si="461">H883+H925+H928+H935</f>
        <v>357799100</v>
      </c>
      <c r="I882" s="16">
        <f t="shared" si="461"/>
        <v>357799100</v>
      </c>
      <c r="J882" s="16">
        <f t="shared" si="461"/>
        <v>357799100</v>
      </c>
      <c r="K882" s="16">
        <f t="shared" si="461"/>
        <v>258219377.35999998</v>
      </c>
      <c r="L882" s="17">
        <f t="shared" si="454"/>
        <v>72.168816903116863</v>
      </c>
      <c r="M882" s="16">
        <f t="shared" si="461"/>
        <v>387799100</v>
      </c>
      <c r="N882" s="16">
        <f t="shared" si="461"/>
        <v>387799100</v>
      </c>
      <c r="O882" s="16">
        <f t="shared" si="461"/>
        <v>356100000</v>
      </c>
      <c r="P882" s="16">
        <f t="shared" si="461"/>
        <v>356100000</v>
      </c>
      <c r="Q882" s="16">
        <f t="shared" si="461"/>
        <v>387799100</v>
      </c>
      <c r="R882" s="16">
        <f t="shared" si="461"/>
        <v>356100000</v>
      </c>
      <c r="S882" s="16">
        <f t="shared" si="461"/>
        <v>356100000</v>
      </c>
      <c r="T882" s="16">
        <f t="shared" si="461"/>
        <v>356100000</v>
      </c>
      <c r="U882" s="16">
        <f t="shared" si="461"/>
        <v>356100000</v>
      </c>
    </row>
    <row r="883" spans="1:25" ht="141.75" x14ac:dyDescent="0.2">
      <c r="A883" s="227" t="s">
        <v>466</v>
      </c>
      <c r="B883" s="227"/>
      <c r="C883" s="227"/>
      <c r="D883" s="227"/>
      <c r="E883" s="20" t="s">
        <v>467</v>
      </c>
      <c r="F883" s="38" t="s">
        <v>99</v>
      </c>
      <c r="G883" s="21">
        <f>G884+G886+G888+G891+G896+G901+G909+G911+G918+G921+G923</f>
        <v>2726400</v>
      </c>
      <c r="H883" s="21">
        <f t="shared" ref="H883:U883" si="462">H884+H886+H888+H891+H896+H901+H909+H911+H918+H921+H923</f>
        <v>2726400</v>
      </c>
      <c r="I883" s="21">
        <f t="shared" si="462"/>
        <v>2726400</v>
      </c>
      <c r="J883" s="21">
        <f t="shared" si="462"/>
        <v>2726400</v>
      </c>
      <c r="K883" s="21">
        <f t="shared" si="462"/>
        <v>1833554.41</v>
      </c>
      <c r="L883" s="22">
        <f t="shared" si="454"/>
        <v>67.251848958333326</v>
      </c>
      <c r="M883" s="21">
        <f t="shared" si="462"/>
        <v>2736400</v>
      </c>
      <c r="N883" s="21">
        <f t="shared" si="462"/>
        <v>2736400</v>
      </c>
      <c r="O883" s="21">
        <f t="shared" si="462"/>
        <v>2682600</v>
      </c>
      <c r="P883" s="21">
        <f t="shared" si="462"/>
        <v>2682600</v>
      </c>
      <c r="Q883" s="21">
        <f t="shared" si="462"/>
        <v>2736400</v>
      </c>
      <c r="R883" s="21">
        <f t="shared" si="462"/>
        <v>2667600</v>
      </c>
      <c r="S883" s="21">
        <f t="shared" si="462"/>
        <v>2667600</v>
      </c>
      <c r="T883" s="21">
        <f t="shared" si="462"/>
        <v>2667600</v>
      </c>
      <c r="U883" s="21">
        <f t="shared" si="462"/>
        <v>2667600</v>
      </c>
    </row>
    <row r="884" spans="1:25" s="23" customFormat="1" ht="15.75" x14ac:dyDescent="0.2">
      <c r="A884" s="24" t="s">
        <v>468</v>
      </c>
      <c r="B884" s="25">
        <v>11</v>
      </c>
      <c r="C884" s="26" t="s">
        <v>101</v>
      </c>
      <c r="D884" s="27">
        <v>311</v>
      </c>
      <c r="E884" s="20"/>
      <c r="F884" s="20"/>
      <c r="G884" s="21">
        <f>SUM(G885)</f>
        <v>1449000</v>
      </c>
      <c r="H884" s="21">
        <f t="shared" ref="H884:U884" si="463">SUM(H885)</f>
        <v>1449000</v>
      </c>
      <c r="I884" s="21">
        <f t="shared" si="463"/>
        <v>1449000</v>
      </c>
      <c r="J884" s="21">
        <f t="shared" si="463"/>
        <v>1449000</v>
      </c>
      <c r="K884" s="21">
        <f t="shared" si="463"/>
        <v>1034815.59</v>
      </c>
      <c r="L884" s="22">
        <f t="shared" si="454"/>
        <v>71.415844720496892</v>
      </c>
      <c r="M884" s="21">
        <f t="shared" si="463"/>
        <v>1449000</v>
      </c>
      <c r="N884" s="21">
        <f t="shared" si="463"/>
        <v>1449000</v>
      </c>
      <c r="O884" s="21">
        <f t="shared" si="463"/>
        <v>1460000</v>
      </c>
      <c r="P884" s="21">
        <f t="shared" si="463"/>
        <v>1460000</v>
      </c>
      <c r="Q884" s="21">
        <f t="shared" si="463"/>
        <v>1449000</v>
      </c>
      <c r="R884" s="21">
        <f t="shared" si="463"/>
        <v>1460000</v>
      </c>
      <c r="S884" s="21">
        <f t="shared" si="463"/>
        <v>1460000</v>
      </c>
      <c r="T884" s="21">
        <f t="shared" si="463"/>
        <v>1458000</v>
      </c>
      <c r="U884" s="21">
        <f t="shared" si="463"/>
        <v>1458000</v>
      </c>
      <c r="V884" s="21">
        <v>1700000</v>
      </c>
      <c r="W884" s="21"/>
      <c r="X884" s="21"/>
      <c r="Y884" s="12" t="s">
        <v>469</v>
      </c>
    </row>
    <row r="885" spans="1:25" ht="15.75" hidden="1" x14ac:dyDescent="0.2">
      <c r="A885" s="28" t="s">
        <v>468</v>
      </c>
      <c r="B885" s="29">
        <v>11</v>
      </c>
      <c r="C885" s="30" t="s">
        <v>101</v>
      </c>
      <c r="D885" s="31">
        <v>3111</v>
      </c>
      <c r="E885" s="32" t="s">
        <v>33</v>
      </c>
      <c r="G885" s="51">
        <v>1449000</v>
      </c>
      <c r="H885" s="51">
        <v>1449000</v>
      </c>
      <c r="I885" s="51">
        <v>1449000</v>
      </c>
      <c r="J885" s="51">
        <v>1449000</v>
      </c>
      <c r="K885" s="51">
        <v>1034815.59</v>
      </c>
      <c r="L885" s="93">
        <f t="shared" si="454"/>
        <v>71.415844720496892</v>
      </c>
      <c r="M885" s="68">
        <v>1449000</v>
      </c>
      <c r="N885" s="68">
        <v>1449000</v>
      </c>
      <c r="O885" s="51">
        <v>1460000</v>
      </c>
      <c r="P885" s="51">
        <f>O885</f>
        <v>1460000</v>
      </c>
      <c r="Q885" s="68">
        <v>1449000</v>
      </c>
      <c r="R885" s="51">
        <v>1460000</v>
      </c>
      <c r="S885" s="51">
        <f>R885</f>
        <v>1460000</v>
      </c>
      <c r="T885" s="51">
        <v>1458000</v>
      </c>
      <c r="U885" s="51">
        <f>T885</f>
        <v>1458000</v>
      </c>
      <c r="V885" s="21">
        <f>O884+O886+O888</f>
        <v>1700000</v>
      </c>
      <c r="Y885" s="23" t="s">
        <v>470</v>
      </c>
    </row>
    <row r="886" spans="1:25" s="23" customFormat="1" ht="15.75" hidden="1" x14ac:dyDescent="0.2">
      <c r="A886" s="24" t="s">
        <v>468</v>
      </c>
      <c r="B886" s="25">
        <v>11</v>
      </c>
      <c r="C886" s="26" t="s">
        <v>101</v>
      </c>
      <c r="D886" s="27">
        <v>312</v>
      </c>
      <c r="E886" s="20"/>
      <c r="F886" s="20"/>
      <c r="G886" s="52">
        <f>SUM(G887)</f>
        <v>6000</v>
      </c>
      <c r="H886" s="52">
        <f t="shared" ref="H886:U886" si="464">SUM(H887)</f>
        <v>6000</v>
      </c>
      <c r="I886" s="52">
        <f t="shared" si="464"/>
        <v>6000</v>
      </c>
      <c r="J886" s="52">
        <f t="shared" si="464"/>
        <v>6000</v>
      </c>
      <c r="K886" s="52">
        <f t="shared" si="464"/>
        <v>3000</v>
      </c>
      <c r="L886" s="22">
        <f t="shared" si="454"/>
        <v>50</v>
      </c>
      <c r="M886" s="52">
        <f t="shared" si="464"/>
        <v>6000</v>
      </c>
      <c r="N886" s="52">
        <f t="shared" si="464"/>
        <v>6000</v>
      </c>
      <c r="O886" s="52">
        <f t="shared" si="464"/>
        <v>12200</v>
      </c>
      <c r="P886" s="52">
        <f t="shared" si="464"/>
        <v>12200</v>
      </c>
      <c r="Q886" s="52">
        <f t="shared" si="464"/>
        <v>6000</v>
      </c>
      <c r="R886" s="52">
        <f t="shared" si="464"/>
        <v>12200</v>
      </c>
      <c r="S886" s="52">
        <f t="shared" si="464"/>
        <v>12200</v>
      </c>
      <c r="T886" s="52">
        <f t="shared" si="464"/>
        <v>16000</v>
      </c>
      <c r="U886" s="52">
        <f t="shared" si="464"/>
        <v>16000</v>
      </c>
      <c r="V886" s="1">
        <f>V884-V885</f>
        <v>0</v>
      </c>
      <c r="W886" s="21"/>
      <c r="X886" s="21"/>
      <c r="Y886" s="65" t="s">
        <v>26</v>
      </c>
    </row>
    <row r="887" spans="1:25" hidden="1" x14ac:dyDescent="0.2">
      <c r="A887" s="28" t="s">
        <v>468</v>
      </c>
      <c r="B887" s="29">
        <v>11</v>
      </c>
      <c r="C887" s="30" t="s">
        <v>101</v>
      </c>
      <c r="D887" s="31">
        <v>3121</v>
      </c>
      <c r="E887" s="32" t="s">
        <v>471</v>
      </c>
      <c r="G887" s="51">
        <v>6000</v>
      </c>
      <c r="H887" s="51">
        <v>6000</v>
      </c>
      <c r="I887" s="51">
        <v>6000</v>
      </c>
      <c r="J887" s="51">
        <v>6000</v>
      </c>
      <c r="K887" s="51">
        <v>3000</v>
      </c>
      <c r="L887" s="93">
        <f t="shared" si="454"/>
        <v>50</v>
      </c>
      <c r="M887" s="68">
        <v>6000</v>
      </c>
      <c r="N887" s="68">
        <v>6000</v>
      </c>
      <c r="O887" s="51">
        <v>12200</v>
      </c>
      <c r="P887" s="51">
        <f t="shared" ref="P887:P922" si="465">O887</f>
        <v>12200</v>
      </c>
      <c r="Q887" s="68">
        <v>6000</v>
      </c>
      <c r="R887" s="51">
        <v>12200</v>
      </c>
      <c r="S887" s="51">
        <f t="shared" ref="S887:S922" si="466">R887</f>
        <v>12200</v>
      </c>
      <c r="T887" s="51">
        <v>16000</v>
      </c>
      <c r="U887" s="51">
        <f t="shared" ref="U887:U922" si="467">T887</f>
        <v>16000</v>
      </c>
    </row>
    <row r="888" spans="1:25" s="23" customFormat="1" ht="15.75" hidden="1" x14ac:dyDescent="0.2">
      <c r="A888" s="24" t="s">
        <v>468</v>
      </c>
      <c r="B888" s="25">
        <v>11</v>
      </c>
      <c r="C888" s="26" t="s">
        <v>101</v>
      </c>
      <c r="D888" s="27">
        <v>313</v>
      </c>
      <c r="E888" s="20"/>
      <c r="F888" s="20"/>
      <c r="G888" s="52">
        <f>SUM(G889:G890)</f>
        <v>225000</v>
      </c>
      <c r="H888" s="52">
        <f t="shared" ref="H888:U888" si="468">SUM(H889:H890)</f>
        <v>225000</v>
      </c>
      <c r="I888" s="52">
        <f t="shared" si="468"/>
        <v>225000</v>
      </c>
      <c r="J888" s="52">
        <f t="shared" si="468"/>
        <v>225000</v>
      </c>
      <c r="K888" s="52">
        <f t="shared" si="468"/>
        <v>157311.82</v>
      </c>
      <c r="L888" s="22">
        <f t="shared" si="454"/>
        <v>69.91636444444444</v>
      </c>
      <c r="M888" s="52">
        <f t="shared" si="468"/>
        <v>225000</v>
      </c>
      <c r="N888" s="52">
        <f t="shared" si="468"/>
        <v>225000</v>
      </c>
      <c r="O888" s="52">
        <f t="shared" si="468"/>
        <v>227800</v>
      </c>
      <c r="P888" s="52">
        <f t="shared" si="468"/>
        <v>227800</v>
      </c>
      <c r="Q888" s="52">
        <f t="shared" si="468"/>
        <v>225000</v>
      </c>
      <c r="R888" s="52">
        <f t="shared" si="468"/>
        <v>227800</v>
      </c>
      <c r="S888" s="52">
        <f t="shared" si="468"/>
        <v>227800</v>
      </c>
      <c r="T888" s="52">
        <f t="shared" si="468"/>
        <v>226000</v>
      </c>
      <c r="U888" s="52">
        <f t="shared" si="468"/>
        <v>226000</v>
      </c>
      <c r="V888" s="21"/>
      <c r="W888" s="21"/>
      <c r="X888" s="21"/>
      <c r="Y888" s="12"/>
    </row>
    <row r="889" spans="1:25" hidden="1" x14ac:dyDescent="0.2">
      <c r="A889" s="28" t="s">
        <v>468</v>
      </c>
      <c r="B889" s="29">
        <v>11</v>
      </c>
      <c r="C889" s="30" t="s">
        <v>101</v>
      </c>
      <c r="D889" s="31">
        <v>3132</v>
      </c>
      <c r="E889" s="32" t="s">
        <v>40</v>
      </c>
      <c r="G889" s="51">
        <v>198000</v>
      </c>
      <c r="H889" s="51">
        <v>198000</v>
      </c>
      <c r="I889" s="51">
        <v>198000</v>
      </c>
      <c r="J889" s="51">
        <v>198000</v>
      </c>
      <c r="K889" s="1">
        <v>139717.70000000001</v>
      </c>
      <c r="L889" s="93">
        <f t="shared" si="454"/>
        <v>70.564494949494957</v>
      </c>
      <c r="M889" s="68">
        <v>198000</v>
      </c>
      <c r="N889" s="68">
        <v>198000</v>
      </c>
      <c r="O889" s="51">
        <v>200000</v>
      </c>
      <c r="P889" s="51">
        <f t="shared" si="465"/>
        <v>200000</v>
      </c>
      <c r="Q889" s="68">
        <v>198000</v>
      </c>
      <c r="R889" s="51">
        <v>200000</v>
      </c>
      <c r="S889" s="51">
        <f t="shared" si="466"/>
        <v>200000</v>
      </c>
      <c r="T889" s="51">
        <v>199000</v>
      </c>
      <c r="U889" s="51">
        <f t="shared" si="467"/>
        <v>199000</v>
      </c>
    </row>
    <row r="890" spans="1:25" ht="30" hidden="1" x14ac:dyDescent="0.2">
      <c r="A890" s="28" t="s">
        <v>468</v>
      </c>
      <c r="B890" s="29">
        <v>11</v>
      </c>
      <c r="C890" s="30" t="s">
        <v>101</v>
      </c>
      <c r="D890" s="31">
        <v>3133</v>
      </c>
      <c r="E890" s="32" t="s">
        <v>41</v>
      </c>
      <c r="G890" s="1">
        <v>27000</v>
      </c>
      <c r="H890" s="1">
        <v>27000</v>
      </c>
      <c r="I890" s="1">
        <v>27000</v>
      </c>
      <c r="J890" s="1">
        <v>27000</v>
      </c>
      <c r="K890" s="1">
        <v>17594.12</v>
      </c>
      <c r="L890" s="33">
        <f t="shared" si="454"/>
        <v>65.163407407407405</v>
      </c>
      <c r="M890" s="1">
        <v>27000</v>
      </c>
      <c r="N890" s="1">
        <v>27000</v>
      </c>
      <c r="O890" s="1">
        <v>27800</v>
      </c>
      <c r="P890" s="51">
        <f t="shared" si="465"/>
        <v>27800</v>
      </c>
      <c r="Q890" s="1">
        <v>27000</v>
      </c>
      <c r="R890" s="1">
        <v>27800</v>
      </c>
      <c r="S890" s="51">
        <f t="shared" si="466"/>
        <v>27800</v>
      </c>
      <c r="T890" s="1">
        <v>27000</v>
      </c>
      <c r="U890" s="51">
        <f t="shared" si="467"/>
        <v>27000</v>
      </c>
    </row>
    <row r="891" spans="1:25" s="23" customFormat="1" ht="15.75" hidden="1" x14ac:dyDescent="0.2">
      <c r="A891" s="24" t="s">
        <v>468</v>
      </c>
      <c r="B891" s="25">
        <v>11</v>
      </c>
      <c r="C891" s="26" t="s">
        <v>101</v>
      </c>
      <c r="D891" s="27">
        <v>321</v>
      </c>
      <c r="E891" s="20"/>
      <c r="F891" s="20"/>
      <c r="G891" s="21">
        <f>SUM(G892:G895)</f>
        <v>123600</v>
      </c>
      <c r="H891" s="21">
        <f t="shared" ref="H891:U891" si="469">SUM(H892:H895)</f>
        <v>123600</v>
      </c>
      <c r="I891" s="21">
        <f t="shared" si="469"/>
        <v>123600</v>
      </c>
      <c r="J891" s="21">
        <f t="shared" si="469"/>
        <v>123600</v>
      </c>
      <c r="K891" s="21">
        <f t="shared" si="469"/>
        <v>38608.51</v>
      </c>
      <c r="L891" s="22">
        <f t="shared" si="454"/>
        <v>31.236658576051781</v>
      </c>
      <c r="M891" s="21">
        <f t="shared" si="469"/>
        <v>123600</v>
      </c>
      <c r="N891" s="21">
        <f t="shared" si="469"/>
        <v>123600</v>
      </c>
      <c r="O891" s="21">
        <f t="shared" si="469"/>
        <v>111600</v>
      </c>
      <c r="P891" s="21">
        <f t="shared" si="469"/>
        <v>111600</v>
      </c>
      <c r="Q891" s="21">
        <f t="shared" si="469"/>
        <v>123600</v>
      </c>
      <c r="R891" s="21">
        <f t="shared" si="469"/>
        <v>121600</v>
      </c>
      <c r="S891" s="21">
        <f t="shared" si="469"/>
        <v>121600</v>
      </c>
      <c r="T891" s="21">
        <f t="shared" si="469"/>
        <v>121600</v>
      </c>
      <c r="U891" s="21">
        <f t="shared" si="469"/>
        <v>121600</v>
      </c>
      <c r="V891" s="21"/>
      <c r="W891" s="21"/>
      <c r="X891" s="21"/>
      <c r="Y891" s="12"/>
    </row>
    <row r="892" spans="1:25" hidden="1" x14ac:dyDescent="0.2">
      <c r="A892" s="28" t="s">
        <v>468</v>
      </c>
      <c r="B892" s="29">
        <v>11</v>
      </c>
      <c r="C892" s="30" t="s">
        <v>101</v>
      </c>
      <c r="D892" s="31">
        <v>3211</v>
      </c>
      <c r="E892" s="32" t="s">
        <v>42</v>
      </c>
      <c r="G892" s="51">
        <v>65000</v>
      </c>
      <c r="H892" s="51">
        <v>65000</v>
      </c>
      <c r="I892" s="51">
        <v>65000</v>
      </c>
      <c r="J892" s="51">
        <v>65000</v>
      </c>
      <c r="K892" s="1">
        <v>21097.52</v>
      </c>
      <c r="L892" s="93">
        <f t="shared" si="454"/>
        <v>32.457723076923081</v>
      </c>
      <c r="M892" s="68">
        <v>65000</v>
      </c>
      <c r="N892" s="68">
        <v>65000</v>
      </c>
      <c r="O892" s="51">
        <v>55000</v>
      </c>
      <c r="P892" s="51">
        <f t="shared" si="465"/>
        <v>55000</v>
      </c>
      <c r="Q892" s="68">
        <v>65000</v>
      </c>
      <c r="R892" s="51">
        <v>65000</v>
      </c>
      <c r="S892" s="51">
        <f t="shared" si="466"/>
        <v>65000</v>
      </c>
      <c r="T892" s="51">
        <v>65000</v>
      </c>
      <c r="U892" s="51">
        <f t="shared" si="467"/>
        <v>65000</v>
      </c>
    </row>
    <row r="893" spans="1:25" ht="30" hidden="1" x14ac:dyDescent="0.2">
      <c r="A893" s="28" t="s">
        <v>468</v>
      </c>
      <c r="B893" s="29">
        <v>11</v>
      </c>
      <c r="C893" s="30" t="s">
        <v>101</v>
      </c>
      <c r="D893" s="31">
        <v>3212</v>
      </c>
      <c r="E893" s="32" t="s">
        <v>43</v>
      </c>
      <c r="G893" s="51">
        <v>42000</v>
      </c>
      <c r="H893" s="51">
        <v>42000</v>
      </c>
      <c r="I893" s="51">
        <v>42000</v>
      </c>
      <c r="J893" s="51">
        <v>42000</v>
      </c>
      <c r="K893" s="1">
        <v>15392.99</v>
      </c>
      <c r="L893" s="33">
        <f t="shared" si="454"/>
        <v>36.649976190476188</v>
      </c>
      <c r="M893" s="51">
        <v>42000</v>
      </c>
      <c r="N893" s="51">
        <v>42000</v>
      </c>
      <c r="O893" s="51">
        <v>40000</v>
      </c>
      <c r="P893" s="51">
        <f t="shared" si="465"/>
        <v>40000</v>
      </c>
      <c r="Q893" s="51">
        <v>42000</v>
      </c>
      <c r="R893" s="51">
        <v>40000</v>
      </c>
      <c r="S893" s="51">
        <f t="shared" si="466"/>
        <v>40000</v>
      </c>
      <c r="T893" s="51">
        <v>40000</v>
      </c>
      <c r="U893" s="51">
        <f t="shared" si="467"/>
        <v>40000</v>
      </c>
    </row>
    <row r="894" spans="1:25" hidden="1" x14ac:dyDescent="0.2">
      <c r="A894" s="28" t="s">
        <v>468</v>
      </c>
      <c r="B894" s="29">
        <v>11</v>
      </c>
      <c r="C894" s="30" t="s">
        <v>101</v>
      </c>
      <c r="D894" s="31">
        <v>3213</v>
      </c>
      <c r="E894" s="32" t="s">
        <v>44</v>
      </c>
      <c r="G894" s="51">
        <v>9600</v>
      </c>
      <c r="H894" s="51">
        <v>9600</v>
      </c>
      <c r="I894" s="51">
        <v>9600</v>
      </c>
      <c r="J894" s="51">
        <v>9600</v>
      </c>
      <c r="K894" s="1">
        <v>2100</v>
      </c>
      <c r="L894" s="93">
        <f t="shared" si="454"/>
        <v>21.875</v>
      </c>
      <c r="M894" s="68">
        <v>9600</v>
      </c>
      <c r="N894" s="68">
        <v>9600</v>
      </c>
      <c r="O894" s="51">
        <v>9600</v>
      </c>
      <c r="P894" s="51">
        <f t="shared" si="465"/>
        <v>9600</v>
      </c>
      <c r="Q894" s="68">
        <v>9600</v>
      </c>
      <c r="R894" s="51">
        <v>9600</v>
      </c>
      <c r="S894" s="51">
        <f t="shared" si="466"/>
        <v>9600</v>
      </c>
      <c r="T894" s="51">
        <v>9600</v>
      </c>
      <c r="U894" s="51">
        <f t="shared" si="467"/>
        <v>9600</v>
      </c>
    </row>
    <row r="895" spans="1:25" hidden="1" x14ac:dyDescent="0.2">
      <c r="A895" s="28" t="s">
        <v>468</v>
      </c>
      <c r="B895" s="29">
        <v>11</v>
      </c>
      <c r="C895" s="30" t="s">
        <v>101</v>
      </c>
      <c r="D895" s="31">
        <v>3214</v>
      </c>
      <c r="E895" s="32" t="s">
        <v>45</v>
      </c>
      <c r="G895" s="51">
        <v>7000</v>
      </c>
      <c r="H895" s="51">
        <v>7000</v>
      </c>
      <c r="I895" s="51">
        <v>7000</v>
      </c>
      <c r="J895" s="51">
        <v>7000</v>
      </c>
      <c r="K895" s="1">
        <v>18</v>
      </c>
      <c r="L895" s="93">
        <f t="shared" si="454"/>
        <v>0.25714285714285712</v>
      </c>
      <c r="M895" s="68">
        <v>7000</v>
      </c>
      <c r="N895" s="68">
        <v>7000</v>
      </c>
      <c r="O895" s="51">
        <v>7000</v>
      </c>
      <c r="P895" s="51">
        <f t="shared" si="465"/>
        <v>7000</v>
      </c>
      <c r="Q895" s="68">
        <v>7000</v>
      </c>
      <c r="R895" s="51">
        <v>7000</v>
      </c>
      <c r="S895" s="51">
        <f t="shared" si="466"/>
        <v>7000</v>
      </c>
      <c r="T895" s="51">
        <v>7000</v>
      </c>
      <c r="U895" s="51">
        <f t="shared" si="467"/>
        <v>7000</v>
      </c>
    </row>
    <row r="896" spans="1:25" s="23" customFormat="1" ht="15.75" hidden="1" x14ac:dyDescent="0.2">
      <c r="A896" s="24" t="s">
        <v>468</v>
      </c>
      <c r="B896" s="25">
        <v>11</v>
      </c>
      <c r="C896" s="26" t="s">
        <v>101</v>
      </c>
      <c r="D896" s="27">
        <v>322</v>
      </c>
      <c r="E896" s="20"/>
      <c r="F896" s="20"/>
      <c r="G896" s="52">
        <f>SUM(G897:G900)</f>
        <v>95500</v>
      </c>
      <c r="H896" s="52">
        <f t="shared" ref="H896:U896" si="470">SUM(H897:H900)</f>
        <v>95500</v>
      </c>
      <c r="I896" s="52">
        <f t="shared" si="470"/>
        <v>95500</v>
      </c>
      <c r="J896" s="52">
        <f t="shared" si="470"/>
        <v>95500</v>
      </c>
      <c r="K896" s="52">
        <f t="shared" si="470"/>
        <v>56082.14</v>
      </c>
      <c r="L896" s="22">
        <f t="shared" si="454"/>
        <v>58.724753926701567</v>
      </c>
      <c r="M896" s="52">
        <f t="shared" si="470"/>
        <v>95500</v>
      </c>
      <c r="N896" s="52">
        <f t="shared" si="470"/>
        <v>95500</v>
      </c>
      <c r="O896" s="52">
        <f t="shared" si="470"/>
        <v>105500</v>
      </c>
      <c r="P896" s="52">
        <f t="shared" si="470"/>
        <v>105500</v>
      </c>
      <c r="Q896" s="52">
        <f t="shared" si="470"/>
        <v>95500</v>
      </c>
      <c r="R896" s="52">
        <f t="shared" si="470"/>
        <v>105500</v>
      </c>
      <c r="S896" s="52">
        <f t="shared" si="470"/>
        <v>105500</v>
      </c>
      <c r="T896" s="52">
        <f t="shared" si="470"/>
        <v>105500</v>
      </c>
      <c r="U896" s="52">
        <f t="shared" si="470"/>
        <v>105500</v>
      </c>
      <c r="V896" s="21"/>
      <c r="W896" s="21"/>
      <c r="X896" s="21"/>
      <c r="Y896" s="12"/>
    </row>
    <row r="897" spans="1:25" hidden="1" x14ac:dyDescent="0.2">
      <c r="A897" s="28" t="s">
        <v>468</v>
      </c>
      <c r="B897" s="29">
        <v>11</v>
      </c>
      <c r="C897" s="30" t="s">
        <v>101</v>
      </c>
      <c r="D897" s="31">
        <v>3221</v>
      </c>
      <c r="E897" s="32" t="s">
        <v>297</v>
      </c>
      <c r="G897" s="51">
        <v>35000</v>
      </c>
      <c r="H897" s="51">
        <v>35000</v>
      </c>
      <c r="I897" s="51">
        <v>35000</v>
      </c>
      <c r="J897" s="51">
        <v>35000</v>
      </c>
      <c r="K897" s="51">
        <v>13658.7</v>
      </c>
      <c r="L897" s="93">
        <f t="shared" si="454"/>
        <v>39.024857142857144</v>
      </c>
      <c r="M897" s="68">
        <v>35000</v>
      </c>
      <c r="N897" s="68">
        <v>35000</v>
      </c>
      <c r="O897" s="51">
        <v>40000</v>
      </c>
      <c r="P897" s="51">
        <f t="shared" si="465"/>
        <v>40000</v>
      </c>
      <c r="Q897" s="68">
        <v>35000</v>
      </c>
      <c r="R897" s="51">
        <v>40000</v>
      </c>
      <c r="S897" s="51">
        <f t="shared" si="466"/>
        <v>40000</v>
      </c>
      <c r="T897" s="51">
        <v>40000</v>
      </c>
      <c r="U897" s="51">
        <f t="shared" si="467"/>
        <v>40000</v>
      </c>
    </row>
    <row r="898" spans="1:25" hidden="1" x14ac:dyDescent="0.2">
      <c r="A898" s="28" t="s">
        <v>468</v>
      </c>
      <c r="B898" s="29">
        <v>11</v>
      </c>
      <c r="C898" s="30" t="s">
        <v>101</v>
      </c>
      <c r="D898" s="31">
        <v>3223</v>
      </c>
      <c r="E898" s="32" t="s">
        <v>48</v>
      </c>
      <c r="G898" s="51">
        <v>41500</v>
      </c>
      <c r="H898" s="51">
        <v>41500</v>
      </c>
      <c r="I898" s="51">
        <v>41500</v>
      </c>
      <c r="J898" s="51">
        <v>41500</v>
      </c>
      <c r="K898" s="51">
        <v>28562.94</v>
      </c>
      <c r="L898" s="93">
        <f t="shared" si="454"/>
        <v>68.826361445783121</v>
      </c>
      <c r="M898" s="68">
        <v>41500</v>
      </c>
      <c r="N898" s="68">
        <v>41500</v>
      </c>
      <c r="O898" s="51">
        <v>41500</v>
      </c>
      <c r="P898" s="51">
        <f t="shared" si="465"/>
        <v>41500</v>
      </c>
      <c r="Q898" s="68">
        <v>41500</v>
      </c>
      <c r="R898" s="51">
        <v>41500</v>
      </c>
      <c r="S898" s="51">
        <f t="shared" si="466"/>
        <v>41500</v>
      </c>
      <c r="T898" s="51">
        <v>41500</v>
      </c>
      <c r="U898" s="51">
        <f t="shared" si="467"/>
        <v>41500</v>
      </c>
    </row>
    <row r="899" spans="1:25" hidden="1" x14ac:dyDescent="0.2">
      <c r="A899" s="28" t="s">
        <v>468</v>
      </c>
      <c r="B899" s="29">
        <v>11</v>
      </c>
      <c r="C899" s="30" t="s">
        <v>101</v>
      </c>
      <c r="D899" s="31">
        <v>3224</v>
      </c>
      <c r="E899" s="32" t="s">
        <v>472</v>
      </c>
      <c r="G899" s="51">
        <v>3000</v>
      </c>
      <c r="H899" s="51">
        <v>3000</v>
      </c>
      <c r="I899" s="51">
        <v>3000</v>
      </c>
      <c r="J899" s="51">
        <v>3000</v>
      </c>
      <c r="K899" s="51">
        <v>0</v>
      </c>
      <c r="L899" s="93">
        <f t="shared" si="454"/>
        <v>0</v>
      </c>
      <c r="M899" s="68">
        <v>3000</v>
      </c>
      <c r="N899" s="68">
        <v>3000</v>
      </c>
      <c r="O899" s="51">
        <v>3000</v>
      </c>
      <c r="P899" s="51">
        <f t="shared" si="465"/>
        <v>3000</v>
      </c>
      <c r="Q899" s="68">
        <v>3000</v>
      </c>
      <c r="R899" s="51">
        <v>3000</v>
      </c>
      <c r="S899" s="51">
        <f t="shared" si="466"/>
        <v>3000</v>
      </c>
      <c r="T899" s="51">
        <v>3000</v>
      </c>
      <c r="U899" s="51">
        <f t="shared" si="467"/>
        <v>3000</v>
      </c>
    </row>
    <row r="900" spans="1:25" hidden="1" x14ac:dyDescent="0.2">
      <c r="A900" s="28" t="s">
        <v>468</v>
      </c>
      <c r="B900" s="29">
        <v>11</v>
      </c>
      <c r="C900" s="30" t="s">
        <v>101</v>
      </c>
      <c r="D900" s="31">
        <v>3225</v>
      </c>
      <c r="E900" s="32" t="s">
        <v>473</v>
      </c>
      <c r="G900" s="51">
        <v>16000</v>
      </c>
      <c r="H900" s="51">
        <v>16000</v>
      </c>
      <c r="I900" s="51">
        <v>16000</v>
      </c>
      <c r="J900" s="51">
        <v>16000</v>
      </c>
      <c r="K900" s="51">
        <v>13860.5</v>
      </c>
      <c r="L900" s="93">
        <f t="shared" si="454"/>
        <v>86.628124999999997</v>
      </c>
      <c r="M900" s="68">
        <v>16000</v>
      </c>
      <c r="N900" s="68">
        <v>16000</v>
      </c>
      <c r="O900" s="51">
        <v>21000</v>
      </c>
      <c r="P900" s="51">
        <f t="shared" si="465"/>
        <v>21000</v>
      </c>
      <c r="Q900" s="68">
        <v>16000</v>
      </c>
      <c r="R900" s="51">
        <v>21000</v>
      </c>
      <c r="S900" s="51">
        <f t="shared" si="466"/>
        <v>21000</v>
      </c>
      <c r="T900" s="51">
        <v>21000</v>
      </c>
      <c r="U900" s="51">
        <f t="shared" si="467"/>
        <v>21000</v>
      </c>
    </row>
    <row r="901" spans="1:25" s="23" customFormat="1" ht="15.75" hidden="1" x14ac:dyDescent="0.2">
      <c r="A901" s="24" t="s">
        <v>468</v>
      </c>
      <c r="B901" s="25">
        <v>11</v>
      </c>
      <c r="C901" s="26" t="s">
        <v>101</v>
      </c>
      <c r="D901" s="27">
        <v>323</v>
      </c>
      <c r="E901" s="20"/>
      <c r="F901" s="20"/>
      <c r="G901" s="52">
        <f>SUM(G902:G908)</f>
        <v>318300</v>
      </c>
      <c r="H901" s="52">
        <f t="shared" ref="H901:U901" si="471">SUM(H902:H908)</f>
        <v>318300</v>
      </c>
      <c r="I901" s="52">
        <f t="shared" si="471"/>
        <v>318300</v>
      </c>
      <c r="J901" s="52">
        <f t="shared" si="471"/>
        <v>318300</v>
      </c>
      <c r="K901" s="52">
        <f t="shared" si="471"/>
        <v>221992.06</v>
      </c>
      <c r="L901" s="22">
        <f t="shared" si="454"/>
        <v>69.743028589381083</v>
      </c>
      <c r="M901" s="52">
        <f t="shared" si="471"/>
        <v>328300</v>
      </c>
      <c r="N901" s="52">
        <f t="shared" si="471"/>
        <v>328300</v>
      </c>
      <c r="O901" s="52">
        <f t="shared" si="471"/>
        <v>328000</v>
      </c>
      <c r="P901" s="52">
        <f t="shared" si="471"/>
        <v>328000</v>
      </c>
      <c r="Q901" s="52">
        <f t="shared" si="471"/>
        <v>328300</v>
      </c>
      <c r="R901" s="52">
        <f t="shared" si="471"/>
        <v>328000</v>
      </c>
      <c r="S901" s="52">
        <f t="shared" si="471"/>
        <v>328000</v>
      </c>
      <c r="T901" s="52">
        <f t="shared" si="471"/>
        <v>328000</v>
      </c>
      <c r="U901" s="52">
        <f t="shared" si="471"/>
        <v>328000</v>
      </c>
      <c r="V901" s="21"/>
      <c r="W901" s="21"/>
      <c r="X901" s="21"/>
      <c r="Y901" s="12"/>
    </row>
    <row r="902" spans="1:25" hidden="1" x14ac:dyDescent="0.2">
      <c r="A902" s="28" t="s">
        <v>468</v>
      </c>
      <c r="B902" s="29">
        <v>11</v>
      </c>
      <c r="C902" s="30" t="s">
        <v>101</v>
      </c>
      <c r="D902" s="31">
        <v>3231</v>
      </c>
      <c r="E902" s="32" t="s">
        <v>52</v>
      </c>
      <c r="G902" s="51">
        <v>55000</v>
      </c>
      <c r="H902" s="51">
        <v>55000</v>
      </c>
      <c r="I902" s="51">
        <v>55000</v>
      </c>
      <c r="J902" s="51">
        <v>55000</v>
      </c>
      <c r="K902" s="51">
        <v>29236.74</v>
      </c>
      <c r="L902" s="93">
        <f t="shared" si="454"/>
        <v>53.157709090909087</v>
      </c>
      <c r="M902" s="68">
        <v>55000</v>
      </c>
      <c r="N902" s="68">
        <v>55000</v>
      </c>
      <c r="O902" s="51">
        <v>55000</v>
      </c>
      <c r="P902" s="51">
        <f t="shared" si="465"/>
        <v>55000</v>
      </c>
      <c r="Q902" s="68">
        <v>55000</v>
      </c>
      <c r="R902" s="51">
        <v>55000</v>
      </c>
      <c r="S902" s="51">
        <f t="shared" si="466"/>
        <v>55000</v>
      </c>
      <c r="T902" s="51">
        <v>55000</v>
      </c>
      <c r="U902" s="51">
        <f t="shared" si="467"/>
        <v>55000</v>
      </c>
    </row>
    <row r="903" spans="1:25" hidden="1" x14ac:dyDescent="0.2">
      <c r="A903" s="28" t="s">
        <v>468</v>
      </c>
      <c r="B903" s="29">
        <v>11</v>
      </c>
      <c r="C903" s="30" t="s">
        <v>101</v>
      </c>
      <c r="D903" s="31">
        <v>3232</v>
      </c>
      <c r="E903" s="32" t="s">
        <v>53</v>
      </c>
      <c r="G903" s="51">
        <v>22000</v>
      </c>
      <c r="H903" s="51">
        <v>22000</v>
      </c>
      <c r="I903" s="51">
        <v>22000</v>
      </c>
      <c r="J903" s="51">
        <v>22000</v>
      </c>
      <c r="K903" s="51">
        <v>14466.94</v>
      </c>
      <c r="L903" s="93">
        <f t="shared" si="454"/>
        <v>65.758818181818185</v>
      </c>
      <c r="M903" s="68">
        <v>22000</v>
      </c>
      <c r="N903" s="68">
        <v>22000</v>
      </c>
      <c r="O903" s="51">
        <v>25000</v>
      </c>
      <c r="P903" s="51">
        <f t="shared" si="465"/>
        <v>25000</v>
      </c>
      <c r="Q903" s="68">
        <v>22000</v>
      </c>
      <c r="R903" s="51">
        <v>25000</v>
      </c>
      <c r="S903" s="51">
        <f t="shared" si="466"/>
        <v>25000</v>
      </c>
      <c r="T903" s="51">
        <v>25000</v>
      </c>
      <c r="U903" s="51">
        <f t="shared" si="467"/>
        <v>25000</v>
      </c>
    </row>
    <row r="904" spans="1:25" hidden="1" x14ac:dyDescent="0.2">
      <c r="A904" s="28" t="s">
        <v>468</v>
      </c>
      <c r="B904" s="29">
        <v>11</v>
      </c>
      <c r="C904" s="30" t="s">
        <v>101</v>
      </c>
      <c r="D904" s="31">
        <v>3233</v>
      </c>
      <c r="E904" s="32" t="s">
        <v>54</v>
      </c>
      <c r="G904" s="51">
        <v>55000</v>
      </c>
      <c r="H904" s="51">
        <v>55000</v>
      </c>
      <c r="I904" s="51">
        <v>55000</v>
      </c>
      <c r="J904" s="51">
        <v>55000</v>
      </c>
      <c r="K904" s="51">
        <v>84406.36</v>
      </c>
      <c r="L904" s="93">
        <f t="shared" si="454"/>
        <v>153.4661090909091</v>
      </c>
      <c r="M904" s="68">
        <v>55000</v>
      </c>
      <c r="N904" s="68">
        <v>55000</v>
      </c>
      <c r="O904" s="51">
        <v>55000</v>
      </c>
      <c r="P904" s="51">
        <f t="shared" si="465"/>
        <v>55000</v>
      </c>
      <c r="Q904" s="68">
        <v>55000</v>
      </c>
      <c r="R904" s="51">
        <v>55000</v>
      </c>
      <c r="S904" s="51">
        <f t="shared" si="466"/>
        <v>55000</v>
      </c>
      <c r="T904" s="51">
        <v>55000</v>
      </c>
      <c r="U904" s="51">
        <f t="shared" si="467"/>
        <v>55000</v>
      </c>
    </row>
    <row r="905" spans="1:25" hidden="1" x14ac:dyDescent="0.2">
      <c r="A905" s="28" t="s">
        <v>468</v>
      </c>
      <c r="B905" s="29">
        <v>11</v>
      </c>
      <c r="C905" s="30" t="s">
        <v>101</v>
      </c>
      <c r="D905" s="31">
        <v>3234</v>
      </c>
      <c r="E905" s="32" t="s">
        <v>55</v>
      </c>
      <c r="G905" s="51">
        <v>22000</v>
      </c>
      <c r="H905" s="51">
        <v>22000</v>
      </c>
      <c r="I905" s="51">
        <v>22000</v>
      </c>
      <c r="J905" s="51">
        <v>22000</v>
      </c>
      <c r="K905" s="51">
        <v>0</v>
      </c>
      <c r="L905" s="93">
        <f t="shared" si="454"/>
        <v>0</v>
      </c>
      <c r="M905" s="68">
        <v>32000</v>
      </c>
      <c r="N905" s="68">
        <v>32000</v>
      </c>
      <c r="O905" s="51">
        <v>27000</v>
      </c>
      <c r="P905" s="51">
        <f t="shared" si="465"/>
        <v>27000</v>
      </c>
      <c r="Q905" s="68">
        <v>32000</v>
      </c>
      <c r="R905" s="51">
        <v>27000</v>
      </c>
      <c r="S905" s="51">
        <f t="shared" si="466"/>
        <v>27000</v>
      </c>
      <c r="T905" s="51">
        <v>27000</v>
      </c>
      <c r="U905" s="51">
        <f t="shared" si="467"/>
        <v>27000</v>
      </c>
    </row>
    <row r="906" spans="1:25" hidden="1" x14ac:dyDescent="0.2">
      <c r="A906" s="28" t="s">
        <v>468</v>
      </c>
      <c r="B906" s="29">
        <v>11</v>
      </c>
      <c r="C906" s="30" t="s">
        <v>101</v>
      </c>
      <c r="D906" s="31">
        <v>3237</v>
      </c>
      <c r="E906" s="32" t="s">
        <v>58</v>
      </c>
      <c r="G906" s="51">
        <v>95000</v>
      </c>
      <c r="H906" s="51">
        <v>95000</v>
      </c>
      <c r="I906" s="51">
        <v>95000</v>
      </c>
      <c r="J906" s="51">
        <v>95000</v>
      </c>
      <c r="K906" s="51">
        <v>40680.75</v>
      </c>
      <c r="L906" s="93">
        <f t="shared" si="454"/>
        <v>42.821842105263158</v>
      </c>
      <c r="M906" s="68">
        <v>95000</v>
      </c>
      <c r="N906" s="68">
        <v>95000</v>
      </c>
      <c r="O906" s="51">
        <v>95000</v>
      </c>
      <c r="P906" s="51">
        <f t="shared" si="465"/>
        <v>95000</v>
      </c>
      <c r="Q906" s="68">
        <v>95000</v>
      </c>
      <c r="R906" s="51">
        <v>95000</v>
      </c>
      <c r="S906" s="51">
        <f t="shared" si="466"/>
        <v>95000</v>
      </c>
      <c r="T906" s="51">
        <v>95000</v>
      </c>
      <c r="U906" s="51">
        <f t="shared" si="467"/>
        <v>95000</v>
      </c>
    </row>
    <row r="907" spans="1:25" hidden="1" x14ac:dyDescent="0.2">
      <c r="A907" s="28" t="s">
        <v>468</v>
      </c>
      <c r="B907" s="29">
        <v>11</v>
      </c>
      <c r="C907" s="30" t="s">
        <v>101</v>
      </c>
      <c r="D907" s="31">
        <v>3238</v>
      </c>
      <c r="E907" s="32" t="s">
        <v>59</v>
      </c>
      <c r="G907" s="51">
        <v>26000</v>
      </c>
      <c r="H907" s="51">
        <v>26000</v>
      </c>
      <c r="I907" s="51">
        <v>26000</v>
      </c>
      <c r="J907" s="51">
        <v>26000</v>
      </c>
      <c r="K907" s="51">
        <v>19346</v>
      </c>
      <c r="L907" s="93">
        <f t="shared" si="454"/>
        <v>74.407692307692315</v>
      </c>
      <c r="M907" s="68">
        <v>26000</v>
      </c>
      <c r="N907" s="68">
        <v>26000</v>
      </c>
      <c r="O907" s="51">
        <v>26000</v>
      </c>
      <c r="P907" s="51">
        <f t="shared" si="465"/>
        <v>26000</v>
      </c>
      <c r="Q907" s="68">
        <v>26000</v>
      </c>
      <c r="R907" s="51">
        <v>26000</v>
      </c>
      <c r="S907" s="51">
        <f t="shared" si="466"/>
        <v>26000</v>
      </c>
      <c r="T907" s="51">
        <v>26000</v>
      </c>
      <c r="U907" s="51">
        <f t="shared" si="467"/>
        <v>26000</v>
      </c>
    </row>
    <row r="908" spans="1:25" hidden="1" x14ac:dyDescent="0.2">
      <c r="A908" s="28" t="s">
        <v>468</v>
      </c>
      <c r="B908" s="29">
        <v>11</v>
      </c>
      <c r="C908" s="30" t="s">
        <v>101</v>
      </c>
      <c r="D908" s="31">
        <v>3239</v>
      </c>
      <c r="E908" s="32" t="s">
        <v>60</v>
      </c>
      <c r="G908" s="51">
        <v>43300</v>
      </c>
      <c r="H908" s="51">
        <v>43300</v>
      </c>
      <c r="I908" s="51">
        <v>43300</v>
      </c>
      <c r="J908" s="51">
        <v>43300</v>
      </c>
      <c r="K908" s="51">
        <v>33855.269999999997</v>
      </c>
      <c r="L908" s="93">
        <f t="shared" si="454"/>
        <v>78.187690531177822</v>
      </c>
      <c r="M908" s="68">
        <v>43300</v>
      </c>
      <c r="N908" s="68">
        <v>43300</v>
      </c>
      <c r="O908" s="51">
        <v>45000</v>
      </c>
      <c r="P908" s="51">
        <f t="shared" si="465"/>
        <v>45000</v>
      </c>
      <c r="Q908" s="68">
        <v>43300</v>
      </c>
      <c r="R908" s="51">
        <v>45000</v>
      </c>
      <c r="S908" s="51">
        <f t="shared" si="466"/>
        <v>45000</v>
      </c>
      <c r="T908" s="51">
        <v>45000</v>
      </c>
      <c r="U908" s="51">
        <f t="shared" si="467"/>
        <v>45000</v>
      </c>
    </row>
    <row r="909" spans="1:25" s="23" customFormat="1" ht="15.75" hidden="1" x14ac:dyDescent="0.2">
      <c r="A909" s="24" t="s">
        <v>468</v>
      </c>
      <c r="B909" s="25">
        <v>11</v>
      </c>
      <c r="C909" s="26" t="s">
        <v>101</v>
      </c>
      <c r="D909" s="27">
        <v>324</v>
      </c>
      <c r="E909" s="20"/>
      <c r="F909" s="20"/>
      <c r="G909" s="52">
        <f>SUM(G910)</f>
        <v>29000</v>
      </c>
      <c r="H909" s="52">
        <f t="shared" ref="H909:U909" si="472">SUM(H910)</f>
        <v>29000</v>
      </c>
      <c r="I909" s="52">
        <f t="shared" si="472"/>
        <v>29000</v>
      </c>
      <c r="J909" s="52">
        <f t="shared" si="472"/>
        <v>29000</v>
      </c>
      <c r="K909" s="52">
        <f t="shared" si="472"/>
        <v>11837.5</v>
      </c>
      <c r="L909" s="22">
        <f t="shared" si="454"/>
        <v>40.818965517241381</v>
      </c>
      <c r="M909" s="52">
        <f t="shared" si="472"/>
        <v>29000</v>
      </c>
      <c r="N909" s="52">
        <f t="shared" si="472"/>
        <v>29000</v>
      </c>
      <c r="O909" s="52">
        <f t="shared" si="472"/>
        <v>29000</v>
      </c>
      <c r="P909" s="52">
        <f t="shared" si="472"/>
        <v>29000</v>
      </c>
      <c r="Q909" s="52">
        <f t="shared" si="472"/>
        <v>29000</v>
      </c>
      <c r="R909" s="52">
        <f t="shared" si="472"/>
        <v>29000</v>
      </c>
      <c r="S909" s="52">
        <f t="shared" si="472"/>
        <v>29000</v>
      </c>
      <c r="T909" s="52">
        <f t="shared" si="472"/>
        <v>29000</v>
      </c>
      <c r="U909" s="52">
        <f t="shared" si="472"/>
        <v>29000</v>
      </c>
      <c r="V909" s="21"/>
      <c r="W909" s="21"/>
      <c r="X909" s="21"/>
      <c r="Y909" s="12"/>
    </row>
    <row r="910" spans="1:25" ht="30" hidden="1" x14ac:dyDescent="0.2">
      <c r="A910" s="28" t="s">
        <v>468</v>
      </c>
      <c r="B910" s="29">
        <v>11</v>
      </c>
      <c r="C910" s="30" t="s">
        <v>101</v>
      </c>
      <c r="D910" s="31">
        <v>3241</v>
      </c>
      <c r="E910" s="32" t="s">
        <v>205</v>
      </c>
      <c r="G910" s="1">
        <v>29000</v>
      </c>
      <c r="H910" s="1">
        <v>29000</v>
      </c>
      <c r="I910" s="1">
        <v>29000</v>
      </c>
      <c r="J910" s="1">
        <v>29000</v>
      </c>
      <c r="K910" s="1">
        <v>11837.5</v>
      </c>
      <c r="L910" s="33">
        <f t="shared" si="454"/>
        <v>40.818965517241381</v>
      </c>
      <c r="M910" s="1">
        <v>29000</v>
      </c>
      <c r="N910" s="1">
        <v>29000</v>
      </c>
      <c r="O910" s="1">
        <v>29000</v>
      </c>
      <c r="P910" s="51">
        <f t="shared" si="465"/>
        <v>29000</v>
      </c>
      <c r="Q910" s="1">
        <v>29000</v>
      </c>
      <c r="R910" s="1">
        <v>29000</v>
      </c>
      <c r="S910" s="51">
        <f t="shared" si="466"/>
        <v>29000</v>
      </c>
      <c r="T910" s="1">
        <v>29000</v>
      </c>
      <c r="U910" s="51">
        <f t="shared" si="467"/>
        <v>29000</v>
      </c>
    </row>
    <row r="911" spans="1:25" s="23" customFormat="1" ht="15.75" hidden="1" x14ac:dyDescent="0.2">
      <c r="A911" s="24" t="s">
        <v>468</v>
      </c>
      <c r="B911" s="25">
        <v>11</v>
      </c>
      <c r="C911" s="26" t="s">
        <v>101</v>
      </c>
      <c r="D911" s="27">
        <v>329</v>
      </c>
      <c r="E911" s="20"/>
      <c r="F911" s="20"/>
      <c r="G911" s="21">
        <f>SUM(G912:G917)</f>
        <v>463000</v>
      </c>
      <c r="H911" s="21">
        <f t="shared" ref="H911:U911" si="473">SUM(H912:H917)</f>
        <v>463000</v>
      </c>
      <c r="I911" s="21">
        <f t="shared" si="473"/>
        <v>463000</v>
      </c>
      <c r="J911" s="21">
        <f t="shared" si="473"/>
        <v>463000</v>
      </c>
      <c r="K911" s="21">
        <f t="shared" si="473"/>
        <v>306467.77999999997</v>
      </c>
      <c r="L911" s="22">
        <f t="shared" si="454"/>
        <v>66.191745140388761</v>
      </c>
      <c r="M911" s="21">
        <f t="shared" si="473"/>
        <v>463000</v>
      </c>
      <c r="N911" s="21">
        <f t="shared" si="473"/>
        <v>463000</v>
      </c>
      <c r="O911" s="21">
        <f t="shared" si="473"/>
        <v>366000</v>
      </c>
      <c r="P911" s="21">
        <f t="shared" si="473"/>
        <v>366000</v>
      </c>
      <c r="Q911" s="21">
        <f t="shared" si="473"/>
        <v>463000</v>
      </c>
      <c r="R911" s="21">
        <f t="shared" si="473"/>
        <v>366000</v>
      </c>
      <c r="S911" s="21">
        <f t="shared" si="473"/>
        <v>366000</v>
      </c>
      <c r="T911" s="21">
        <f t="shared" si="473"/>
        <v>366000</v>
      </c>
      <c r="U911" s="21">
        <f t="shared" si="473"/>
        <v>366000</v>
      </c>
      <c r="V911" s="21"/>
      <c r="W911" s="21"/>
      <c r="X911" s="21"/>
      <c r="Y911" s="12"/>
    </row>
    <row r="912" spans="1:25" ht="30" hidden="1" x14ac:dyDescent="0.2">
      <c r="A912" s="28" t="s">
        <v>468</v>
      </c>
      <c r="B912" s="29">
        <v>11</v>
      </c>
      <c r="C912" s="30" t="s">
        <v>101</v>
      </c>
      <c r="D912" s="31">
        <v>3291</v>
      </c>
      <c r="E912" s="32" t="s">
        <v>474</v>
      </c>
      <c r="G912" s="1">
        <v>384000</v>
      </c>
      <c r="H912" s="1">
        <v>384000</v>
      </c>
      <c r="I912" s="1">
        <v>384000</v>
      </c>
      <c r="J912" s="1">
        <v>384000</v>
      </c>
      <c r="K912" s="1">
        <v>279179.73</v>
      </c>
      <c r="L912" s="33">
        <f t="shared" si="454"/>
        <v>72.703054687499986</v>
      </c>
      <c r="M912" s="1">
        <v>384000</v>
      </c>
      <c r="N912" s="1">
        <v>384000</v>
      </c>
      <c r="O912" s="1">
        <v>290000</v>
      </c>
      <c r="P912" s="51">
        <f t="shared" si="465"/>
        <v>290000</v>
      </c>
      <c r="Q912" s="1">
        <v>384000</v>
      </c>
      <c r="R912" s="1">
        <v>290000</v>
      </c>
      <c r="S912" s="51">
        <f t="shared" si="466"/>
        <v>290000</v>
      </c>
      <c r="T912" s="1">
        <v>290000</v>
      </c>
      <c r="U912" s="51">
        <f t="shared" si="467"/>
        <v>290000</v>
      </c>
    </row>
    <row r="913" spans="1:25" hidden="1" x14ac:dyDescent="0.2">
      <c r="A913" s="28" t="s">
        <v>468</v>
      </c>
      <c r="B913" s="29">
        <v>11</v>
      </c>
      <c r="C913" s="30" t="s">
        <v>101</v>
      </c>
      <c r="D913" s="31">
        <v>3292</v>
      </c>
      <c r="E913" s="32" t="s">
        <v>63</v>
      </c>
      <c r="G913" s="51">
        <v>13000</v>
      </c>
      <c r="H913" s="51">
        <v>13000</v>
      </c>
      <c r="I913" s="51">
        <v>13000</v>
      </c>
      <c r="J913" s="51">
        <v>13000</v>
      </c>
      <c r="K913" s="51">
        <v>7875.37</v>
      </c>
      <c r="L913" s="93">
        <f t="shared" si="454"/>
        <v>60.57976923076923</v>
      </c>
      <c r="M913" s="68">
        <v>13000</v>
      </c>
      <c r="N913" s="68">
        <v>13000</v>
      </c>
      <c r="O913" s="51">
        <v>10000</v>
      </c>
      <c r="P913" s="51">
        <f t="shared" si="465"/>
        <v>10000</v>
      </c>
      <c r="Q913" s="68">
        <v>13000</v>
      </c>
      <c r="R913" s="51">
        <v>10000</v>
      </c>
      <c r="S913" s="51">
        <f t="shared" si="466"/>
        <v>10000</v>
      </c>
      <c r="T913" s="51">
        <v>10000</v>
      </c>
      <c r="U913" s="51">
        <f t="shared" si="467"/>
        <v>10000</v>
      </c>
    </row>
    <row r="914" spans="1:25" hidden="1" x14ac:dyDescent="0.2">
      <c r="A914" s="28" t="s">
        <v>468</v>
      </c>
      <c r="B914" s="29">
        <v>11</v>
      </c>
      <c r="C914" s="30" t="s">
        <v>101</v>
      </c>
      <c r="D914" s="31">
        <v>3293</v>
      </c>
      <c r="E914" s="32" t="s">
        <v>64</v>
      </c>
      <c r="G914" s="51">
        <v>50000</v>
      </c>
      <c r="H914" s="51">
        <v>50000</v>
      </c>
      <c r="I914" s="51">
        <v>50000</v>
      </c>
      <c r="J914" s="51">
        <v>50000</v>
      </c>
      <c r="K914" s="51">
        <v>15885.18</v>
      </c>
      <c r="L914" s="93">
        <f t="shared" si="454"/>
        <v>31.770360000000004</v>
      </c>
      <c r="M914" s="68">
        <v>50000</v>
      </c>
      <c r="N914" s="68">
        <v>50000</v>
      </c>
      <c r="O914" s="51">
        <v>50000</v>
      </c>
      <c r="P914" s="51">
        <f t="shared" si="465"/>
        <v>50000</v>
      </c>
      <c r="Q914" s="68">
        <v>50000</v>
      </c>
      <c r="R914" s="51">
        <v>50000</v>
      </c>
      <c r="S914" s="51">
        <f t="shared" si="466"/>
        <v>50000</v>
      </c>
      <c r="T914" s="51">
        <v>50000</v>
      </c>
      <c r="U914" s="51">
        <f t="shared" si="467"/>
        <v>50000</v>
      </c>
    </row>
    <row r="915" spans="1:25" hidden="1" x14ac:dyDescent="0.2">
      <c r="A915" s="28" t="s">
        <v>468</v>
      </c>
      <c r="B915" s="29">
        <v>11</v>
      </c>
      <c r="C915" s="30" t="s">
        <v>101</v>
      </c>
      <c r="D915" s="31">
        <v>3294</v>
      </c>
      <c r="E915" s="32" t="s">
        <v>65</v>
      </c>
      <c r="G915" s="51">
        <v>3500</v>
      </c>
      <c r="H915" s="51">
        <v>3500</v>
      </c>
      <c r="I915" s="51">
        <v>3500</v>
      </c>
      <c r="J915" s="51">
        <v>3500</v>
      </c>
      <c r="K915" s="51">
        <v>555</v>
      </c>
      <c r="L915" s="93">
        <f t="shared" si="454"/>
        <v>15.857142857142856</v>
      </c>
      <c r="M915" s="68">
        <v>3500</v>
      </c>
      <c r="N915" s="68">
        <v>3500</v>
      </c>
      <c r="O915" s="51">
        <v>3500</v>
      </c>
      <c r="P915" s="51">
        <f t="shared" si="465"/>
        <v>3500</v>
      </c>
      <c r="Q915" s="68">
        <v>3500</v>
      </c>
      <c r="R915" s="51">
        <v>3500</v>
      </c>
      <c r="S915" s="51">
        <f t="shared" si="466"/>
        <v>3500</v>
      </c>
      <c r="T915" s="51">
        <v>3500</v>
      </c>
      <c r="U915" s="51">
        <f t="shared" si="467"/>
        <v>3500</v>
      </c>
    </row>
    <row r="916" spans="1:25" hidden="1" x14ac:dyDescent="0.2">
      <c r="A916" s="28" t="s">
        <v>468</v>
      </c>
      <c r="B916" s="29">
        <v>11</v>
      </c>
      <c r="C916" s="30" t="s">
        <v>101</v>
      </c>
      <c r="D916" s="31">
        <v>3295</v>
      </c>
      <c r="E916" s="32" t="s">
        <v>66</v>
      </c>
      <c r="G916" s="51">
        <v>5000</v>
      </c>
      <c r="H916" s="51">
        <v>5000</v>
      </c>
      <c r="I916" s="51">
        <v>5000</v>
      </c>
      <c r="J916" s="51">
        <v>5000</v>
      </c>
      <c r="K916" s="51">
        <v>2972.5</v>
      </c>
      <c r="L916" s="93">
        <f t="shared" si="454"/>
        <v>59.45</v>
      </c>
      <c r="M916" s="68">
        <v>5000</v>
      </c>
      <c r="N916" s="68">
        <v>5000</v>
      </c>
      <c r="O916" s="51">
        <v>5000</v>
      </c>
      <c r="P916" s="51">
        <f t="shared" si="465"/>
        <v>5000</v>
      </c>
      <c r="Q916" s="68">
        <v>5000</v>
      </c>
      <c r="R916" s="51">
        <v>5000</v>
      </c>
      <c r="S916" s="51">
        <f t="shared" si="466"/>
        <v>5000</v>
      </c>
      <c r="T916" s="51">
        <v>5000</v>
      </c>
      <c r="U916" s="51">
        <f t="shared" si="467"/>
        <v>5000</v>
      </c>
    </row>
    <row r="917" spans="1:25" hidden="1" x14ac:dyDescent="0.2">
      <c r="A917" s="28" t="s">
        <v>468</v>
      </c>
      <c r="B917" s="29">
        <v>11</v>
      </c>
      <c r="C917" s="30" t="s">
        <v>101</v>
      </c>
      <c r="D917" s="31">
        <v>3299</v>
      </c>
      <c r="E917" s="32" t="s">
        <v>67</v>
      </c>
      <c r="G917" s="51">
        <v>7500</v>
      </c>
      <c r="H917" s="51">
        <v>7500</v>
      </c>
      <c r="I917" s="51">
        <v>7500</v>
      </c>
      <c r="J917" s="51">
        <v>7500</v>
      </c>
      <c r="K917" s="51">
        <v>0</v>
      </c>
      <c r="L917" s="93">
        <f t="shared" si="454"/>
        <v>0</v>
      </c>
      <c r="M917" s="68">
        <v>7500</v>
      </c>
      <c r="N917" s="68">
        <v>7500</v>
      </c>
      <c r="O917" s="51">
        <v>7500</v>
      </c>
      <c r="P917" s="51">
        <f t="shared" si="465"/>
        <v>7500</v>
      </c>
      <c r="Q917" s="68">
        <v>7500</v>
      </c>
      <c r="R917" s="51">
        <v>7500</v>
      </c>
      <c r="S917" s="51">
        <f t="shared" si="466"/>
        <v>7500</v>
      </c>
      <c r="T917" s="51">
        <v>7500</v>
      </c>
      <c r="U917" s="51">
        <f t="shared" si="467"/>
        <v>7500</v>
      </c>
    </row>
    <row r="918" spans="1:25" s="23" customFormat="1" ht="15.75" hidden="1" x14ac:dyDescent="0.2">
      <c r="A918" s="24" t="s">
        <v>468</v>
      </c>
      <c r="B918" s="25">
        <v>11</v>
      </c>
      <c r="C918" s="26" t="s">
        <v>101</v>
      </c>
      <c r="D918" s="27">
        <v>343</v>
      </c>
      <c r="E918" s="20"/>
      <c r="F918" s="20"/>
      <c r="G918" s="52">
        <f>SUM(G919:G920)</f>
        <v>2000</v>
      </c>
      <c r="H918" s="52">
        <f t="shared" ref="H918:U918" si="474">SUM(H919:H920)</f>
        <v>2000</v>
      </c>
      <c r="I918" s="52">
        <f t="shared" si="474"/>
        <v>2000</v>
      </c>
      <c r="J918" s="52">
        <f t="shared" si="474"/>
        <v>2000</v>
      </c>
      <c r="K918" s="52">
        <f t="shared" si="474"/>
        <v>1.51</v>
      </c>
      <c r="L918" s="22">
        <f t="shared" si="454"/>
        <v>7.5499999999999998E-2</v>
      </c>
      <c r="M918" s="52">
        <f t="shared" si="474"/>
        <v>2000</v>
      </c>
      <c r="N918" s="52">
        <f t="shared" si="474"/>
        <v>2000</v>
      </c>
      <c r="O918" s="52">
        <f t="shared" si="474"/>
        <v>2500</v>
      </c>
      <c r="P918" s="52">
        <f t="shared" si="474"/>
        <v>2500</v>
      </c>
      <c r="Q918" s="52">
        <f t="shared" si="474"/>
        <v>2000</v>
      </c>
      <c r="R918" s="52">
        <f t="shared" si="474"/>
        <v>2500</v>
      </c>
      <c r="S918" s="52">
        <f t="shared" si="474"/>
        <v>2500</v>
      </c>
      <c r="T918" s="52">
        <f t="shared" si="474"/>
        <v>2500</v>
      </c>
      <c r="U918" s="52">
        <f t="shared" si="474"/>
        <v>2500</v>
      </c>
      <c r="V918" s="21"/>
      <c r="W918" s="21"/>
      <c r="X918" s="21"/>
      <c r="Y918" s="12"/>
    </row>
    <row r="919" spans="1:25" s="15" customFormat="1" ht="15.75" hidden="1" x14ac:dyDescent="0.2">
      <c r="A919" s="28" t="s">
        <v>468</v>
      </c>
      <c r="B919" s="29">
        <v>11</v>
      </c>
      <c r="C919" s="30" t="s">
        <v>101</v>
      </c>
      <c r="D919" s="31">
        <v>3431</v>
      </c>
      <c r="E919" s="32" t="s">
        <v>68</v>
      </c>
      <c r="F919" s="32"/>
      <c r="G919" s="51">
        <v>500</v>
      </c>
      <c r="H919" s="51">
        <v>500</v>
      </c>
      <c r="I919" s="51">
        <v>500</v>
      </c>
      <c r="J919" s="51">
        <v>500</v>
      </c>
      <c r="K919" s="51">
        <v>0</v>
      </c>
      <c r="L919" s="93">
        <f t="shared" si="454"/>
        <v>0</v>
      </c>
      <c r="M919" s="68">
        <v>500</v>
      </c>
      <c r="N919" s="68">
        <v>500</v>
      </c>
      <c r="O919" s="51">
        <v>500</v>
      </c>
      <c r="P919" s="51">
        <f t="shared" si="465"/>
        <v>500</v>
      </c>
      <c r="Q919" s="68">
        <v>500</v>
      </c>
      <c r="R919" s="51">
        <v>500</v>
      </c>
      <c r="S919" s="51">
        <f t="shared" si="466"/>
        <v>500</v>
      </c>
      <c r="T919" s="51">
        <v>500</v>
      </c>
      <c r="U919" s="51">
        <f t="shared" si="467"/>
        <v>500</v>
      </c>
      <c r="V919" s="84"/>
      <c r="W919" s="84"/>
      <c r="X919" s="84"/>
    </row>
    <row r="920" spans="1:25" hidden="1" x14ac:dyDescent="0.2">
      <c r="A920" s="28" t="s">
        <v>468</v>
      </c>
      <c r="B920" s="29">
        <v>11</v>
      </c>
      <c r="C920" s="30" t="s">
        <v>101</v>
      </c>
      <c r="D920" s="31">
        <v>3433</v>
      </c>
      <c r="E920" s="32" t="s">
        <v>69</v>
      </c>
      <c r="G920" s="51">
        <v>1500</v>
      </c>
      <c r="H920" s="51">
        <v>1500</v>
      </c>
      <c r="I920" s="51">
        <v>1500</v>
      </c>
      <c r="J920" s="51">
        <v>1500</v>
      </c>
      <c r="K920" s="51">
        <v>1.51</v>
      </c>
      <c r="L920" s="93">
        <f t="shared" si="454"/>
        <v>0.10066666666666668</v>
      </c>
      <c r="M920" s="68">
        <v>1500</v>
      </c>
      <c r="N920" s="68">
        <v>1500</v>
      </c>
      <c r="O920" s="51">
        <v>2000</v>
      </c>
      <c r="P920" s="51">
        <f t="shared" si="465"/>
        <v>2000</v>
      </c>
      <c r="Q920" s="68">
        <v>1500</v>
      </c>
      <c r="R920" s="51">
        <v>2000</v>
      </c>
      <c r="S920" s="51">
        <f t="shared" si="466"/>
        <v>2000</v>
      </c>
      <c r="T920" s="51">
        <v>2000</v>
      </c>
      <c r="U920" s="51">
        <f t="shared" si="467"/>
        <v>2000</v>
      </c>
    </row>
    <row r="921" spans="1:25" s="23" customFormat="1" ht="15.75" hidden="1" x14ac:dyDescent="0.2">
      <c r="A921" s="24" t="s">
        <v>468</v>
      </c>
      <c r="B921" s="25">
        <v>11</v>
      </c>
      <c r="C921" s="26" t="s">
        <v>101</v>
      </c>
      <c r="D921" s="27">
        <v>422</v>
      </c>
      <c r="E921" s="20"/>
      <c r="F921" s="20"/>
      <c r="G921" s="52">
        <f>SUM(G922)</f>
        <v>15000</v>
      </c>
      <c r="H921" s="52">
        <f t="shared" ref="H921:U921" si="475">SUM(H922)</f>
        <v>15000</v>
      </c>
      <c r="I921" s="52">
        <f t="shared" si="475"/>
        <v>15000</v>
      </c>
      <c r="J921" s="52">
        <f t="shared" si="475"/>
        <v>15000</v>
      </c>
      <c r="K921" s="52">
        <f t="shared" si="475"/>
        <v>3437.5</v>
      </c>
      <c r="L921" s="22">
        <f t="shared" si="454"/>
        <v>22.916666666666664</v>
      </c>
      <c r="M921" s="52">
        <f t="shared" si="475"/>
        <v>15000</v>
      </c>
      <c r="N921" s="52">
        <f t="shared" si="475"/>
        <v>15000</v>
      </c>
      <c r="O921" s="52">
        <f t="shared" si="475"/>
        <v>25000</v>
      </c>
      <c r="P921" s="52">
        <f t="shared" si="475"/>
        <v>25000</v>
      </c>
      <c r="Q921" s="52">
        <f t="shared" si="475"/>
        <v>15000</v>
      </c>
      <c r="R921" s="52">
        <f t="shared" si="475"/>
        <v>15000</v>
      </c>
      <c r="S921" s="52">
        <f t="shared" si="475"/>
        <v>15000</v>
      </c>
      <c r="T921" s="52">
        <f t="shared" si="475"/>
        <v>15000</v>
      </c>
      <c r="U921" s="52">
        <f t="shared" si="475"/>
        <v>15000</v>
      </c>
      <c r="V921" s="21"/>
      <c r="W921" s="21"/>
      <c r="X921" s="21"/>
      <c r="Y921" s="12"/>
    </row>
    <row r="922" spans="1:25" hidden="1" x14ac:dyDescent="0.2">
      <c r="A922" s="28" t="s">
        <v>468</v>
      </c>
      <c r="B922" s="29">
        <v>11</v>
      </c>
      <c r="C922" s="30" t="s">
        <v>101</v>
      </c>
      <c r="D922" s="31">
        <v>4221</v>
      </c>
      <c r="E922" s="32" t="s">
        <v>74</v>
      </c>
      <c r="G922" s="51">
        <v>15000</v>
      </c>
      <c r="H922" s="51">
        <v>15000</v>
      </c>
      <c r="I922" s="51">
        <v>15000</v>
      </c>
      <c r="J922" s="51">
        <v>15000</v>
      </c>
      <c r="K922" s="51">
        <v>3437.5</v>
      </c>
      <c r="L922" s="93">
        <f t="shared" si="454"/>
        <v>22.916666666666664</v>
      </c>
      <c r="M922" s="68">
        <v>15000</v>
      </c>
      <c r="N922" s="68">
        <v>15000</v>
      </c>
      <c r="O922" s="51">
        <v>25000</v>
      </c>
      <c r="P922" s="51">
        <f t="shared" si="465"/>
        <v>25000</v>
      </c>
      <c r="Q922" s="68">
        <v>15000</v>
      </c>
      <c r="R922" s="51">
        <v>15000</v>
      </c>
      <c r="S922" s="51">
        <f t="shared" si="466"/>
        <v>15000</v>
      </c>
      <c r="T922" s="51">
        <v>15000</v>
      </c>
      <c r="U922" s="51">
        <f t="shared" si="467"/>
        <v>15000</v>
      </c>
    </row>
    <row r="923" spans="1:25" s="23" customFormat="1" ht="15.75" hidden="1" x14ac:dyDescent="0.2">
      <c r="A923" s="24" t="s">
        <v>468</v>
      </c>
      <c r="B923" s="25">
        <v>11</v>
      </c>
      <c r="C923" s="26" t="s">
        <v>101</v>
      </c>
      <c r="D923" s="27">
        <v>426</v>
      </c>
      <c r="E923" s="20"/>
      <c r="F923" s="20"/>
      <c r="G923" s="52">
        <f>SUM(G924)</f>
        <v>0</v>
      </c>
      <c r="H923" s="52">
        <f t="shared" ref="H923:U923" si="476">SUM(H924)</f>
        <v>0</v>
      </c>
      <c r="I923" s="52">
        <f t="shared" si="476"/>
        <v>0</v>
      </c>
      <c r="J923" s="52">
        <f t="shared" si="476"/>
        <v>0</v>
      </c>
      <c r="K923" s="52">
        <f t="shared" si="476"/>
        <v>0</v>
      </c>
      <c r="L923" s="22" t="str">
        <f t="shared" si="454"/>
        <v>-</v>
      </c>
      <c r="M923" s="52">
        <f t="shared" si="476"/>
        <v>0</v>
      </c>
      <c r="N923" s="52">
        <f t="shared" si="476"/>
        <v>0</v>
      </c>
      <c r="O923" s="52">
        <f t="shared" si="476"/>
        <v>15000</v>
      </c>
      <c r="P923" s="52">
        <f t="shared" si="476"/>
        <v>15000</v>
      </c>
      <c r="Q923" s="52">
        <f t="shared" si="476"/>
        <v>0</v>
      </c>
      <c r="R923" s="52">
        <f t="shared" si="476"/>
        <v>0</v>
      </c>
      <c r="S923" s="52">
        <f t="shared" si="476"/>
        <v>0</v>
      </c>
      <c r="T923" s="52">
        <f t="shared" si="476"/>
        <v>0</v>
      </c>
      <c r="U923" s="52">
        <f t="shared" si="476"/>
        <v>0</v>
      </c>
      <c r="V923" s="21"/>
      <c r="W923" s="21"/>
      <c r="X923" s="21"/>
      <c r="Y923" s="12"/>
    </row>
    <row r="924" spans="1:25" hidden="1" x14ac:dyDescent="0.2">
      <c r="A924" s="41" t="s">
        <v>468</v>
      </c>
      <c r="B924" s="42">
        <v>11</v>
      </c>
      <c r="C924" s="43" t="s">
        <v>101</v>
      </c>
      <c r="D924" s="44">
        <v>4262</v>
      </c>
      <c r="E924" s="36" t="s">
        <v>86</v>
      </c>
      <c r="G924" s="51"/>
      <c r="H924" s="51"/>
      <c r="I924" s="51"/>
      <c r="J924" s="51"/>
      <c r="K924" s="51"/>
      <c r="L924" s="93" t="str">
        <f t="shared" si="454"/>
        <v>-</v>
      </c>
      <c r="M924" s="68"/>
      <c r="N924" s="68"/>
      <c r="O924" s="51">
        <v>15000</v>
      </c>
      <c r="P924" s="51">
        <f>O924</f>
        <v>15000</v>
      </c>
      <c r="Q924" s="68"/>
      <c r="R924" s="51">
        <v>0</v>
      </c>
      <c r="S924" s="51">
        <f>R924</f>
        <v>0</v>
      </c>
      <c r="T924" s="51">
        <v>0</v>
      </c>
      <c r="U924" s="51">
        <f>T924</f>
        <v>0</v>
      </c>
    </row>
    <row r="925" spans="1:25" ht="141.75" x14ac:dyDescent="0.2">
      <c r="A925" s="227" t="s">
        <v>475</v>
      </c>
      <c r="B925" s="227"/>
      <c r="C925" s="227"/>
      <c r="D925" s="227"/>
      <c r="E925" s="20" t="s">
        <v>476</v>
      </c>
      <c r="F925" s="38" t="s">
        <v>99</v>
      </c>
      <c r="G925" s="21">
        <f>SUM(G926)</f>
        <v>355000000</v>
      </c>
      <c r="H925" s="21">
        <f t="shared" ref="H925:U926" si="477">SUM(H926)</f>
        <v>355000000</v>
      </c>
      <c r="I925" s="21">
        <f t="shared" si="477"/>
        <v>355000000</v>
      </c>
      <c r="J925" s="21">
        <f t="shared" si="477"/>
        <v>355000000</v>
      </c>
      <c r="K925" s="21">
        <f t="shared" si="477"/>
        <v>256348128.88</v>
      </c>
      <c r="L925" s="22">
        <f t="shared" si="454"/>
        <v>72.210740529577464</v>
      </c>
      <c r="M925" s="21">
        <f t="shared" si="477"/>
        <v>385000000</v>
      </c>
      <c r="N925" s="21">
        <f t="shared" si="477"/>
        <v>385000000</v>
      </c>
      <c r="O925" s="21">
        <f t="shared" si="477"/>
        <v>347354400</v>
      </c>
      <c r="P925" s="21">
        <f t="shared" si="477"/>
        <v>347354400</v>
      </c>
      <c r="Q925" s="21">
        <f t="shared" si="477"/>
        <v>385000000</v>
      </c>
      <c r="R925" s="21">
        <f t="shared" si="477"/>
        <v>350369400</v>
      </c>
      <c r="S925" s="21">
        <f t="shared" si="477"/>
        <v>350369400</v>
      </c>
      <c r="T925" s="21">
        <f t="shared" si="477"/>
        <v>350369400</v>
      </c>
      <c r="U925" s="21">
        <f t="shared" si="477"/>
        <v>350369400</v>
      </c>
    </row>
    <row r="926" spans="1:25" s="23" customFormat="1" ht="15.75" hidden="1" x14ac:dyDescent="0.2">
      <c r="A926" s="24" t="s">
        <v>477</v>
      </c>
      <c r="B926" s="25">
        <v>11</v>
      </c>
      <c r="C926" s="49" t="s">
        <v>101</v>
      </c>
      <c r="D926" s="27">
        <v>351</v>
      </c>
      <c r="E926" s="20"/>
      <c r="F926" s="20"/>
      <c r="G926" s="21">
        <f>SUM(G927)</f>
        <v>355000000</v>
      </c>
      <c r="H926" s="21">
        <f t="shared" si="477"/>
        <v>355000000</v>
      </c>
      <c r="I926" s="21">
        <f t="shared" si="477"/>
        <v>355000000</v>
      </c>
      <c r="J926" s="21">
        <f t="shared" si="477"/>
        <v>355000000</v>
      </c>
      <c r="K926" s="21">
        <f t="shared" si="477"/>
        <v>256348128.88</v>
      </c>
      <c r="L926" s="22">
        <f t="shared" si="454"/>
        <v>72.210740529577464</v>
      </c>
      <c r="M926" s="21">
        <f t="shared" si="477"/>
        <v>385000000</v>
      </c>
      <c r="N926" s="21">
        <f t="shared" si="477"/>
        <v>385000000</v>
      </c>
      <c r="O926" s="21">
        <f t="shared" si="477"/>
        <v>347354400</v>
      </c>
      <c r="P926" s="21">
        <f t="shared" si="477"/>
        <v>347354400</v>
      </c>
      <c r="Q926" s="21">
        <f t="shared" si="477"/>
        <v>385000000</v>
      </c>
      <c r="R926" s="21">
        <f t="shared" si="477"/>
        <v>350369400</v>
      </c>
      <c r="S926" s="21">
        <f t="shared" si="477"/>
        <v>350369400</v>
      </c>
      <c r="T926" s="21">
        <f t="shared" si="477"/>
        <v>350369400</v>
      </c>
      <c r="U926" s="21">
        <f t="shared" si="477"/>
        <v>350369400</v>
      </c>
      <c r="V926" s="21"/>
      <c r="W926" s="21"/>
      <c r="X926" s="21"/>
      <c r="Y926" s="12"/>
    </row>
    <row r="927" spans="1:25" ht="30" hidden="1" x14ac:dyDescent="0.2">
      <c r="A927" s="28" t="s">
        <v>477</v>
      </c>
      <c r="B927" s="29">
        <v>11</v>
      </c>
      <c r="C927" s="50" t="s">
        <v>101</v>
      </c>
      <c r="D927" s="31">
        <v>3512</v>
      </c>
      <c r="E927" s="32" t="s">
        <v>281</v>
      </c>
      <c r="G927" s="1">
        <v>355000000</v>
      </c>
      <c r="H927" s="1">
        <v>355000000</v>
      </c>
      <c r="I927" s="1">
        <v>355000000</v>
      </c>
      <c r="J927" s="1">
        <v>355000000</v>
      </c>
      <c r="K927" s="1">
        <v>256348128.88</v>
      </c>
      <c r="L927" s="33">
        <f t="shared" si="454"/>
        <v>72.210740529577464</v>
      </c>
      <c r="M927" s="1">
        <v>385000000</v>
      </c>
      <c r="N927" s="1">
        <v>385000000</v>
      </c>
      <c r="O927" s="1">
        <v>347354400</v>
      </c>
      <c r="P927" s="1">
        <f>O927</f>
        <v>347354400</v>
      </c>
      <c r="Q927" s="1">
        <v>385000000</v>
      </c>
      <c r="R927" s="1">
        <v>350369400</v>
      </c>
      <c r="S927" s="1">
        <f>R927</f>
        <v>350369400</v>
      </c>
      <c r="T927" s="1">
        <v>350369400</v>
      </c>
      <c r="U927" s="1">
        <f>T927</f>
        <v>350369400</v>
      </c>
    </row>
    <row r="928" spans="1:25" s="23" customFormat="1" ht="141.75" x14ac:dyDescent="0.2">
      <c r="A928" s="230" t="s">
        <v>478</v>
      </c>
      <c r="B928" s="230"/>
      <c r="C928" s="230"/>
      <c r="D928" s="230"/>
      <c r="E928" s="20" t="s">
        <v>79</v>
      </c>
      <c r="F928" s="38" t="s">
        <v>99</v>
      </c>
      <c r="G928" s="21">
        <f>G929+G933</f>
        <v>72700</v>
      </c>
      <c r="H928" s="21">
        <f t="shared" ref="H928:U928" si="478">H929+H933</f>
        <v>72700</v>
      </c>
      <c r="I928" s="21">
        <f t="shared" si="478"/>
        <v>72700</v>
      </c>
      <c r="J928" s="21">
        <f t="shared" si="478"/>
        <v>72700</v>
      </c>
      <c r="K928" s="21">
        <f t="shared" si="478"/>
        <v>37694.07</v>
      </c>
      <c r="L928" s="22">
        <f t="shared" si="454"/>
        <v>51.848789546079779</v>
      </c>
      <c r="M928" s="21">
        <f t="shared" si="478"/>
        <v>62700</v>
      </c>
      <c r="N928" s="21">
        <f t="shared" si="478"/>
        <v>62700</v>
      </c>
      <c r="O928" s="21">
        <f t="shared" si="478"/>
        <v>63000</v>
      </c>
      <c r="P928" s="21">
        <f t="shared" si="478"/>
        <v>63000</v>
      </c>
      <c r="Q928" s="21">
        <f t="shared" si="478"/>
        <v>62700</v>
      </c>
      <c r="R928" s="21">
        <f t="shared" si="478"/>
        <v>63000</v>
      </c>
      <c r="S928" s="21">
        <f t="shared" si="478"/>
        <v>63000</v>
      </c>
      <c r="T928" s="21">
        <f t="shared" si="478"/>
        <v>63000</v>
      </c>
      <c r="U928" s="21">
        <f t="shared" si="478"/>
        <v>63000</v>
      </c>
      <c r="V928" s="21"/>
      <c r="W928" s="21"/>
      <c r="X928" s="21"/>
      <c r="Y928" s="12"/>
    </row>
    <row r="929" spans="1:25" s="23" customFormat="1" ht="15.75" hidden="1" x14ac:dyDescent="0.2">
      <c r="A929" s="24" t="s">
        <v>479</v>
      </c>
      <c r="B929" s="25">
        <v>11</v>
      </c>
      <c r="C929" s="49" t="s">
        <v>101</v>
      </c>
      <c r="D929" s="40">
        <v>323</v>
      </c>
      <c r="E929" s="20"/>
      <c r="F929" s="20"/>
      <c r="G929" s="21">
        <f>SUM(G930:G932)</f>
        <v>60700</v>
      </c>
      <c r="H929" s="21">
        <f t="shared" ref="H929:U929" si="479">SUM(H930:H932)</f>
        <v>60700</v>
      </c>
      <c r="I929" s="21">
        <f t="shared" si="479"/>
        <v>60700</v>
      </c>
      <c r="J929" s="21">
        <f t="shared" si="479"/>
        <v>60700</v>
      </c>
      <c r="K929" s="21">
        <f t="shared" si="479"/>
        <v>30029.33</v>
      </c>
      <c r="L929" s="22">
        <f t="shared" si="454"/>
        <v>49.471713344316314</v>
      </c>
      <c r="M929" s="21">
        <f t="shared" si="479"/>
        <v>50700</v>
      </c>
      <c r="N929" s="21">
        <f t="shared" si="479"/>
        <v>50700</v>
      </c>
      <c r="O929" s="21">
        <f t="shared" si="479"/>
        <v>55000</v>
      </c>
      <c r="P929" s="21">
        <f t="shared" si="479"/>
        <v>55000</v>
      </c>
      <c r="Q929" s="21">
        <f t="shared" si="479"/>
        <v>50700</v>
      </c>
      <c r="R929" s="21">
        <f t="shared" si="479"/>
        <v>55000</v>
      </c>
      <c r="S929" s="21">
        <f t="shared" si="479"/>
        <v>55000</v>
      </c>
      <c r="T929" s="21">
        <f t="shared" si="479"/>
        <v>55000</v>
      </c>
      <c r="U929" s="21">
        <f t="shared" si="479"/>
        <v>55000</v>
      </c>
      <c r="V929" s="21"/>
      <c r="W929" s="21"/>
      <c r="X929" s="21"/>
      <c r="Y929" s="12"/>
    </row>
    <row r="930" spans="1:25" hidden="1" x14ac:dyDescent="0.2">
      <c r="A930" s="28" t="s">
        <v>479</v>
      </c>
      <c r="B930" s="29">
        <v>11</v>
      </c>
      <c r="C930" s="50" t="s">
        <v>101</v>
      </c>
      <c r="D930" s="31">
        <v>3232</v>
      </c>
      <c r="E930" s="32" t="s">
        <v>53</v>
      </c>
      <c r="G930" s="1">
        <v>4000</v>
      </c>
      <c r="H930" s="1">
        <v>4000</v>
      </c>
      <c r="I930" s="1">
        <v>4000</v>
      </c>
      <c r="J930" s="1">
        <v>4000</v>
      </c>
      <c r="K930" s="1">
        <v>630.13</v>
      </c>
      <c r="L930" s="33">
        <f t="shared" si="454"/>
        <v>15.75325</v>
      </c>
      <c r="M930" s="1">
        <v>4000</v>
      </c>
      <c r="N930" s="1">
        <v>4000</v>
      </c>
      <c r="O930" s="1">
        <v>6000</v>
      </c>
      <c r="P930" s="1">
        <f>O930</f>
        <v>6000</v>
      </c>
      <c r="Q930" s="1">
        <v>4000</v>
      </c>
      <c r="R930" s="1">
        <v>6000</v>
      </c>
      <c r="S930" s="1">
        <f>R930</f>
        <v>6000</v>
      </c>
      <c r="T930" s="1">
        <v>6000</v>
      </c>
      <c r="U930" s="1">
        <f>T930</f>
        <v>6000</v>
      </c>
    </row>
    <row r="931" spans="1:25" hidden="1" x14ac:dyDescent="0.2">
      <c r="A931" s="28" t="s">
        <v>479</v>
      </c>
      <c r="B931" s="29">
        <v>11</v>
      </c>
      <c r="C931" s="50" t="s">
        <v>101</v>
      </c>
      <c r="D931" s="31">
        <v>3235</v>
      </c>
      <c r="E931" s="32" t="s">
        <v>56</v>
      </c>
      <c r="G931" s="1">
        <v>55000</v>
      </c>
      <c r="H931" s="1">
        <v>55000</v>
      </c>
      <c r="I931" s="1">
        <v>55000</v>
      </c>
      <c r="J931" s="1">
        <v>55000</v>
      </c>
      <c r="K931" s="1">
        <v>28100.720000000001</v>
      </c>
      <c r="L931" s="33">
        <f t="shared" ref="L931:L1002" si="480">IF(I931=0, "-", K931/I931*100)</f>
        <v>51.092218181818183</v>
      </c>
      <c r="M931" s="1">
        <v>45000</v>
      </c>
      <c r="N931" s="1">
        <v>45000</v>
      </c>
      <c r="O931" s="1">
        <v>45000</v>
      </c>
      <c r="P931" s="1">
        <f>O931</f>
        <v>45000</v>
      </c>
      <c r="Q931" s="1">
        <v>45000</v>
      </c>
      <c r="R931" s="1">
        <v>45000</v>
      </c>
      <c r="S931" s="1">
        <f>R931</f>
        <v>45000</v>
      </c>
      <c r="T931" s="1">
        <v>45000</v>
      </c>
      <c r="U931" s="1">
        <f>T931</f>
        <v>45000</v>
      </c>
    </row>
    <row r="932" spans="1:25" hidden="1" x14ac:dyDescent="0.2">
      <c r="A932" s="28" t="s">
        <v>479</v>
      </c>
      <c r="B932" s="29">
        <v>11</v>
      </c>
      <c r="C932" s="50" t="s">
        <v>101</v>
      </c>
      <c r="D932" s="31">
        <v>3239</v>
      </c>
      <c r="E932" s="32" t="s">
        <v>60</v>
      </c>
      <c r="G932" s="1">
        <v>1700</v>
      </c>
      <c r="H932" s="1">
        <v>1700</v>
      </c>
      <c r="I932" s="1">
        <v>1700</v>
      </c>
      <c r="J932" s="1">
        <v>1700</v>
      </c>
      <c r="K932" s="1">
        <v>1298.48</v>
      </c>
      <c r="L932" s="33">
        <f t="shared" si="480"/>
        <v>76.381176470588244</v>
      </c>
      <c r="M932" s="1">
        <v>1700</v>
      </c>
      <c r="N932" s="1">
        <v>1700</v>
      </c>
      <c r="O932" s="1">
        <v>4000</v>
      </c>
      <c r="P932" s="1">
        <f>O932</f>
        <v>4000</v>
      </c>
      <c r="Q932" s="1">
        <v>1700</v>
      </c>
      <c r="R932" s="1">
        <v>4000</v>
      </c>
      <c r="S932" s="1">
        <f>R932</f>
        <v>4000</v>
      </c>
      <c r="T932" s="1">
        <v>4000</v>
      </c>
      <c r="U932" s="1">
        <f>T932</f>
        <v>4000</v>
      </c>
    </row>
    <row r="933" spans="1:25" s="23" customFormat="1" ht="15.75" hidden="1" x14ac:dyDescent="0.2">
      <c r="A933" s="24" t="s">
        <v>479</v>
      </c>
      <c r="B933" s="25">
        <v>11</v>
      </c>
      <c r="C933" s="49" t="s">
        <v>101</v>
      </c>
      <c r="D933" s="27">
        <v>329</v>
      </c>
      <c r="E933" s="20"/>
      <c r="F933" s="20"/>
      <c r="G933" s="21">
        <f>SUM(G934)</f>
        <v>12000</v>
      </c>
      <c r="H933" s="21">
        <f t="shared" ref="H933:U933" si="481">SUM(H934)</f>
        <v>12000</v>
      </c>
      <c r="I933" s="21">
        <f t="shared" si="481"/>
        <v>12000</v>
      </c>
      <c r="J933" s="21">
        <f t="shared" si="481"/>
        <v>12000</v>
      </c>
      <c r="K933" s="21">
        <f t="shared" si="481"/>
        <v>7664.74</v>
      </c>
      <c r="L933" s="22">
        <f t="shared" si="480"/>
        <v>63.872833333333332</v>
      </c>
      <c r="M933" s="21">
        <f t="shared" si="481"/>
        <v>12000</v>
      </c>
      <c r="N933" s="21">
        <f t="shared" si="481"/>
        <v>12000</v>
      </c>
      <c r="O933" s="21">
        <f t="shared" si="481"/>
        <v>8000</v>
      </c>
      <c r="P933" s="21">
        <f t="shared" si="481"/>
        <v>8000</v>
      </c>
      <c r="Q933" s="21">
        <f t="shared" si="481"/>
        <v>12000</v>
      </c>
      <c r="R933" s="21">
        <f t="shared" si="481"/>
        <v>8000</v>
      </c>
      <c r="S933" s="21">
        <f t="shared" si="481"/>
        <v>8000</v>
      </c>
      <c r="T933" s="21">
        <f t="shared" si="481"/>
        <v>8000</v>
      </c>
      <c r="U933" s="21">
        <f t="shared" si="481"/>
        <v>8000</v>
      </c>
      <c r="V933" s="21"/>
      <c r="W933" s="21"/>
      <c r="X933" s="21"/>
      <c r="Y933" s="12"/>
    </row>
    <row r="934" spans="1:25" hidden="1" x14ac:dyDescent="0.2">
      <c r="A934" s="28" t="s">
        <v>479</v>
      </c>
      <c r="B934" s="29">
        <v>11</v>
      </c>
      <c r="C934" s="50" t="s">
        <v>101</v>
      </c>
      <c r="D934" s="31">
        <v>3292</v>
      </c>
      <c r="E934" s="32" t="s">
        <v>63</v>
      </c>
      <c r="G934" s="1">
        <v>12000</v>
      </c>
      <c r="H934" s="1">
        <v>12000</v>
      </c>
      <c r="I934" s="1">
        <v>12000</v>
      </c>
      <c r="J934" s="1">
        <v>12000</v>
      </c>
      <c r="K934" s="1">
        <v>7664.74</v>
      </c>
      <c r="L934" s="33">
        <f t="shared" si="480"/>
        <v>63.872833333333332</v>
      </c>
      <c r="M934" s="1">
        <v>12000</v>
      </c>
      <c r="N934" s="1">
        <v>12000</v>
      </c>
      <c r="O934" s="1">
        <v>8000</v>
      </c>
      <c r="P934" s="1">
        <f>O934</f>
        <v>8000</v>
      </c>
      <c r="Q934" s="1">
        <v>12000</v>
      </c>
      <c r="R934" s="1">
        <v>8000</v>
      </c>
      <c r="S934" s="1">
        <f>R934</f>
        <v>8000</v>
      </c>
      <c r="T934" s="1">
        <v>8000</v>
      </c>
      <c r="U934" s="1">
        <f>T934</f>
        <v>8000</v>
      </c>
    </row>
    <row r="935" spans="1:25" s="23" customFormat="1" ht="141.75" x14ac:dyDescent="0.2">
      <c r="A935" s="235" t="s">
        <v>93</v>
      </c>
      <c r="B935" s="236"/>
      <c r="C935" s="236"/>
      <c r="D935" s="237"/>
      <c r="E935" s="38" t="s">
        <v>480</v>
      </c>
      <c r="F935" s="38" t="s">
        <v>99</v>
      </c>
      <c r="G935" s="21">
        <f>G936+G938+G940</f>
        <v>0</v>
      </c>
      <c r="H935" s="21">
        <f t="shared" ref="H935:U935" si="482">H936+H938+H940</f>
        <v>0</v>
      </c>
      <c r="I935" s="21">
        <f t="shared" si="482"/>
        <v>0</v>
      </c>
      <c r="J935" s="21">
        <f t="shared" si="482"/>
        <v>0</v>
      </c>
      <c r="K935" s="21">
        <f t="shared" si="482"/>
        <v>0</v>
      </c>
      <c r="L935" s="22" t="str">
        <f t="shared" si="480"/>
        <v>-</v>
      </c>
      <c r="M935" s="21">
        <f t="shared" si="482"/>
        <v>0</v>
      </c>
      <c r="N935" s="21">
        <f t="shared" si="482"/>
        <v>0</v>
      </c>
      <c r="O935" s="21">
        <f t="shared" si="482"/>
        <v>6000000</v>
      </c>
      <c r="P935" s="21">
        <f t="shared" si="482"/>
        <v>6000000</v>
      </c>
      <c r="Q935" s="21">
        <f t="shared" si="482"/>
        <v>0</v>
      </c>
      <c r="R935" s="21">
        <f t="shared" si="482"/>
        <v>3000000</v>
      </c>
      <c r="S935" s="21">
        <f t="shared" si="482"/>
        <v>3000000</v>
      </c>
      <c r="T935" s="21">
        <f t="shared" si="482"/>
        <v>3000000</v>
      </c>
      <c r="U935" s="21">
        <f t="shared" si="482"/>
        <v>3000000</v>
      </c>
      <c r="V935" s="21"/>
      <c r="W935" s="21"/>
      <c r="X935" s="21"/>
      <c r="Y935" s="12"/>
    </row>
    <row r="936" spans="1:25" s="23" customFormat="1" ht="15.75" hidden="1" x14ac:dyDescent="0.2">
      <c r="A936" s="90"/>
      <c r="B936" s="90">
        <v>11</v>
      </c>
      <c r="C936" s="75" t="s">
        <v>101</v>
      </c>
      <c r="D936" s="74">
        <v>323</v>
      </c>
      <c r="E936" s="38"/>
      <c r="F936" s="38"/>
      <c r="G936" s="21">
        <f>G937</f>
        <v>0</v>
      </c>
      <c r="H936" s="21">
        <f t="shared" ref="H936:U936" si="483">H937</f>
        <v>0</v>
      </c>
      <c r="I936" s="21">
        <f t="shared" si="483"/>
        <v>0</v>
      </c>
      <c r="J936" s="21">
        <f t="shared" si="483"/>
        <v>0</v>
      </c>
      <c r="K936" s="21">
        <f t="shared" si="483"/>
        <v>0</v>
      </c>
      <c r="L936" s="22" t="str">
        <f t="shared" si="480"/>
        <v>-</v>
      </c>
      <c r="M936" s="21">
        <f t="shared" si="483"/>
        <v>0</v>
      </c>
      <c r="N936" s="21">
        <f t="shared" si="483"/>
        <v>0</v>
      </c>
      <c r="O936" s="21">
        <f t="shared" si="483"/>
        <v>3000000</v>
      </c>
      <c r="P936" s="21">
        <f t="shared" si="483"/>
        <v>3000000</v>
      </c>
      <c r="Q936" s="21">
        <f t="shared" si="483"/>
        <v>0</v>
      </c>
      <c r="R936" s="21">
        <f t="shared" si="483"/>
        <v>3000000</v>
      </c>
      <c r="S936" s="21">
        <f t="shared" si="483"/>
        <v>3000000</v>
      </c>
      <c r="T936" s="21">
        <f t="shared" si="483"/>
        <v>3000000</v>
      </c>
      <c r="U936" s="21">
        <f t="shared" si="483"/>
        <v>3000000</v>
      </c>
      <c r="V936" s="21"/>
      <c r="W936" s="21"/>
      <c r="X936" s="21"/>
      <c r="Y936" s="12"/>
    </row>
    <row r="937" spans="1:25" hidden="1" x14ac:dyDescent="0.2">
      <c r="A937" s="41"/>
      <c r="B937" s="41">
        <v>11</v>
      </c>
      <c r="C937" s="59" t="s">
        <v>101</v>
      </c>
      <c r="D937" s="64">
        <v>3239</v>
      </c>
      <c r="E937" s="36" t="s">
        <v>60</v>
      </c>
      <c r="F937" s="36"/>
      <c r="L937" s="33" t="str">
        <f t="shared" si="480"/>
        <v>-</v>
      </c>
      <c r="M937" s="1"/>
      <c r="N937" s="1"/>
      <c r="O937" s="1">
        <v>3000000</v>
      </c>
      <c r="P937" s="1">
        <f>O937</f>
        <v>3000000</v>
      </c>
      <c r="Q937" s="1"/>
      <c r="R937" s="1">
        <v>3000000</v>
      </c>
      <c r="S937" s="1">
        <f>R937</f>
        <v>3000000</v>
      </c>
      <c r="T937" s="1">
        <v>3000000</v>
      </c>
      <c r="U937" s="1">
        <f>T937</f>
        <v>3000000</v>
      </c>
    </row>
    <row r="938" spans="1:25" s="23" customFormat="1" ht="15.75" hidden="1" x14ac:dyDescent="0.2">
      <c r="A938" s="90"/>
      <c r="B938" s="90">
        <v>11</v>
      </c>
      <c r="C938" s="75" t="s">
        <v>101</v>
      </c>
      <c r="D938" s="74">
        <v>422</v>
      </c>
      <c r="E938" s="38"/>
      <c r="F938" s="38"/>
      <c r="G938" s="21">
        <f>G939</f>
        <v>0</v>
      </c>
      <c r="H938" s="21">
        <f t="shared" ref="H938:U938" si="484">H939</f>
        <v>0</v>
      </c>
      <c r="I938" s="21">
        <f t="shared" si="484"/>
        <v>0</v>
      </c>
      <c r="J938" s="21">
        <f t="shared" si="484"/>
        <v>0</v>
      </c>
      <c r="K938" s="21">
        <f t="shared" si="484"/>
        <v>0</v>
      </c>
      <c r="L938" s="22" t="str">
        <f t="shared" si="480"/>
        <v>-</v>
      </c>
      <c r="M938" s="21">
        <f t="shared" si="484"/>
        <v>0</v>
      </c>
      <c r="N938" s="21">
        <f t="shared" si="484"/>
        <v>0</v>
      </c>
      <c r="O938" s="21">
        <f t="shared" si="484"/>
        <v>1000000</v>
      </c>
      <c r="P938" s="21">
        <f t="shared" si="484"/>
        <v>1000000</v>
      </c>
      <c r="Q938" s="21">
        <f t="shared" si="484"/>
        <v>0</v>
      </c>
      <c r="R938" s="21">
        <f t="shared" si="484"/>
        <v>0</v>
      </c>
      <c r="S938" s="21">
        <f t="shared" si="484"/>
        <v>0</v>
      </c>
      <c r="T938" s="21">
        <f t="shared" si="484"/>
        <v>0</v>
      </c>
      <c r="U938" s="21">
        <f t="shared" si="484"/>
        <v>0</v>
      </c>
      <c r="V938" s="21"/>
      <c r="W938" s="21"/>
      <c r="X938" s="21"/>
      <c r="Y938" s="12"/>
    </row>
    <row r="939" spans="1:25" hidden="1" x14ac:dyDescent="0.2">
      <c r="A939" s="41"/>
      <c r="B939" s="41">
        <v>11</v>
      </c>
      <c r="C939" s="59" t="s">
        <v>101</v>
      </c>
      <c r="D939" s="64">
        <v>4227</v>
      </c>
      <c r="E939" s="32" t="s">
        <v>77</v>
      </c>
      <c r="F939" s="36"/>
      <c r="L939" s="33" t="str">
        <f t="shared" si="480"/>
        <v>-</v>
      </c>
      <c r="M939" s="1"/>
      <c r="N939" s="1"/>
      <c r="O939" s="1">
        <v>1000000</v>
      </c>
      <c r="P939" s="1">
        <f>O939</f>
        <v>1000000</v>
      </c>
      <c r="Q939" s="1"/>
      <c r="R939" s="1"/>
      <c r="S939" s="1">
        <f>R939</f>
        <v>0</v>
      </c>
      <c r="T939" s="1"/>
      <c r="U939" s="1">
        <f>T939</f>
        <v>0</v>
      </c>
    </row>
    <row r="940" spans="1:25" s="23" customFormat="1" ht="15.75" hidden="1" x14ac:dyDescent="0.2">
      <c r="A940" s="24"/>
      <c r="B940" s="25">
        <v>11</v>
      </c>
      <c r="C940" s="75" t="s">
        <v>101</v>
      </c>
      <c r="D940" s="27">
        <v>426</v>
      </c>
      <c r="E940" s="20"/>
      <c r="F940" s="20"/>
      <c r="G940" s="21">
        <f>SUM(G941)</f>
        <v>0</v>
      </c>
      <c r="H940" s="21">
        <f t="shared" ref="H940:U940" si="485">SUM(H941)</f>
        <v>0</v>
      </c>
      <c r="I940" s="21">
        <f t="shared" si="485"/>
        <v>0</v>
      </c>
      <c r="J940" s="21">
        <f t="shared" si="485"/>
        <v>0</v>
      </c>
      <c r="K940" s="21">
        <f t="shared" si="485"/>
        <v>0</v>
      </c>
      <c r="L940" s="22" t="str">
        <f t="shared" si="480"/>
        <v>-</v>
      </c>
      <c r="M940" s="21">
        <f t="shared" si="485"/>
        <v>0</v>
      </c>
      <c r="N940" s="21">
        <f t="shared" si="485"/>
        <v>0</v>
      </c>
      <c r="O940" s="21">
        <f t="shared" si="485"/>
        <v>2000000</v>
      </c>
      <c r="P940" s="21">
        <f t="shared" si="485"/>
        <v>2000000</v>
      </c>
      <c r="Q940" s="21">
        <f t="shared" si="485"/>
        <v>0</v>
      </c>
      <c r="R940" s="21">
        <f t="shared" si="485"/>
        <v>0</v>
      </c>
      <c r="S940" s="21">
        <f t="shared" si="485"/>
        <v>0</v>
      </c>
      <c r="T940" s="21">
        <f t="shared" si="485"/>
        <v>0</v>
      </c>
      <c r="U940" s="21">
        <f t="shared" si="485"/>
        <v>0</v>
      </c>
      <c r="V940" s="21"/>
      <c r="W940" s="21"/>
      <c r="X940" s="21"/>
      <c r="Y940" s="12"/>
    </row>
    <row r="941" spans="1:25" ht="15.75" hidden="1" x14ac:dyDescent="0.2">
      <c r="A941" s="41"/>
      <c r="B941" s="42">
        <v>11</v>
      </c>
      <c r="C941" s="75" t="s">
        <v>101</v>
      </c>
      <c r="D941" s="44">
        <v>4262</v>
      </c>
      <c r="E941" s="36" t="s">
        <v>218</v>
      </c>
      <c r="L941" s="33" t="str">
        <f t="shared" si="480"/>
        <v>-</v>
      </c>
      <c r="M941" s="1"/>
      <c r="N941" s="1"/>
      <c r="O941" s="1">
        <v>2000000</v>
      </c>
      <c r="P941" s="1">
        <f>O941</f>
        <v>2000000</v>
      </c>
      <c r="Q941" s="1"/>
      <c r="R941" s="1"/>
      <c r="S941" s="1">
        <f>R941</f>
        <v>0</v>
      </c>
      <c r="T941" s="1"/>
      <c r="U941" s="1">
        <f>T941</f>
        <v>0</v>
      </c>
    </row>
    <row r="942" spans="1:25" ht="15.75" x14ac:dyDescent="0.2">
      <c r="A942" s="225" t="s">
        <v>481</v>
      </c>
      <c r="B942" s="225"/>
      <c r="C942" s="225"/>
      <c r="D942" s="225"/>
      <c r="E942" s="225"/>
      <c r="F942" s="225"/>
      <c r="G942" s="16">
        <f>G943+G1001+G1007+G1010+G1031+G1034+G1053+G1056+G1061+G1066+G1069</f>
        <v>21464575</v>
      </c>
      <c r="H942" s="16">
        <f t="shared" ref="H942:U942" si="486">H943+H1001+H1007+H1010+H1031+H1034+H1053+H1056+H1061+H1066+H1069</f>
        <v>21364575</v>
      </c>
      <c r="I942" s="16">
        <f t="shared" si="486"/>
        <v>21464575</v>
      </c>
      <c r="J942" s="16">
        <f t="shared" si="486"/>
        <v>21364575</v>
      </c>
      <c r="K942" s="16">
        <f t="shared" si="486"/>
        <v>15771543.300000001</v>
      </c>
      <c r="L942" s="17">
        <f t="shared" si="480"/>
        <v>73.477081656636585</v>
      </c>
      <c r="M942" s="16">
        <f t="shared" si="486"/>
        <v>22724575</v>
      </c>
      <c r="N942" s="16">
        <f t="shared" si="486"/>
        <v>22624575</v>
      </c>
      <c r="O942" s="16">
        <f t="shared" si="486"/>
        <v>23216000</v>
      </c>
      <c r="P942" s="16">
        <f t="shared" si="486"/>
        <v>23100000</v>
      </c>
      <c r="Q942" s="16">
        <f t="shared" si="486"/>
        <v>22184575</v>
      </c>
      <c r="R942" s="16">
        <f t="shared" si="486"/>
        <v>23200000</v>
      </c>
      <c r="S942" s="16">
        <f t="shared" si="486"/>
        <v>23100000</v>
      </c>
      <c r="T942" s="16">
        <f t="shared" si="486"/>
        <v>23200000</v>
      </c>
      <c r="U942" s="16">
        <f t="shared" si="486"/>
        <v>23100000</v>
      </c>
    </row>
    <row r="943" spans="1:25" ht="94.5" x14ac:dyDescent="0.2">
      <c r="A943" s="227" t="s">
        <v>482</v>
      </c>
      <c r="B943" s="227"/>
      <c r="C943" s="227"/>
      <c r="D943" s="227"/>
      <c r="E943" s="20" t="s">
        <v>483</v>
      </c>
      <c r="F943" s="38" t="s">
        <v>181</v>
      </c>
      <c r="G943" s="21">
        <f t="shared" ref="G943:N943" si="487">G944+G948+G950+G953+G958+G965+G975+G977+G983+G989+G991+G997+G999+G987</f>
        <v>7064200</v>
      </c>
      <c r="H943" s="21">
        <f t="shared" si="487"/>
        <v>7064200</v>
      </c>
      <c r="I943" s="21">
        <f t="shared" si="487"/>
        <v>7064200</v>
      </c>
      <c r="J943" s="21">
        <f t="shared" si="487"/>
        <v>7064200</v>
      </c>
      <c r="K943" s="21">
        <f t="shared" si="487"/>
        <v>4639231.6400000006</v>
      </c>
      <c r="L943" s="22">
        <f t="shared" si="480"/>
        <v>65.672427734209123</v>
      </c>
      <c r="M943" s="21">
        <f t="shared" si="487"/>
        <v>6765700</v>
      </c>
      <c r="N943" s="21">
        <f t="shared" si="487"/>
        <v>6765700</v>
      </c>
      <c r="O943" s="21">
        <f>O944+O948+O950+O953+O958+O965+O975+O977+O983+O989+O991+O997+O999+O987</f>
        <v>7465000</v>
      </c>
      <c r="P943" s="21">
        <f t="shared" ref="P943:U943" si="488">P944+P948+P950+P953+P958+P965+P975+P977+P983+P989+P991+P997+P999+P987</f>
        <v>7449000</v>
      </c>
      <c r="Q943" s="21">
        <f t="shared" si="488"/>
        <v>7073200</v>
      </c>
      <c r="R943" s="21">
        <f t="shared" si="488"/>
        <v>7470000</v>
      </c>
      <c r="S943" s="21">
        <f t="shared" si="488"/>
        <v>7470000</v>
      </c>
      <c r="T943" s="21">
        <f t="shared" si="488"/>
        <v>7470000</v>
      </c>
      <c r="U943" s="21">
        <f t="shared" si="488"/>
        <v>7470000</v>
      </c>
    </row>
    <row r="944" spans="1:25" s="23" customFormat="1" ht="15.75" hidden="1" x14ac:dyDescent="0.2">
      <c r="A944" s="24" t="s">
        <v>484</v>
      </c>
      <c r="B944" s="25">
        <v>11</v>
      </c>
      <c r="C944" s="26" t="s">
        <v>101</v>
      </c>
      <c r="D944" s="27">
        <v>311</v>
      </c>
      <c r="E944" s="20"/>
      <c r="F944" s="20"/>
      <c r="G944" s="21">
        <f>SUM(G945:G947)</f>
        <v>2610000</v>
      </c>
      <c r="H944" s="21">
        <f t="shared" ref="H944:U944" si="489">SUM(H945:H947)</f>
        <v>2610000</v>
      </c>
      <c r="I944" s="21">
        <f t="shared" si="489"/>
        <v>2610000</v>
      </c>
      <c r="J944" s="21">
        <f t="shared" si="489"/>
        <v>2610000</v>
      </c>
      <c r="K944" s="21">
        <f t="shared" si="489"/>
        <v>1960242.32</v>
      </c>
      <c r="L944" s="22">
        <f t="shared" si="480"/>
        <v>75.105069731800768</v>
      </c>
      <c r="M944" s="21">
        <f t="shared" si="489"/>
        <v>2610000</v>
      </c>
      <c r="N944" s="21">
        <f t="shared" si="489"/>
        <v>2610000</v>
      </c>
      <c r="O944" s="21">
        <f t="shared" si="489"/>
        <v>2705000</v>
      </c>
      <c r="P944" s="21">
        <f t="shared" si="489"/>
        <v>2705000</v>
      </c>
      <c r="Q944" s="21">
        <f t="shared" si="489"/>
        <v>2610000</v>
      </c>
      <c r="R944" s="21">
        <f t="shared" si="489"/>
        <v>2705000</v>
      </c>
      <c r="S944" s="21">
        <f t="shared" si="489"/>
        <v>2705000</v>
      </c>
      <c r="T944" s="21">
        <f t="shared" si="489"/>
        <v>2705000</v>
      </c>
      <c r="U944" s="21">
        <f t="shared" si="489"/>
        <v>2705000</v>
      </c>
      <c r="V944" s="21">
        <v>3100000</v>
      </c>
      <c r="W944" s="21"/>
      <c r="X944" s="21"/>
      <c r="Y944" s="12" t="s">
        <v>485</v>
      </c>
    </row>
    <row r="945" spans="1:25" ht="15.75" hidden="1" x14ac:dyDescent="0.2">
      <c r="A945" s="28" t="s">
        <v>484</v>
      </c>
      <c r="B945" s="29">
        <v>11</v>
      </c>
      <c r="C945" s="30" t="s">
        <v>101</v>
      </c>
      <c r="D945" s="31">
        <v>3111</v>
      </c>
      <c r="E945" s="32" t="s">
        <v>33</v>
      </c>
      <c r="G945" s="1">
        <v>2600000</v>
      </c>
      <c r="H945" s="1">
        <v>2600000</v>
      </c>
      <c r="I945" s="1">
        <v>2600000</v>
      </c>
      <c r="J945" s="1">
        <v>2600000</v>
      </c>
      <c r="K945" s="1">
        <v>1960242.32</v>
      </c>
      <c r="L945" s="33">
        <f t="shared" si="480"/>
        <v>75.393935384615389</v>
      </c>
      <c r="M945" s="1">
        <v>2600000</v>
      </c>
      <c r="N945" s="1">
        <v>2600000</v>
      </c>
      <c r="O945" s="69">
        <v>2700000</v>
      </c>
      <c r="P945" s="1">
        <f>O945</f>
        <v>2700000</v>
      </c>
      <c r="Q945" s="1">
        <v>2600000</v>
      </c>
      <c r="R945" s="69">
        <v>2700000</v>
      </c>
      <c r="S945" s="1">
        <f>R945</f>
        <v>2700000</v>
      </c>
      <c r="T945" s="69">
        <v>2700000</v>
      </c>
      <c r="U945" s="1">
        <f>T945</f>
        <v>2700000</v>
      </c>
      <c r="V945" s="21">
        <f>O944+O948+O950</f>
        <v>3100000</v>
      </c>
      <c r="Y945" s="12" t="s">
        <v>486</v>
      </c>
    </row>
    <row r="946" spans="1:25" hidden="1" x14ac:dyDescent="0.2">
      <c r="A946" s="28" t="s">
        <v>484</v>
      </c>
      <c r="B946" s="29">
        <v>11</v>
      </c>
      <c r="C946" s="30" t="s">
        <v>101</v>
      </c>
      <c r="D946" s="31">
        <v>3113</v>
      </c>
      <c r="E946" s="32" t="s">
        <v>35</v>
      </c>
      <c r="G946" s="1">
        <v>5000</v>
      </c>
      <c r="H946" s="1">
        <v>5000</v>
      </c>
      <c r="I946" s="1">
        <v>5000</v>
      </c>
      <c r="J946" s="1">
        <v>5000</v>
      </c>
      <c r="L946" s="33">
        <f t="shared" si="480"/>
        <v>0</v>
      </c>
      <c r="M946" s="1">
        <v>5000</v>
      </c>
      <c r="N946" s="1">
        <v>5000</v>
      </c>
      <c r="O946" s="1">
        <v>0</v>
      </c>
      <c r="P946" s="1">
        <f t="shared" ref="P946:P998" si="490">O946</f>
        <v>0</v>
      </c>
      <c r="Q946" s="1">
        <v>5000</v>
      </c>
      <c r="R946" s="1">
        <v>0</v>
      </c>
      <c r="S946" s="1">
        <f t="shared" ref="S946:S998" si="491">R946</f>
        <v>0</v>
      </c>
      <c r="T946" s="1">
        <v>0</v>
      </c>
      <c r="U946" s="1">
        <f t="shared" ref="U946:U998" si="492">T946</f>
        <v>0</v>
      </c>
      <c r="V946" s="1">
        <f>V944-V945</f>
        <v>0</v>
      </c>
      <c r="Y946" s="65" t="s">
        <v>26</v>
      </c>
    </row>
    <row r="947" spans="1:25" hidden="1" x14ac:dyDescent="0.2">
      <c r="A947" s="28" t="s">
        <v>484</v>
      </c>
      <c r="B947" s="29">
        <v>11</v>
      </c>
      <c r="C947" s="30" t="s">
        <v>101</v>
      </c>
      <c r="D947" s="31">
        <v>3114</v>
      </c>
      <c r="E947" s="32" t="s">
        <v>36</v>
      </c>
      <c r="G947" s="1">
        <v>5000</v>
      </c>
      <c r="H947" s="1">
        <v>5000</v>
      </c>
      <c r="I947" s="1">
        <v>5000</v>
      </c>
      <c r="J947" s="1">
        <v>5000</v>
      </c>
      <c r="L947" s="33">
        <f t="shared" si="480"/>
        <v>0</v>
      </c>
      <c r="M947" s="1">
        <v>5000</v>
      </c>
      <c r="N947" s="1">
        <v>5000</v>
      </c>
      <c r="O947" s="1">
        <v>5000</v>
      </c>
      <c r="P947" s="1">
        <f t="shared" si="490"/>
        <v>5000</v>
      </c>
      <c r="Q947" s="1">
        <v>5000</v>
      </c>
      <c r="R947" s="1">
        <v>5000</v>
      </c>
      <c r="S947" s="1">
        <f t="shared" si="491"/>
        <v>5000</v>
      </c>
      <c r="T947" s="1">
        <v>5000</v>
      </c>
      <c r="U947" s="1">
        <f t="shared" si="492"/>
        <v>5000</v>
      </c>
    </row>
    <row r="948" spans="1:25" s="23" customFormat="1" ht="15.75" hidden="1" x14ac:dyDescent="0.2">
      <c r="A948" s="24" t="s">
        <v>484</v>
      </c>
      <c r="B948" s="25">
        <v>11</v>
      </c>
      <c r="C948" s="26" t="s">
        <v>101</v>
      </c>
      <c r="D948" s="27">
        <v>312</v>
      </c>
      <c r="E948" s="20"/>
      <c r="F948" s="20"/>
      <c r="G948" s="21">
        <f>SUM(G949)</f>
        <v>30000</v>
      </c>
      <c r="H948" s="21">
        <f t="shared" ref="H948:U948" si="493">SUM(H949)</f>
        <v>30000</v>
      </c>
      <c r="I948" s="21">
        <f t="shared" si="493"/>
        <v>30000</v>
      </c>
      <c r="J948" s="21">
        <f t="shared" si="493"/>
        <v>30000</v>
      </c>
      <c r="K948" s="21">
        <f t="shared" si="493"/>
        <v>1788.52</v>
      </c>
      <c r="L948" s="22">
        <f t="shared" si="480"/>
        <v>5.9617333333333331</v>
      </c>
      <c r="M948" s="21">
        <f t="shared" si="493"/>
        <v>30000</v>
      </c>
      <c r="N948" s="21">
        <f t="shared" si="493"/>
        <v>30000</v>
      </c>
      <c r="O948" s="21">
        <f t="shared" si="493"/>
        <v>50000</v>
      </c>
      <c r="P948" s="21">
        <f t="shared" si="493"/>
        <v>50000</v>
      </c>
      <c r="Q948" s="21">
        <f t="shared" si="493"/>
        <v>30000</v>
      </c>
      <c r="R948" s="21">
        <f t="shared" si="493"/>
        <v>50000</v>
      </c>
      <c r="S948" s="21">
        <f t="shared" si="493"/>
        <v>50000</v>
      </c>
      <c r="T948" s="21">
        <f t="shared" si="493"/>
        <v>50000</v>
      </c>
      <c r="U948" s="21">
        <f t="shared" si="493"/>
        <v>50000</v>
      </c>
      <c r="V948" s="21"/>
      <c r="W948" s="21"/>
      <c r="X948" s="21"/>
      <c r="Y948" s="12"/>
    </row>
    <row r="949" spans="1:25" hidden="1" x14ac:dyDescent="0.2">
      <c r="A949" s="28" t="s">
        <v>484</v>
      </c>
      <c r="B949" s="29">
        <v>11</v>
      </c>
      <c r="C949" s="30" t="s">
        <v>101</v>
      </c>
      <c r="D949" s="31">
        <v>3121</v>
      </c>
      <c r="E949" s="32" t="s">
        <v>471</v>
      </c>
      <c r="G949" s="1">
        <v>30000</v>
      </c>
      <c r="H949" s="1">
        <v>30000</v>
      </c>
      <c r="I949" s="1">
        <v>30000</v>
      </c>
      <c r="J949" s="1">
        <v>30000</v>
      </c>
      <c r="K949" s="1">
        <v>1788.52</v>
      </c>
      <c r="L949" s="33">
        <f t="shared" si="480"/>
        <v>5.9617333333333331</v>
      </c>
      <c r="M949" s="1">
        <v>30000</v>
      </c>
      <c r="N949" s="1">
        <v>30000</v>
      </c>
      <c r="O949" s="1">
        <v>50000</v>
      </c>
      <c r="P949" s="1">
        <f t="shared" si="490"/>
        <v>50000</v>
      </c>
      <c r="Q949" s="1">
        <v>30000</v>
      </c>
      <c r="R949" s="1">
        <v>50000</v>
      </c>
      <c r="S949" s="1">
        <f t="shared" si="491"/>
        <v>50000</v>
      </c>
      <c r="T949" s="1">
        <v>50000</v>
      </c>
      <c r="U949" s="1">
        <f t="shared" si="492"/>
        <v>50000</v>
      </c>
    </row>
    <row r="950" spans="1:25" s="23" customFormat="1" ht="15.75" hidden="1" x14ac:dyDescent="0.2">
      <c r="A950" s="24" t="s">
        <v>484</v>
      </c>
      <c r="B950" s="25">
        <v>11</v>
      </c>
      <c r="C950" s="26" t="s">
        <v>101</v>
      </c>
      <c r="D950" s="27">
        <v>313</v>
      </c>
      <c r="E950" s="20"/>
      <c r="F950" s="20"/>
      <c r="G950" s="21">
        <f>SUM(G951:G952)</f>
        <v>460000</v>
      </c>
      <c r="H950" s="21">
        <f t="shared" ref="H950:U950" si="494">SUM(H951:H952)</f>
        <v>460000</v>
      </c>
      <c r="I950" s="21">
        <f t="shared" si="494"/>
        <v>460000</v>
      </c>
      <c r="J950" s="21">
        <f t="shared" si="494"/>
        <v>460000</v>
      </c>
      <c r="K950" s="21">
        <f t="shared" si="494"/>
        <v>299918.36</v>
      </c>
      <c r="L950" s="22">
        <f t="shared" si="480"/>
        <v>65.199643478260867</v>
      </c>
      <c r="M950" s="21">
        <f t="shared" si="494"/>
        <v>460000</v>
      </c>
      <c r="N950" s="21">
        <f t="shared" si="494"/>
        <v>460000</v>
      </c>
      <c r="O950" s="21">
        <f t="shared" si="494"/>
        <v>345000</v>
      </c>
      <c r="P950" s="21">
        <f t="shared" si="494"/>
        <v>345000</v>
      </c>
      <c r="Q950" s="21">
        <f t="shared" si="494"/>
        <v>460000</v>
      </c>
      <c r="R950" s="21">
        <f t="shared" si="494"/>
        <v>345000</v>
      </c>
      <c r="S950" s="21">
        <f t="shared" si="494"/>
        <v>345000</v>
      </c>
      <c r="T950" s="21">
        <f t="shared" si="494"/>
        <v>345000</v>
      </c>
      <c r="U950" s="21">
        <f t="shared" si="494"/>
        <v>345000</v>
      </c>
      <c r="V950" s="21"/>
      <c r="W950" s="21"/>
      <c r="X950" s="21"/>
      <c r="Y950" s="12"/>
    </row>
    <row r="951" spans="1:25" hidden="1" x14ac:dyDescent="0.2">
      <c r="A951" s="28" t="s">
        <v>484</v>
      </c>
      <c r="B951" s="29">
        <v>11</v>
      </c>
      <c r="C951" s="30" t="s">
        <v>101</v>
      </c>
      <c r="D951" s="31">
        <v>3132</v>
      </c>
      <c r="E951" s="32" t="s">
        <v>40</v>
      </c>
      <c r="G951" s="1">
        <v>404000</v>
      </c>
      <c r="H951" s="1">
        <v>404000</v>
      </c>
      <c r="I951" s="1">
        <v>404000</v>
      </c>
      <c r="J951" s="1">
        <v>404000</v>
      </c>
      <c r="K951" s="1">
        <v>264632.94</v>
      </c>
      <c r="L951" s="33">
        <f t="shared" si="480"/>
        <v>65.503202970297025</v>
      </c>
      <c r="M951" s="1">
        <v>404000</v>
      </c>
      <c r="N951" s="1">
        <v>404000</v>
      </c>
      <c r="O951" s="1">
        <v>300000</v>
      </c>
      <c r="P951" s="1">
        <f t="shared" si="490"/>
        <v>300000</v>
      </c>
      <c r="Q951" s="1">
        <v>404000</v>
      </c>
      <c r="R951" s="1">
        <v>300000</v>
      </c>
      <c r="S951" s="1">
        <f t="shared" si="491"/>
        <v>300000</v>
      </c>
      <c r="T951" s="1">
        <v>300000</v>
      </c>
      <c r="U951" s="1">
        <f t="shared" si="492"/>
        <v>300000</v>
      </c>
    </row>
    <row r="952" spans="1:25" ht="30" hidden="1" x14ac:dyDescent="0.2">
      <c r="A952" s="28" t="s">
        <v>484</v>
      </c>
      <c r="B952" s="29">
        <v>11</v>
      </c>
      <c r="C952" s="30" t="s">
        <v>101</v>
      </c>
      <c r="D952" s="31">
        <v>3133</v>
      </c>
      <c r="E952" s="32" t="s">
        <v>41</v>
      </c>
      <c r="G952" s="1">
        <v>56000</v>
      </c>
      <c r="H952" s="1">
        <v>56000</v>
      </c>
      <c r="I952" s="1">
        <v>56000</v>
      </c>
      <c r="J952" s="1">
        <v>56000</v>
      </c>
      <c r="K952" s="1">
        <v>35285.42</v>
      </c>
      <c r="L952" s="33">
        <f t="shared" si="480"/>
        <v>63.009678571428573</v>
      </c>
      <c r="M952" s="1">
        <v>56000</v>
      </c>
      <c r="N952" s="1">
        <v>56000</v>
      </c>
      <c r="O952" s="1">
        <v>45000</v>
      </c>
      <c r="P952" s="1">
        <f t="shared" si="490"/>
        <v>45000</v>
      </c>
      <c r="Q952" s="1">
        <v>56000</v>
      </c>
      <c r="R952" s="1">
        <v>45000</v>
      </c>
      <c r="S952" s="1">
        <f t="shared" si="491"/>
        <v>45000</v>
      </c>
      <c r="T952" s="1">
        <v>45000</v>
      </c>
      <c r="U952" s="1">
        <f t="shared" si="492"/>
        <v>45000</v>
      </c>
    </row>
    <row r="953" spans="1:25" s="23" customFormat="1" ht="15.75" hidden="1" x14ac:dyDescent="0.2">
      <c r="A953" s="24" t="s">
        <v>484</v>
      </c>
      <c r="B953" s="25">
        <v>11</v>
      </c>
      <c r="C953" s="26" t="s">
        <v>101</v>
      </c>
      <c r="D953" s="27">
        <v>321</v>
      </c>
      <c r="E953" s="20"/>
      <c r="F953" s="20"/>
      <c r="G953" s="21">
        <f>SUM(G954:G957)</f>
        <v>610000</v>
      </c>
      <c r="H953" s="21">
        <f t="shared" ref="H953:U953" si="495">SUM(H954:H957)</f>
        <v>610000</v>
      </c>
      <c r="I953" s="21">
        <f t="shared" si="495"/>
        <v>610000</v>
      </c>
      <c r="J953" s="21">
        <f t="shared" si="495"/>
        <v>610000</v>
      </c>
      <c r="K953" s="21">
        <f t="shared" si="495"/>
        <v>382665.38000000006</v>
      </c>
      <c r="L953" s="22">
        <f t="shared" si="480"/>
        <v>62.732029508196732</v>
      </c>
      <c r="M953" s="21">
        <f t="shared" si="495"/>
        <v>595000</v>
      </c>
      <c r="N953" s="21">
        <f t="shared" si="495"/>
        <v>595000</v>
      </c>
      <c r="O953" s="21">
        <f t="shared" si="495"/>
        <v>595000</v>
      </c>
      <c r="P953" s="21">
        <f t="shared" si="495"/>
        <v>595000</v>
      </c>
      <c r="Q953" s="21">
        <f t="shared" si="495"/>
        <v>595000</v>
      </c>
      <c r="R953" s="21">
        <f t="shared" si="495"/>
        <v>595000</v>
      </c>
      <c r="S953" s="21">
        <f t="shared" si="495"/>
        <v>595000</v>
      </c>
      <c r="T953" s="21">
        <f t="shared" si="495"/>
        <v>595000</v>
      </c>
      <c r="U953" s="21">
        <f t="shared" si="495"/>
        <v>595000</v>
      </c>
      <c r="V953" s="21"/>
      <c r="W953" s="21"/>
      <c r="X953" s="21"/>
      <c r="Y953" s="12"/>
    </row>
    <row r="954" spans="1:25" hidden="1" x14ac:dyDescent="0.2">
      <c r="A954" s="28" t="s">
        <v>484</v>
      </c>
      <c r="B954" s="29">
        <v>11</v>
      </c>
      <c r="C954" s="30" t="s">
        <v>101</v>
      </c>
      <c r="D954" s="31">
        <v>3211</v>
      </c>
      <c r="E954" s="32" t="s">
        <v>42</v>
      </c>
      <c r="G954" s="1">
        <v>165000</v>
      </c>
      <c r="H954" s="1">
        <v>165000</v>
      </c>
      <c r="I954" s="1">
        <v>165000</v>
      </c>
      <c r="J954" s="1">
        <v>165000</v>
      </c>
      <c r="K954" s="1">
        <v>71495.210000000006</v>
      </c>
      <c r="L954" s="33">
        <f t="shared" si="480"/>
        <v>43.330430303030312</v>
      </c>
      <c r="M954" s="1">
        <v>150000</v>
      </c>
      <c r="N954" s="1">
        <v>150000</v>
      </c>
      <c r="O954" s="1">
        <v>150000</v>
      </c>
      <c r="P954" s="1">
        <f t="shared" si="490"/>
        <v>150000</v>
      </c>
      <c r="Q954" s="1">
        <v>150000</v>
      </c>
      <c r="R954" s="1">
        <v>150000</v>
      </c>
      <c r="S954" s="1">
        <f t="shared" si="491"/>
        <v>150000</v>
      </c>
      <c r="T954" s="1">
        <v>150000</v>
      </c>
      <c r="U954" s="1">
        <f t="shared" si="492"/>
        <v>150000</v>
      </c>
    </row>
    <row r="955" spans="1:25" ht="30" hidden="1" x14ac:dyDescent="0.2">
      <c r="A955" s="28" t="s">
        <v>484</v>
      </c>
      <c r="B955" s="29">
        <v>11</v>
      </c>
      <c r="C955" s="30" t="s">
        <v>101</v>
      </c>
      <c r="D955" s="31">
        <v>3212</v>
      </c>
      <c r="E955" s="32" t="s">
        <v>43</v>
      </c>
      <c r="G955" s="1">
        <v>400000</v>
      </c>
      <c r="H955" s="1">
        <v>400000</v>
      </c>
      <c r="I955" s="1">
        <v>400000</v>
      </c>
      <c r="J955" s="1">
        <v>400000</v>
      </c>
      <c r="K955" s="1">
        <v>294669.21000000002</v>
      </c>
      <c r="L955" s="33">
        <f t="shared" si="480"/>
        <v>73.667302500000005</v>
      </c>
      <c r="M955" s="1">
        <v>400000</v>
      </c>
      <c r="N955" s="1">
        <v>400000</v>
      </c>
      <c r="O955" s="1">
        <v>400000</v>
      </c>
      <c r="P955" s="1">
        <f t="shared" si="490"/>
        <v>400000</v>
      </c>
      <c r="Q955" s="1">
        <v>400000</v>
      </c>
      <c r="R955" s="1">
        <v>400000</v>
      </c>
      <c r="S955" s="1">
        <f t="shared" si="491"/>
        <v>400000</v>
      </c>
      <c r="T955" s="1">
        <v>400000</v>
      </c>
      <c r="U955" s="1">
        <f t="shared" si="492"/>
        <v>400000</v>
      </c>
    </row>
    <row r="956" spans="1:25" hidden="1" x14ac:dyDescent="0.2">
      <c r="A956" s="28" t="s">
        <v>484</v>
      </c>
      <c r="B956" s="29">
        <v>11</v>
      </c>
      <c r="C956" s="30" t="s">
        <v>101</v>
      </c>
      <c r="D956" s="31">
        <v>3213</v>
      </c>
      <c r="E956" s="32" t="s">
        <v>44</v>
      </c>
      <c r="G956" s="1">
        <v>40000</v>
      </c>
      <c r="H956" s="1">
        <v>40000</v>
      </c>
      <c r="I956" s="1">
        <v>40000</v>
      </c>
      <c r="J956" s="1">
        <v>40000</v>
      </c>
      <c r="K956" s="1">
        <v>14062.56</v>
      </c>
      <c r="L956" s="33">
        <f t="shared" si="480"/>
        <v>35.156399999999998</v>
      </c>
      <c r="M956" s="1">
        <v>40000</v>
      </c>
      <c r="N956" s="1">
        <v>40000</v>
      </c>
      <c r="O956" s="1">
        <v>40000</v>
      </c>
      <c r="P956" s="1">
        <f t="shared" si="490"/>
        <v>40000</v>
      </c>
      <c r="Q956" s="1">
        <v>40000</v>
      </c>
      <c r="R956" s="1">
        <v>40000</v>
      </c>
      <c r="S956" s="1">
        <f t="shared" si="491"/>
        <v>40000</v>
      </c>
      <c r="T956" s="1">
        <v>40000</v>
      </c>
      <c r="U956" s="1">
        <f t="shared" si="492"/>
        <v>40000</v>
      </c>
    </row>
    <row r="957" spans="1:25" hidden="1" x14ac:dyDescent="0.2">
      <c r="A957" s="28" t="s">
        <v>484</v>
      </c>
      <c r="B957" s="29">
        <v>11</v>
      </c>
      <c r="C957" s="30" t="s">
        <v>101</v>
      </c>
      <c r="D957" s="31">
        <v>3214</v>
      </c>
      <c r="E957" s="32" t="s">
        <v>45</v>
      </c>
      <c r="G957" s="1">
        <v>5000</v>
      </c>
      <c r="H957" s="1">
        <v>5000</v>
      </c>
      <c r="I957" s="1">
        <v>5000</v>
      </c>
      <c r="J957" s="1">
        <v>5000</v>
      </c>
      <c r="K957" s="1">
        <v>2438.4</v>
      </c>
      <c r="L957" s="33">
        <f t="shared" si="480"/>
        <v>48.768000000000001</v>
      </c>
      <c r="M957" s="1">
        <v>5000</v>
      </c>
      <c r="N957" s="1">
        <v>5000</v>
      </c>
      <c r="O957" s="1">
        <v>5000</v>
      </c>
      <c r="P957" s="1">
        <f t="shared" si="490"/>
        <v>5000</v>
      </c>
      <c r="Q957" s="1">
        <v>5000</v>
      </c>
      <c r="R957" s="1">
        <v>5000</v>
      </c>
      <c r="S957" s="1">
        <f t="shared" si="491"/>
        <v>5000</v>
      </c>
      <c r="T957" s="1">
        <v>5000</v>
      </c>
      <c r="U957" s="1">
        <f t="shared" si="492"/>
        <v>5000</v>
      </c>
    </row>
    <row r="958" spans="1:25" s="23" customFormat="1" ht="15.75" hidden="1" x14ac:dyDescent="0.2">
      <c r="A958" s="24" t="s">
        <v>484</v>
      </c>
      <c r="B958" s="25">
        <v>11</v>
      </c>
      <c r="C958" s="26" t="s">
        <v>101</v>
      </c>
      <c r="D958" s="27">
        <v>322</v>
      </c>
      <c r="E958" s="20"/>
      <c r="F958" s="20"/>
      <c r="G958" s="21">
        <f>SUM(G959:G964)</f>
        <v>1258000</v>
      </c>
      <c r="H958" s="21">
        <f t="shared" ref="H958:U958" si="496">SUM(H959:H964)</f>
        <v>1258000</v>
      </c>
      <c r="I958" s="21">
        <f t="shared" si="496"/>
        <v>1258000</v>
      </c>
      <c r="J958" s="21">
        <f t="shared" si="496"/>
        <v>1258000</v>
      </c>
      <c r="K958" s="21">
        <f t="shared" si="496"/>
        <v>712294.83</v>
      </c>
      <c r="L958" s="22">
        <f t="shared" si="480"/>
        <v>56.621210651828292</v>
      </c>
      <c r="M958" s="21">
        <f t="shared" si="496"/>
        <v>1258000</v>
      </c>
      <c r="N958" s="21">
        <f t="shared" si="496"/>
        <v>1258000</v>
      </c>
      <c r="O958" s="21">
        <f t="shared" si="496"/>
        <v>1258000</v>
      </c>
      <c r="P958" s="21">
        <f t="shared" si="496"/>
        <v>1258000</v>
      </c>
      <c r="Q958" s="21">
        <f t="shared" si="496"/>
        <v>1390000</v>
      </c>
      <c r="R958" s="21">
        <f t="shared" si="496"/>
        <v>1380000</v>
      </c>
      <c r="S958" s="21">
        <f t="shared" si="496"/>
        <v>1380000</v>
      </c>
      <c r="T958" s="21">
        <f t="shared" si="496"/>
        <v>1380000</v>
      </c>
      <c r="U958" s="21">
        <f t="shared" si="496"/>
        <v>1380000</v>
      </c>
      <c r="V958" s="21"/>
      <c r="W958" s="21"/>
      <c r="X958" s="21"/>
      <c r="Y958" s="12"/>
    </row>
    <row r="959" spans="1:25" hidden="1" x14ac:dyDescent="0.2">
      <c r="A959" s="28" t="s">
        <v>484</v>
      </c>
      <c r="B959" s="29">
        <v>11</v>
      </c>
      <c r="C959" s="30" t="s">
        <v>101</v>
      </c>
      <c r="D959" s="31">
        <v>3221</v>
      </c>
      <c r="E959" s="32" t="s">
        <v>297</v>
      </c>
      <c r="G959" s="1">
        <v>60000</v>
      </c>
      <c r="H959" s="1">
        <v>60000</v>
      </c>
      <c r="I959" s="1">
        <v>60000</v>
      </c>
      <c r="J959" s="1">
        <v>60000</v>
      </c>
      <c r="K959" s="1">
        <v>39459.54</v>
      </c>
      <c r="L959" s="33">
        <f t="shared" si="480"/>
        <v>65.765900000000002</v>
      </c>
      <c r="M959" s="1">
        <v>60000</v>
      </c>
      <c r="N959" s="1">
        <v>60000</v>
      </c>
      <c r="O959" s="1">
        <v>60000</v>
      </c>
      <c r="P959" s="1">
        <f t="shared" si="490"/>
        <v>60000</v>
      </c>
      <c r="Q959" s="1">
        <v>60000</v>
      </c>
      <c r="R959" s="1">
        <v>60000</v>
      </c>
      <c r="S959" s="1">
        <f t="shared" si="491"/>
        <v>60000</v>
      </c>
      <c r="T959" s="1">
        <v>60000</v>
      </c>
      <c r="U959" s="1">
        <f t="shared" si="492"/>
        <v>60000</v>
      </c>
    </row>
    <row r="960" spans="1:25" hidden="1" x14ac:dyDescent="0.2">
      <c r="A960" s="28" t="s">
        <v>484</v>
      </c>
      <c r="B960" s="29">
        <v>11</v>
      </c>
      <c r="C960" s="30" t="s">
        <v>101</v>
      </c>
      <c r="D960" s="31">
        <v>3222</v>
      </c>
      <c r="E960" s="32" t="s">
        <v>47</v>
      </c>
      <c r="G960" s="1">
        <v>5000</v>
      </c>
      <c r="H960" s="1">
        <v>5000</v>
      </c>
      <c r="I960" s="1">
        <v>5000</v>
      </c>
      <c r="J960" s="1">
        <v>5000</v>
      </c>
      <c r="K960" s="1">
        <v>0</v>
      </c>
      <c r="L960" s="33">
        <f t="shared" si="480"/>
        <v>0</v>
      </c>
      <c r="M960" s="1">
        <v>5000</v>
      </c>
      <c r="N960" s="1">
        <v>5000</v>
      </c>
      <c r="O960" s="1">
        <v>5000</v>
      </c>
      <c r="P960" s="1">
        <f t="shared" si="490"/>
        <v>5000</v>
      </c>
      <c r="Q960" s="1">
        <v>5000</v>
      </c>
      <c r="R960" s="1">
        <v>5000</v>
      </c>
      <c r="S960" s="1">
        <f t="shared" si="491"/>
        <v>5000</v>
      </c>
      <c r="T960" s="1">
        <v>5000</v>
      </c>
      <c r="U960" s="1">
        <f t="shared" si="492"/>
        <v>5000</v>
      </c>
    </row>
    <row r="961" spans="1:25" hidden="1" x14ac:dyDescent="0.2">
      <c r="A961" s="28" t="s">
        <v>484</v>
      </c>
      <c r="B961" s="29">
        <v>11</v>
      </c>
      <c r="C961" s="30" t="s">
        <v>101</v>
      </c>
      <c r="D961" s="31">
        <v>3223</v>
      </c>
      <c r="E961" s="32" t="s">
        <v>48</v>
      </c>
      <c r="G961" s="1">
        <v>1100000</v>
      </c>
      <c r="H961" s="1">
        <v>1100000</v>
      </c>
      <c r="I961" s="1">
        <v>1100000</v>
      </c>
      <c r="J961" s="1">
        <v>1100000</v>
      </c>
      <c r="K961" s="1">
        <v>617775.31999999995</v>
      </c>
      <c r="L961" s="33">
        <f t="shared" si="480"/>
        <v>56.16139272727272</v>
      </c>
      <c r="M961" s="1">
        <v>1100000</v>
      </c>
      <c r="N961" s="1">
        <v>1100000</v>
      </c>
      <c r="O961" s="1">
        <v>1100000</v>
      </c>
      <c r="P961" s="1">
        <f t="shared" si="490"/>
        <v>1100000</v>
      </c>
      <c r="Q961" s="1">
        <v>1200000</v>
      </c>
      <c r="R961" s="1">
        <v>1200000</v>
      </c>
      <c r="S961" s="1">
        <f t="shared" si="491"/>
        <v>1200000</v>
      </c>
      <c r="T961" s="1">
        <v>1200000</v>
      </c>
      <c r="U961" s="1">
        <f t="shared" si="492"/>
        <v>1200000</v>
      </c>
    </row>
    <row r="962" spans="1:25" ht="30" hidden="1" x14ac:dyDescent="0.2">
      <c r="A962" s="28" t="s">
        <v>484</v>
      </c>
      <c r="B962" s="29">
        <v>11</v>
      </c>
      <c r="C962" s="30" t="s">
        <v>101</v>
      </c>
      <c r="D962" s="31">
        <v>3224</v>
      </c>
      <c r="E962" s="32" t="s">
        <v>155</v>
      </c>
      <c r="G962" s="1">
        <v>43000</v>
      </c>
      <c r="H962" s="1">
        <v>43000</v>
      </c>
      <c r="I962" s="1">
        <v>43000</v>
      </c>
      <c r="J962" s="1">
        <v>43000</v>
      </c>
      <c r="K962" s="1">
        <v>30210.77</v>
      </c>
      <c r="L962" s="33">
        <f t="shared" si="480"/>
        <v>70.257604651162794</v>
      </c>
      <c r="M962" s="1">
        <v>43000</v>
      </c>
      <c r="N962" s="1">
        <v>43000</v>
      </c>
      <c r="O962" s="1">
        <v>43000</v>
      </c>
      <c r="P962" s="1">
        <f t="shared" si="490"/>
        <v>43000</v>
      </c>
      <c r="Q962" s="1">
        <v>45000</v>
      </c>
      <c r="R962" s="1">
        <v>45000</v>
      </c>
      <c r="S962" s="1">
        <f t="shared" si="491"/>
        <v>45000</v>
      </c>
      <c r="T962" s="1">
        <v>45000</v>
      </c>
      <c r="U962" s="1">
        <f t="shared" si="492"/>
        <v>45000</v>
      </c>
    </row>
    <row r="963" spans="1:25" hidden="1" x14ac:dyDescent="0.2">
      <c r="A963" s="28" t="s">
        <v>484</v>
      </c>
      <c r="B963" s="29">
        <v>11</v>
      </c>
      <c r="C963" s="30" t="s">
        <v>101</v>
      </c>
      <c r="D963" s="31">
        <v>3225</v>
      </c>
      <c r="E963" s="32" t="s">
        <v>473</v>
      </c>
      <c r="G963" s="1">
        <v>20000</v>
      </c>
      <c r="H963" s="1">
        <v>20000</v>
      </c>
      <c r="I963" s="1">
        <v>20000</v>
      </c>
      <c r="J963" s="1">
        <v>20000</v>
      </c>
      <c r="K963" s="1">
        <v>23978.33</v>
      </c>
      <c r="L963" s="33">
        <f t="shared" si="480"/>
        <v>119.89165000000001</v>
      </c>
      <c r="M963" s="1">
        <v>20000</v>
      </c>
      <c r="N963" s="1">
        <v>20000</v>
      </c>
      <c r="O963" s="1">
        <v>20000</v>
      </c>
      <c r="P963" s="1">
        <f t="shared" si="490"/>
        <v>20000</v>
      </c>
      <c r="Q963" s="1">
        <v>30000</v>
      </c>
      <c r="R963" s="1">
        <v>30000</v>
      </c>
      <c r="S963" s="1">
        <f t="shared" si="491"/>
        <v>30000</v>
      </c>
      <c r="T963" s="1">
        <v>30000</v>
      </c>
      <c r="U963" s="1">
        <f t="shared" si="492"/>
        <v>30000</v>
      </c>
    </row>
    <row r="964" spans="1:25" hidden="1" x14ac:dyDescent="0.2">
      <c r="A964" s="28" t="s">
        <v>484</v>
      </c>
      <c r="B964" s="29">
        <v>11</v>
      </c>
      <c r="C964" s="30" t="s">
        <v>101</v>
      </c>
      <c r="D964" s="31">
        <v>3227</v>
      </c>
      <c r="E964" s="32" t="s">
        <v>487</v>
      </c>
      <c r="G964" s="1">
        <v>30000</v>
      </c>
      <c r="H964" s="1">
        <v>30000</v>
      </c>
      <c r="I964" s="1">
        <v>30000</v>
      </c>
      <c r="J964" s="1">
        <v>30000</v>
      </c>
      <c r="K964" s="1">
        <v>870.87</v>
      </c>
      <c r="L964" s="33">
        <f t="shared" si="480"/>
        <v>2.9028999999999998</v>
      </c>
      <c r="M964" s="1">
        <v>30000</v>
      </c>
      <c r="N964" s="1">
        <v>30000</v>
      </c>
      <c r="O964" s="1">
        <v>30000</v>
      </c>
      <c r="P964" s="1">
        <f t="shared" si="490"/>
        <v>30000</v>
      </c>
      <c r="Q964" s="1">
        <v>50000</v>
      </c>
      <c r="R964" s="1">
        <v>40000</v>
      </c>
      <c r="S964" s="1">
        <f t="shared" si="491"/>
        <v>40000</v>
      </c>
      <c r="T964" s="1">
        <v>40000</v>
      </c>
      <c r="U964" s="1">
        <f t="shared" si="492"/>
        <v>40000</v>
      </c>
    </row>
    <row r="965" spans="1:25" s="23" customFormat="1" ht="15.75" hidden="1" x14ac:dyDescent="0.2">
      <c r="A965" s="24" t="s">
        <v>484</v>
      </c>
      <c r="B965" s="25">
        <v>11</v>
      </c>
      <c r="C965" s="26" t="s">
        <v>101</v>
      </c>
      <c r="D965" s="27">
        <v>323</v>
      </c>
      <c r="E965" s="20"/>
      <c r="F965" s="20"/>
      <c r="G965" s="21">
        <f>SUM(G966:G974)</f>
        <v>1268000</v>
      </c>
      <c r="H965" s="21">
        <f t="shared" ref="H965:U965" si="497">SUM(H966:H974)</f>
        <v>1268000</v>
      </c>
      <c r="I965" s="21">
        <f t="shared" si="497"/>
        <v>1268000</v>
      </c>
      <c r="J965" s="21">
        <f t="shared" si="497"/>
        <v>1268000</v>
      </c>
      <c r="K965" s="21">
        <f t="shared" si="497"/>
        <v>725320.16</v>
      </c>
      <c r="L965" s="22">
        <f t="shared" si="480"/>
        <v>57.201905362776031</v>
      </c>
      <c r="M965" s="21">
        <f t="shared" si="497"/>
        <v>1163000</v>
      </c>
      <c r="N965" s="21">
        <f t="shared" si="497"/>
        <v>1163000</v>
      </c>
      <c r="O965" s="21">
        <f t="shared" si="497"/>
        <v>1320800</v>
      </c>
      <c r="P965" s="21">
        <f t="shared" si="497"/>
        <v>1320800</v>
      </c>
      <c r="Q965" s="21">
        <f t="shared" si="497"/>
        <v>1265000</v>
      </c>
      <c r="R965" s="21">
        <f t="shared" si="497"/>
        <v>1355000</v>
      </c>
      <c r="S965" s="21">
        <f t="shared" si="497"/>
        <v>1355000</v>
      </c>
      <c r="T965" s="21">
        <f t="shared" si="497"/>
        <v>1356000</v>
      </c>
      <c r="U965" s="21">
        <f t="shared" si="497"/>
        <v>1356000</v>
      </c>
      <c r="V965" s="21"/>
      <c r="W965" s="21"/>
      <c r="X965" s="21"/>
      <c r="Y965" s="12"/>
    </row>
    <row r="966" spans="1:25" hidden="1" x14ac:dyDescent="0.2">
      <c r="A966" s="28" t="s">
        <v>484</v>
      </c>
      <c r="B966" s="29">
        <v>11</v>
      </c>
      <c r="C966" s="30" t="s">
        <v>101</v>
      </c>
      <c r="D966" s="31">
        <v>3231</v>
      </c>
      <c r="E966" s="32" t="s">
        <v>52</v>
      </c>
      <c r="G966" s="1">
        <v>130000</v>
      </c>
      <c r="H966" s="1">
        <v>130000</v>
      </c>
      <c r="I966" s="1">
        <v>130000</v>
      </c>
      <c r="J966" s="1">
        <v>130000</v>
      </c>
      <c r="K966" s="1">
        <v>89449.02</v>
      </c>
      <c r="L966" s="33">
        <f t="shared" si="480"/>
        <v>68.806938461538465</v>
      </c>
      <c r="M966" s="1">
        <v>130000</v>
      </c>
      <c r="N966" s="1">
        <v>130000</v>
      </c>
      <c r="O966" s="1">
        <v>130000</v>
      </c>
      <c r="P966" s="1">
        <f t="shared" si="490"/>
        <v>130000</v>
      </c>
      <c r="Q966" s="1">
        <v>130000</v>
      </c>
      <c r="R966" s="1">
        <v>130000</v>
      </c>
      <c r="S966" s="1">
        <f t="shared" si="491"/>
        <v>130000</v>
      </c>
      <c r="T966" s="1">
        <v>130000</v>
      </c>
      <c r="U966" s="1">
        <f t="shared" si="492"/>
        <v>130000</v>
      </c>
    </row>
    <row r="967" spans="1:25" hidden="1" x14ac:dyDescent="0.2">
      <c r="A967" s="28" t="s">
        <v>484</v>
      </c>
      <c r="B967" s="29">
        <v>11</v>
      </c>
      <c r="C967" s="30" t="s">
        <v>101</v>
      </c>
      <c r="D967" s="31">
        <v>3232</v>
      </c>
      <c r="E967" s="32" t="s">
        <v>53</v>
      </c>
      <c r="G967" s="1">
        <v>700000</v>
      </c>
      <c r="H967" s="1">
        <v>700000</v>
      </c>
      <c r="I967" s="1">
        <v>700000</v>
      </c>
      <c r="J967" s="1">
        <v>700000</v>
      </c>
      <c r="K967" s="1">
        <v>321450.92</v>
      </c>
      <c r="L967" s="33">
        <f t="shared" si="480"/>
        <v>45.921559999999999</v>
      </c>
      <c r="M967" s="1">
        <v>600000</v>
      </c>
      <c r="N967" s="1">
        <v>600000</v>
      </c>
      <c r="O967" s="69">
        <v>627800</v>
      </c>
      <c r="P967" s="1">
        <f t="shared" si="490"/>
        <v>627800</v>
      </c>
      <c r="Q967" s="1">
        <v>700000</v>
      </c>
      <c r="R967" s="1">
        <v>700000</v>
      </c>
      <c r="S967" s="1">
        <f t="shared" si="491"/>
        <v>700000</v>
      </c>
      <c r="T967" s="1">
        <v>700000</v>
      </c>
      <c r="U967" s="1">
        <f t="shared" si="492"/>
        <v>700000</v>
      </c>
    </row>
    <row r="968" spans="1:25" hidden="1" x14ac:dyDescent="0.2">
      <c r="A968" s="28" t="s">
        <v>484</v>
      </c>
      <c r="B968" s="29">
        <v>11</v>
      </c>
      <c r="C968" s="30" t="s">
        <v>101</v>
      </c>
      <c r="D968" s="31">
        <v>3233</v>
      </c>
      <c r="E968" s="32" t="s">
        <v>54</v>
      </c>
      <c r="G968" s="1">
        <v>50000</v>
      </c>
      <c r="H968" s="1">
        <v>50000</v>
      </c>
      <c r="I968" s="1">
        <v>50000</v>
      </c>
      <c r="J968" s="1">
        <v>50000</v>
      </c>
      <c r="K968" s="1">
        <v>39839.69</v>
      </c>
      <c r="L968" s="33">
        <f t="shared" si="480"/>
        <v>79.679379999999995</v>
      </c>
      <c r="M968" s="1">
        <v>50000</v>
      </c>
      <c r="N968" s="1">
        <v>50000</v>
      </c>
      <c r="O968" s="1">
        <v>50000</v>
      </c>
      <c r="P968" s="1">
        <f t="shared" si="490"/>
        <v>50000</v>
      </c>
      <c r="Q968" s="1">
        <v>50000</v>
      </c>
      <c r="R968" s="1">
        <v>50000</v>
      </c>
      <c r="S968" s="1">
        <f t="shared" si="491"/>
        <v>50000</v>
      </c>
      <c r="T968" s="1">
        <v>50000</v>
      </c>
      <c r="U968" s="1">
        <f t="shared" si="492"/>
        <v>50000</v>
      </c>
    </row>
    <row r="969" spans="1:25" hidden="1" x14ac:dyDescent="0.2">
      <c r="A969" s="28" t="s">
        <v>484</v>
      </c>
      <c r="B969" s="29">
        <v>11</v>
      </c>
      <c r="C969" s="30" t="s">
        <v>101</v>
      </c>
      <c r="D969" s="31">
        <v>3234</v>
      </c>
      <c r="E969" s="32" t="s">
        <v>55</v>
      </c>
      <c r="G969" s="1">
        <v>10000</v>
      </c>
      <c r="H969" s="1">
        <v>10000</v>
      </c>
      <c r="I969" s="1">
        <v>10000</v>
      </c>
      <c r="J969" s="1">
        <v>10000</v>
      </c>
      <c r="K969" s="1">
        <v>5830.45</v>
      </c>
      <c r="L969" s="33">
        <f t="shared" si="480"/>
        <v>58.304500000000004</v>
      </c>
      <c r="M969" s="1">
        <v>10000</v>
      </c>
      <c r="N969" s="1">
        <v>10000</v>
      </c>
      <c r="O969" s="1">
        <v>10000</v>
      </c>
      <c r="P969" s="1">
        <f t="shared" si="490"/>
        <v>10000</v>
      </c>
      <c r="Q969" s="1">
        <v>10000</v>
      </c>
      <c r="R969" s="1">
        <v>10000</v>
      </c>
      <c r="S969" s="1">
        <f t="shared" si="491"/>
        <v>10000</v>
      </c>
      <c r="T969" s="1">
        <v>10000</v>
      </c>
      <c r="U969" s="1">
        <f t="shared" si="492"/>
        <v>10000</v>
      </c>
    </row>
    <row r="970" spans="1:25" hidden="1" x14ac:dyDescent="0.2">
      <c r="A970" s="28" t="s">
        <v>484</v>
      </c>
      <c r="B970" s="29">
        <v>11</v>
      </c>
      <c r="C970" s="30" t="s">
        <v>101</v>
      </c>
      <c r="D970" s="31">
        <v>3235</v>
      </c>
      <c r="E970" s="32" t="s">
        <v>56</v>
      </c>
      <c r="G970" s="1">
        <v>50000</v>
      </c>
      <c r="H970" s="1">
        <v>50000</v>
      </c>
      <c r="I970" s="1">
        <v>50000</v>
      </c>
      <c r="J970" s="1">
        <v>50000</v>
      </c>
      <c r="K970" s="1">
        <v>33548.410000000003</v>
      </c>
      <c r="L970" s="33">
        <f t="shared" si="480"/>
        <v>67.096820000000008</v>
      </c>
      <c r="M970" s="1">
        <v>45000</v>
      </c>
      <c r="N970" s="1">
        <v>45000</v>
      </c>
      <c r="O970" s="69">
        <f>45000+40000</f>
        <v>85000</v>
      </c>
      <c r="P970" s="1">
        <f t="shared" si="490"/>
        <v>85000</v>
      </c>
      <c r="Q970" s="1">
        <v>45000</v>
      </c>
      <c r="R970" s="69">
        <v>45000</v>
      </c>
      <c r="S970" s="1">
        <f t="shared" si="491"/>
        <v>45000</v>
      </c>
      <c r="T970" s="69">
        <v>46000</v>
      </c>
      <c r="U970" s="1">
        <f t="shared" si="492"/>
        <v>46000</v>
      </c>
    </row>
    <row r="971" spans="1:25" hidden="1" x14ac:dyDescent="0.2">
      <c r="A971" s="28" t="s">
        <v>484</v>
      </c>
      <c r="B971" s="29">
        <v>11</v>
      </c>
      <c r="C971" s="30" t="s">
        <v>101</v>
      </c>
      <c r="D971" s="31">
        <v>3236</v>
      </c>
      <c r="E971" s="32" t="s">
        <v>57</v>
      </c>
      <c r="G971" s="1">
        <v>20000</v>
      </c>
      <c r="H971" s="1">
        <v>20000</v>
      </c>
      <c r="I971" s="1">
        <v>20000</v>
      </c>
      <c r="J971" s="1">
        <v>20000</v>
      </c>
      <c r="K971" s="1">
        <v>4267.53</v>
      </c>
      <c r="L971" s="33">
        <f t="shared" si="480"/>
        <v>21.33765</v>
      </c>
      <c r="M971" s="1">
        <v>20000</v>
      </c>
      <c r="N971" s="1">
        <v>20000</v>
      </c>
      <c r="O971" s="69">
        <v>20000</v>
      </c>
      <c r="P971" s="1">
        <f t="shared" si="490"/>
        <v>20000</v>
      </c>
      <c r="Q971" s="1">
        <v>20000</v>
      </c>
      <c r="R971" s="69">
        <v>20000</v>
      </c>
      <c r="S971" s="1">
        <f t="shared" si="491"/>
        <v>20000</v>
      </c>
      <c r="T971" s="69">
        <v>20000</v>
      </c>
      <c r="U971" s="1">
        <f t="shared" si="492"/>
        <v>20000</v>
      </c>
    </row>
    <row r="972" spans="1:25" hidden="1" x14ac:dyDescent="0.2">
      <c r="A972" s="28" t="s">
        <v>484</v>
      </c>
      <c r="B972" s="29">
        <v>11</v>
      </c>
      <c r="C972" s="30" t="s">
        <v>101</v>
      </c>
      <c r="D972" s="31">
        <v>3237</v>
      </c>
      <c r="E972" s="32" t="s">
        <v>58</v>
      </c>
      <c r="G972" s="1">
        <v>60000</v>
      </c>
      <c r="H972" s="1">
        <v>60000</v>
      </c>
      <c r="I972" s="1">
        <v>60000</v>
      </c>
      <c r="J972" s="1">
        <v>60000</v>
      </c>
      <c r="K972" s="1">
        <v>16227.5</v>
      </c>
      <c r="L972" s="33">
        <f t="shared" si="480"/>
        <v>27.045833333333334</v>
      </c>
      <c r="M972" s="1">
        <v>60000</v>
      </c>
      <c r="N972" s="1">
        <v>60000</v>
      </c>
      <c r="O972" s="1">
        <v>60000</v>
      </c>
      <c r="P972" s="1">
        <f t="shared" si="490"/>
        <v>60000</v>
      </c>
      <c r="Q972" s="1">
        <v>60000</v>
      </c>
      <c r="R972" s="1">
        <v>60000</v>
      </c>
      <c r="S972" s="1">
        <f t="shared" si="491"/>
        <v>60000</v>
      </c>
      <c r="T972" s="1">
        <v>60000</v>
      </c>
      <c r="U972" s="1">
        <f t="shared" si="492"/>
        <v>60000</v>
      </c>
    </row>
    <row r="973" spans="1:25" hidden="1" x14ac:dyDescent="0.2">
      <c r="A973" s="28" t="s">
        <v>484</v>
      </c>
      <c r="B973" s="29">
        <v>11</v>
      </c>
      <c r="C973" s="30" t="s">
        <v>101</v>
      </c>
      <c r="D973" s="31">
        <v>3238</v>
      </c>
      <c r="E973" s="32" t="s">
        <v>59</v>
      </c>
      <c r="G973" s="1">
        <v>18000</v>
      </c>
      <c r="H973" s="1">
        <v>18000</v>
      </c>
      <c r="I973" s="1">
        <v>18000</v>
      </c>
      <c r="J973" s="1">
        <v>18000</v>
      </c>
      <c r="K973" s="1">
        <v>83177.66</v>
      </c>
      <c r="L973" s="33">
        <f t="shared" si="480"/>
        <v>462.09811111111111</v>
      </c>
      <c r="M973" s="1">
        <v>18000</v>
      </c>
      <c r="N973" s="1">
        <v>18000</v>
      </c>
      <c r="O973" s="1">
        <v>18000</v>
      </c>
      <c r="P973" s="1">
        <f t="shared" si="490"/>
        <v>18000</v>
      </c>
      <c r="Q973" s="1">
        <v>20000</v>
      </c>
      <c r="R973" s="1">
        <v>20000</v>
      </c>
      <c r="S973" s="1">
        <f t="shared" si="491"/>
        <v>20000</v>
      </c>
      <c r="T973" s="1">
        <v>20000</v>
      </c>
      <c r="U973" s="1">
        <f t="shared" si="492"/>
        <v>20000</v>
      </c>
    </row>
    <row r="974" spans="1:25" hidden="1" x14ac:dyDescent="0.2">
      <c r="A974" s="28" t="s">
        <v>484</v>
      </c>
      <c r="B974" s="29">
        <v>11</v>
      </c>
      <c r="C974" s="30" t="s">
        <v>101</v>
      </c>
      <c r="D974" s="31">
        <v>3239</v>
      </c>
      <c r="E974" s="32" t="s">
        <v>60</v>
      </c>
      <c r="G974" s="1">
        <v>230000</v>
      </c>
      <c r="H974" s="1">
        <v>230000</v>
      </c>
      <c r="I974" s="1">
        <v>230000</v>
      </c>
      <c r="J974" s="1">
        <v>230000</v>
      </c>
      <c r="K974" s="1">
        <v>131528.98000000001</v>
      </c>
      <c r="L974" s="33">
        <f t="shared" si="480"/>
        <v>57.186513043478271</v>
      </c>
      <c r="M974" s="1">
        <v>230000</v>
      </c>
      <c r="N974" s="1">
        <v>230000</v>
      </c>
      <c r="O974" s="1">
        <v>320000</v>
      </c>
      <c r="P974" s="1">
        <f t="shared" si="490"/>
        <v>320000</v>
      </c>
      <c r="Q974" s="1">
        <v>230000</v>
      </c>
      <c r="R974" s="1">
        <v>320000</v>
      </c>
      <c r="S974" s="1">
        <f t="shared" si="491"/>
        <v>320000</v>
      </c>
      <c r="T974" s="1">
        <v>320000</v>
      </c>
      <c r="U974" s="1">
        <f t="shared" si="492"/>
        <v>320000</v>
      </c>
    </row>
    <row r="975" spans="1:25" s="23" customFormat="1" ht="15.75" hidden="1" x14ac:dyDescent="0.2">
      <c r="A975" s="24" t="s">
        <v>484</v>
      </c>
      <c r="B975" s="25">
        <v>11</v>
      </c>
      <c r="C975" s="26" t="s">
        <v>101</v>
      </c>
      <c r="D975" s="27">
        <v>324</v>
      </c>
      <c r="E975" s="20"/>
      <c r="F975" s="20"/>
      <c r="G975" s="21">
        <f>SUM(G976)</f>
        <v>10000</v>
      </c>
      <c r="H975" s="21">
        <f t="shared" ref="H975:U975" si="498">SUM(H976)</f>
        <v>10000</v>
      </c>
      <c r="I975" s="21">
        <f t="shared" si="498"/>
        <v>10000</v>
      </c>
      <c r="J975" s="21">
        <f t="shared" si="498"/>
        <v>10000</v>
      </c>
      <c r="K975" s="21">
        <f t="shared" si="498"/>
        <v>0</v>
      </c>
      <c r="L975" s="22">
        <f t="shared" si="480"/>
        <v>0</v>
      </c>
      <c r="M975" s="21">
        <f t="shared" si="498"/>
        <v>10000</v>
      </c>
      <c r="N975" s="21">
        <f t="shared" si="498"/>
        <v>10000</v>
      </c>
      <c r="O975" s="21">
        <f t="shared" si="498"/>
        <v>10000</v>
      </c>
      <c r="P975" s="21">
        <f t="shared" si="498"/>
        <v>10000</v>
      </c>
      <c r="Q975" s="21">
        <f t="shared" si="498"/>
        <v>10000</v>
      </c>
      <c r="R975" s="21">
        <f t="shared" si="498"/>
        <v>10000</v>
      </c>
      <c r="S975" s="21">
        <f t="shared" si="498"/>
        <v>10000</v>
      </c>
      <c r="T975" s="21">
        <f t="shared" si="498"/>
        <v>10000</v>
      </c>
      <c r="U975" s="21">
        <f t="shared" si="498"/>
        <v>10000</v>
      </c>
      <c r="V975" s="21"/>
      <c r="W975" s="21"/>
      <c r="X975" s="21"/>
      <c r="Y975" s="12"/>
    </row>
    <row r="976" spans="1:25" ht="30" hidden="1" x14ac:dyDescent="0.2">
      <c r="A976" s="28" t="s">
        <v>484</v>
      </c>
      <c r="B976" s="29">
        <v>11</v>
      </c>
      <c r="C976" s="30" t="s">
        <v>101</v>
      </c>
      <c r="D976" s="31">
        <v>3241</v>
      </c>
      <c r="E976" s="32" t="s">
        <v>205</v>
      </c>
      <c r="G976" s="1">
        <v>10000</v>
      </c>
      <c r="H976" s="1">
        <v>10000</v>
      </c>
      <c r="I976" s="1">
        <v>10000</v>
      </c>
      <c r="J976" s="1">
        <v>10000</v>
      </c>
      <c r="K976" s="1">
        <v>0</v>
      </c>
      <c r="L976" s="33">
        <f t="shared" si="480"/>
        <v>0</v>
      </c>
      <c r="M976" s="1">
        <v>10000</v>
      </c>
      <c r="N976" s="1">
        <v>10000</v>
      </c>
      <c r="O976" s="1">
        <v>10000</v>
      </c>
      <c r="P976" s="1">
        <f t="shared" si="490"/>
        <v>10000</v>
      </c>
      <c r="Q976" s="1">
        <v>10000</v>
      </c>
      <c r="R976" s="1">
        <v>10000</v>
      </c>
      <c r="S976" s="1">
        <f t="shared" si="491"/>
        <v>10000</v>
      </c>
      <c r="T976" s="1">
        <v>10000</v>
      </c>
      <c r="U976" s="1">
        <f t="shared" si="492"/>
        <v>10000</v>
      </c>
    </row>
    <row r="977" spans="1:25" s="23" customFormat="1" ht="15.75" hidden="1" x14ac:dyDescent="0.2">
      <c r="A977" s="24" t="s">
        <v>484</v>
      </c>
      <c r="B977" s="25">
        <v>11</v>
      </c>
      <c r="C977" s="26" t="s">
        <v>101</v>
      </c>
      <c r="D977" s="27">
        <v>329</v>
      </c>
      <c r="E977" s="20"/>
      <c r="F977" s="20"/>
      <c r="G977" s="21">
        <f>SUM(G978:G982)</f>
        <v>485000</v>
      </c>
      <c r="H977" s="21">
        <f t="shared" ref="H977:U977" si="499">SUM(H978:H982)</f>
        <v>485000</v>
      </c>
      <c r="I977" s="21">
        <f t="shared" si="499"/>
        <v>485000</v>
      </c>
      <c r="J977" s="21">
        <f t="shared" si="499"/>
        <v>485000</v>
      </c>
      <c r="K977" s="21">
        <f t="shared" si="499"/>
        <v>309247.53000000003</v>
      </c>
      <c r="L977" s="22">
        <f t="shared" si="480"/>
        <v>63.762377319587635</v>
      </c>
      <c r="M977" s="21">
        <f t="shared" si="499"/>
        <v>485000</v>
      </c>
      <c r="N977" s="21">
        <f t="shared" si="499"/>
        <v>485000</v>
      </c>
      <c r="O977" s="21">
        <f t="shared" si="499"/>
        <v>722000</v>
      </c>
      <c r="P977" s="21">
        <f t="shared" si="499"/>
        <v>722000</v>
      </c>
      <c r="Q977" s="21">
        <f t="shared" si="499"/>
        <v>505000</v>
      </c>
      <c r="R977" s="21">
        <f t="shared" si="499"/>
        <v>535000</v>
      </c>
      <c r="S977" s="21">
        <f t="shared" si="499"/>
        <v>535000</v>
      </c>
      <c r="T977" s="21">
        <f t="shared" si="499"/>
        <v>535000</v>
      </c>
      <c r="U977" s="21">
        <f t="shared" si="499"/>
        <v>535000</v>
      </c>
      <c r="V977" s="21"/>
      <c r="W977" s="21"/>
      <c r="X977" s="21"/>
      <c r="Y977" s="12"/>
    </row>
    <row r="978" spans="1:25" ht="30" hidden="1" x14ac:dyDescent="0.2">
      <c r="A978" s="28" t="s">
        <v>484</v>
      </c>
      <c r="B978" s="29">
        <v>11</v>
      </c>
      <c r="C978" s="30" t="s">
        <v>101</v>
      </c>
      <c r="D978" s="31">
        <v>3291</v>
      </c>
      <c r="E978" s="32" t="s">
        <v>474</v>
      </c>
      <c r="G978" s="1">
        <v>300000</v>
      </c>
      <c r="H978" s="1">
        <v>300000</v>
      </c>
      <c r="I978" s="1">
        <v>300000</v>
      </c>
      <c r="J978" s="1">
        <v>300000</v>
      </c>
      <c r="K978" s="1">
        <v>247106.5</v>
      </c>
      <c r="L978" s="33">
        <f t="shared" si="480"/>
        <v>82.368833333333342</v>
      </c>
      <c r="M978" s="1">
        <v>300000</v>
      </c>
      <c r="N978" s="1">
        <v>300000</v>
      </c>
      <c r="O978" s="1">
        <v>330000</v>
      </c>
      <c r="P978" s="1">
        <f t="shared" si="490"/>
        <v>330000</v>
      </c>
      <c r="Q978" s="1">
        <v>300000</v>
      </c>
      <c r="R978" s="1">
        <v>330000</v>
      </c>
      <c r="S978" s="1">
        <f t="shared" si="491"/>
        <v>330000</v>
      </c>
      <c r="T978" s="1">
        <v>330000</v>
      </c>
      <c r="U978" s="1">
        <f t="shared" si="492"/>
        <v>330000</v>
      </c>
    </row>
    <row r="979" spans="1:25" hidden="1" x14ac:dyDescent="0.2">
      <c r="A979" s="28" t="s">
        <v>484</v>
      </c>
      <c r="B979" s="29">
        <v>11</v>
      </c>
      <c r="C979" s="30" t="s">
        <v>101</v>
      </c>
      <c r="D979" s="31">
        <v>3292</v>
      </c>
      <c r="E979" s="32" t="s">
        <v>63</v>
      </c>
      <c r="G979" s="1">
        <v>90000</v>
      </c>
      <c r="H979" s="1">
        <v>90000</v>
      </c>
      <c r="I979" s="1">
        <v>90000</v>
      </c>
      <c r="J979" s="1">
        <v>90000</v>
      </c>
      <c r="K979" s="1">
        <v>10504.95</v>
      </c>
      <c r="L979" s="33">
        <f t="shared" si="480"/>
        <v>11.672166666666667</v>
      </c>
      <c r="M979" s="1">
        <v>90000</v>
      </c>
      <c r="N979" s="1">
        <v>90000</v>
      </c>
      <c r="O979" s="1">
        <v>90000</v>
      </c>
      <c r="P979" s="1">
        <f t="shared" si="490"/>
        <v>90000</v>
      </c>
      <c r="Q979" s="1">
        <v>100000</v>
      </c>
      <c r="R979" s="1">
        <v>100000</v>
      </c>
      <c r="S979" s="1">
        <f t="shared" si="491"/>
        <v>100000</v>
      </c>
      <c r="T979" s="1">
        <v>100000</v>
      </c>
      <c r="U979" s="1">
        <f t="shared" si="492"/>
        <v>100000</v>
      </c>
    </row>
    <row r="980" spans="1:25" hidden="1" x14ac:dyDescent="0.2">
      <c r="A980" s="28" t="s">
        <v>484</v>
      </c>
      <c r="B980" s="29">
        <v>11</v>
      </c>
      <c r="C980" s="30" t="s">
        <v>101</v>
      </c>
      <c r="D980" s="31">
        <v>3293</v>
      </c>
      <c r="E980" s="32" t="s">
        <v>64</v>
      </c>
      <c r="G980" s="1">
        <v>60000</v>
      </c>
      <c r="H980" s="1">
        <v>60000</v>
      </c>
      <c r="I980" s="1">
        <v>60000</v>
      </c>
      <c r="J980" s="1">
        <v>60000</v>
      </c>
      <c r="K980" s="1">
        <v>19652.77</v>
      </c>
      <c r="L980" s="33">
        <f t="shared" si="480"/>
        <v>32.754616666666671</v>
      </c>
      <c r="M980" s="1">
        <v>60000</v>
      </c>
      <c r="N980" s="1">
        <v>60000</v>
      </c>
      <c r="O980" s="1">
        <v>60000</v>
      </c>
      <c r="P980" s="1">
        <f t="shared" si="490"/>
        <v>60000</v>
      </c>
      <c r="Q980" s="1">
        <v>60000</v>
      </c>
      <c r="R980" s="1">
        <v>60000</v>
      </c>
      <c r="S980" s="1">
        <f t="shared" si="491"/>
        <v>60000</v>
      </c>
      <c r="T980" s="1">
        <v>60000</v>
      </c>
      <c r="U980" s="1">
        <f t="shared" si="492"/>
        <v>60000</v>
      </c>
    </row>
    <row r="981" spans="1:25" hidden="1" x14ac:dyDescent="0.2">
      <c r="A981" s="28" t="s">
        <v>484</v>
      </c>
      <c r="B981" s="29">
        <v>11</v>
      </c>
      <c r="C981" s="30" t="s">
        <v>101</v>
      </c>
      <c r="D981" s="31">
        <v>3295</v>
      </c>
      <c r="E981" s="32" t="s">
        <v>66</v>
      </c>
      <c r="G981" s="1">
        <v>10000</v>
      </c>
      <c r="H981" s="1">
        <v>10000</v>
      </c>
      <c r="I981" s="1">
        <v>10000</v>
      </c>
      <c r="J981" s="1">
        <v>10000</v>
      </c>
      <c r="K981" s="1">
        <v>29936.55</v>
      </c>
      <c r="L981" s="33">
        <f t="shared" si="480"/>
        <v>299.3655</v>
      </c>
      <c r="M981" s="1">
        <v>10000</v>
      </c>
      <c r="N981" s="1">
        <v>10000</v>
      </c>
      <c r="O981" s="1">
        <v>10000</v>
      </c>
      <c r="P981" s="1">
        <f t="shared" si="490"/>
        <v>10000</v>
      </c>
      <c r="Q981" s="1">
        <v>20000</v>
      </c>
      <c r="R981" s="1">
        <v>20000</v>
      </c>
      <c r="S981" s="1">
        <f t="shared" si="491"/>
        <v>20000</v>
      </c>
      <c r="T981" s="1">
        <v>20000</v>
      </c>
      <c r="U981" s="1">
        <f t="shared" si="492"/>
        <v>20000</v>
      </c>
    </row>
    <row r="982" spans="1:25" hidden="1" x14ac:dyDescent="0.2">
      <c r="A982" s="28" t="s">
        <v>484</v>
      </c>
      <c r="B982" s="29">
        <v>11</v>
      </c>
      <c r="C982" s="30" t="s">
        <v>101</v>
      </c>
      <c r="D982" s="31">
        <v>3299</v>
      </c>
      <c r="E982" s="32" t="s">
        <v>67</v>
      </c>
      <c r="G982" s="1">
        <v>25000</v>
      </c>
      <c r="H982" s="1">
        <v>25000</v>
      </c>
      <c r="I982" s="1">
        <v>25000</v>
      </c>
      <c r="J982" s="1">
        <v>25000</v>
      </c>
      <c r="K982" s="1">
        <v>2046.76</v>
      </c>
      <c r="L982" s="33">
        <f t="shared" si="480"/>
        <v>8.1870399999999997</v>
      </c>
      <c r="M982" s="1">
        <v>25000</v>
      </c>
      <c r="N982" s="1">
        <v>25000</v>
      </c>
      <c r="O982" s="1">
        <v>232000</v>
      </c>
      <c r="P982" s="1">
        <f t="shared" si="490"/>
        <v>232000</v>
      </c>
      <c r="Q982" s="1">
        <v>25000</v>
      </c>
      <c r="R982" s="1">
        <v>25000</v>
      </c>
      <c r="S982" s="1">
        <f t="shared" si="491"/>
        <v>25000</v>
      </c>
      <c r="T982" s="1">
        <v>25000</v>
      </c>
      <c r="U982" s="1">
        <f t="shared" si="492"/>
        <v>25000</v>
      </c>
    </row>
    <row r="983" spans="1:25" s="23" customFormat="1" ht="15.75" hidden="1" x14ac:dyDescent="0.2">
      <c r="A983" s="24" t="s">
        <v>484</v>
      </c>
      <c r="B983" s="25">
        <v>11</v>
      </c>
      <c r="C983" s="26" t="s">
        <v>101</v>
      </c>
      <c r="D983" s="27">
        <v>343</v>
      </c>
      <c r="E983" s="20"/>
      <c r="F983" s="20"/>
      <c r="G983" s="21">
        <f>SUM(G984:G986)</f>
        <v>13200</v>
      </c>
      <c r="H983" s="21">
        <f t="shared" ref="H983:U983" si="500">SUM(H984:H986)</f>
        <v>13200</v>
      </c>
      <c r="I983" s="21">
        <f t="shared" si="500"/>
        <v>13200</v>
      </c>
      <c r="J983" s="21">
        <f t="shared" si="500"/>
        <v>13200</v>
      </c>
      <c r="K983" s="21">
        <f t="shared" si="500"/>
        <v>641.79999999999995</v>
      </c>
      <c r="L983" s="22">
        <f t="shared" si="480"/>
        <v>4.8621212121212123</v>
      </c>
      <c r="M983" s="21">
        <f t="shared" si="500"/>
        <v>13200</v>
      </c>
      <c r="N983" s="21">
        <f t="shared" si="500"/>
        <v>13200</v>
      </c>
      <c r="O983" s="21">
        <f t="shared" si="500"/>
        <v>13200</v>
      </c>
      <c r="P983" s="21">
        <f t="shared" si="500"/>
        <v>13200</v>
      </c>
      <c r="Q983" s="21">
        <f t="shared" si="500"/>
        <v>13200</v>
      </c>
      <c r="R983" s="21">
        <f t="shared" si="500"/>
        <v>10000</v>
      </c>
      <c r="S983" s="21">
        <f t="shared" si="500"/>
        <v>10000</v>
      </c>
      <c r="T983" s="21">
        <f t="shared" si="500"/>
        <v>9000</v>
      </c>
      <c r="U983" s="21">
        <f t="shared" si="500"/>
        <v>9000</v>
      </c>
      <c r="V983" s="21"/>
      <c r="W983" s="21"/>
      <c r="X983" s="21"/>
      <c r="Y983" s="12"/>
    </row>
    <row r="984" spans="1:25" hidden="1" x14ac:dyDescent="0.2">
      <c r="A984" s="28" t="s">
        <v>484</v>
      </c>
      <c r="B984" s="29">
        <v>11</v>
      </c>
      <c r="C984" s="30" t="s">
        <v>101</v>
      </c>
      <c r="D984" s="31">
        <v>3431</v>
      </c>
      <c r="E984" s="32" t="s">
        <v>68</v>
      </c>
      <c r="G984" s="1">
        <v>3600</v>
      </c>
      <c r="H984" s="1">
        <v>3600</v>
      </c>
      <c r="I984" s="1">
        <v>3600</v>
      </c>
      <c r="J984" s="1">
        <v>3600</v>
      </c>
      <c r="K984" s="1">
        <v>135</v>
      </c>
      <c r="L984" s="33">
        <f t="shared" si="480"/>
        <v>3.75</v>
      </c>
      <c r="M984" s="1">
        <v>3600</v>
      </c>
      <c r="N984" s="1">
        <v>3600</v>
      </c>
      <c r="O984" s="1">
        <v>3600</v>
      </c>
      <c r="P984" s="1">
        <f t="shared" si="490"/>
        <v>3600</v>
      </c>
      <c r="Q984" s="1">
        <v>3600</v>
      </c>
      <c r="R984" s="1">
        <v>3500</v>
      </c>
      <c r="S984" s="1">
        <f t="shared" si="491"/>
        <v>3500</v>
      </c>
      <c r="T984" s="1">
        <v>3000</v>
      </c>
      <c r="U984" s="1">
        <f t="shared" si="492"/>
        <v>3000</v>
      </c>
    </row>
    <row r="985" spans="1:25" hidden="1" x14ac:dyDescent="0.2">
      <c r="A985" s="28" t="s">
        <v>484</v>
      </c>
      <c r="B985" s="29">
        <v>11</v>
      </c>
      <c r="C985" s="30" t="s">
        <v>101</v>
      </c>
      <c r="D985" s="31">
        <v>3433</v>
      </c>
      <c r="E985" s="32" t="s">
        <v>69</v>
      </c>
      <c r="G985" s="1">
        <v>3600</v>
      </c>
      <c r="H985" s="1">
        <v>3600</v>
      </c>
      <c r="I985" s="1">
        <v>3600</v>
      </c>
      <c r="J985" s="1">
        <v>3600</v>
      </c>
      <c r="K985" s="1">
        <v>106.8</v>
      </c>
      <c r="L985" s="33">
        <f t="shared" si="480"/>
        <v>2.9666666666666668</v>
      </c>
      <c r="M985" s="1">
        <v>3600</v>
      </c>
      <c r="N985" s="1">
        <v>3600</v>
      </c>
      <c r="O985" s="1">
        <v>3600</v>
      </c>
      <c r="P985" s="1">
        <f t="shared" si="490"/>
        <v>3600</v>
      </c>
      <c r="Q985" s="1">
        <v>3600</v>
      </c>
      <c r="R985" s="1">
        <v>3500</v>
      </c>
      <c r="S985" s="1">
        <f t="shared" si="491"/>
        <v>3500</v>
      </c>
      <c r="T985" s="1">
        <v>3000</v>
      </c>
      <c r="U985" s="1">
        <f t="shared" si="492"/>
        <v>3000</v>
      </c>
    </row>
    <row r="986" spans="1:25" hidden="1" x14ac:dyDescent="0.2">
      <c r="A986" s="28" t="s">
        <v>484</v>
      </c>
      <c r="B986" s="29">
        <v>11</v>
      </c>
      <c r="C986" s="30" t="s">
        <v>101</v>
      </c>
      <c r="D986" s="31">
        <v>3434</v>
      </c>
      <c r="E986" s="32" t="s">
        <v>70</v>
      </c>
      <c r="G986" s="1">
        <v>6000</v>
      </c>
      <c r="H986" s="1">
        <v>6000</v>
      </c>
      <c r="I986" s="1">
        <v>6000</v>
      </c>
      <c r="J986" s="1">
        <v>6000</v>
      </c>
      <c r="K986" s="1">
        <v>400</v>
      </c>
      <c r="L986" s="33">
        <f t="shared" si="480"/>
        <v>6.666666666666667</v>
      </c>
      <c r="M986" s="1">
        <v>6000</v>
      </c>
      <c r="N986" s="1">
        <v>6000</v>
      </c>
      <c r="O986" s="1">
        <v>6000</v>
      </c>
      <c r="P986" s="1">
        <f t="shared" si="490"/>
        <v>6000</v>
      </c>
      <c r="Q986" s="1">
        <v>6000</v>
      </c>
      <c r="R986" s="1">
        <v>3000</v>
      </c>
      <c r="S986" s="1">
        <f t="shared" si="491"/>
        <v>3000</v>
      </c>
      <c r="T986" s="1">
        <v>3000</v>
      </c>
      <c r="U986" s="1">
        <f t="shared" si="492"/>
        <v>3000</v>
      </c>
    </row>
    <row r="987" spans="1:25" s="23" customFormat="1" ht="15.75" hidden="1" x14ac:dyDescent="0.2">
      <c r="A987" s="90" t="s">
        <v>484</v>
      </c>
      <c r="B987" s="91">
        <v>11</v>
      </c>
      <c r="C987" s="70" t="s">
        <v>101</v>
      </c>
      <c r="D987" s="71">
        <v>386</v>
      </c>
      <c r="E987" s="20"/>
      <c r="F987" s="20"/>
      <c r="G987" s="21">
        <f t="shared" ref="G987:N987" si="501">G988</f>
        <v>0</v>
      </c>
      <c r="H987" s="21">
        <f t="shared" si="501"/>
        <v>0</v>
      </c>
      <c r="I987" s="21">
        <f t="shared" si="501"/>
        <v>0</v>
      </c>
      <c r="J987" s="21">
        <f t="shared" si="501"/>
        <v>0</v>
      </c>
      <c r="K987" s="21">
        <f t="shared" si="501"/>
        <v>0</v>
      </c>
      <c r="L987" s="22" t="str">
        <f t="shared" si="480"/>
        <v>-</v>
      </c>
      <c r="M987" s="21">
        <f t="shared" si="501"/>
        <v>0</v>
      </c>
      <c r="N987" s="21">
        <f t="shared" si="501"/>
        <v>0</v>
      </c>
      <c r="O987" s="21">
        <f>O988</f>
        <v>250000</v>
      </c>
      <c r="P987" s="21">
        <f t="shared" ref="P987:U987" si="502">P988</f>
        <v>250000</v>
      </c>
      <c r="Q987" s="21">
        <f t="shared" si="502"/>
        <v>0</v>
      </c>
      <c r="R987" s="21">
        <f t="shared" si="502"/>
        <v>250000</v>
      </c>
      <c r="S987" s="21">
        <f t="shared" si="502"/>
        <v>250000</v>
      </c>
      <c r="T987" s="21">
        <f t="shared" si="502"/>
        <v>250000</v>
      </c>
      <c r="U987" s="21">
        <f t="shared" si="502"/>
        <v>250000</v>
      </c>
      <c r="V987" s="21"/>
      <c r="W987" s="21"/>
      <c r="X987" s="21"/>
      <c r="Y987" s="12"/>
    </row>
    <row r="988" spans="1:25" ht="30" hidden="1" x14ac:dyDescent="0.2">
      <c r="A988" s="41" t="s">
        <v>484</v>
      </c>
      <c r="B988" s="42">
        <v>11</v>
      </c>
      <c r="C988" s="43" t="s">
        <v>101</v>
      </c>
      <c r="D988" s="44">
        <v>3861</v>
      </c>
      <c r="E988" s="36" t="s">
        <v>488</v>
      </c>
      <c r="L988" s="22" t="str">
        <f t="shared" si="480"/>
        <v>-</v>
      </c>
      <c r="M988" s="1"/>
      <c r="N988" s="1"/>
      <c r="O988" s="1">
        <v>250000</v>
      </c>
      <c r="P988" s="1">
        <f>O988</f>
        <v>250000</v>
      </c>
      <c r="Q988" s="1"/>
      <c r="R988" s="2">
        <v>250000</v>
      </c>
      <c r="S988" s="1">
        <f>R988</f>
        <v>250000</v>
      </c>
      <c r="T988" s="1">
        <v>250000</v>
      </c>
      <c r="U988" s="1">
        <f>T988</f>
        <v>250000</v>
      </c>
    </row>
    <row r="989" spans="1:25" s="23" customFormat="1" ht="15.75" hidden="1" x14ac:dyDescent="0.2">
      <c r="A989" s="24" t="s">
        <v>484</v>
      </c>
      <c r="B989" s="25">
        <v>11</v>
      </c>
      <c r="C989" s="26" t="s">
        <v>101</v>
      </c>
      <c r="D989" s="27">
        <v>412</v>
      </c>
      <c r="E989" s="20"/>
      <c r="F989" s="20"/>
      <c r="G989" s="21">
        <f>SUM(G990)</f>
        <v>0</v>
      </c>
      <c r="H989" s="21">
        <f t="shared" ref="H989:U989" si="503">SUM(H990)</f>
        <v>0</v>
      </c>
      <c r="I989" s="21">
        <f t="shared" si="503"/>
        <v>0</v>
      </c>
      <c r="J989" s="21">
        <f t="shared" si="503"/>
        <v>0</v>
      </c>
      <c r="K989" s="21">
        <f t="shared" si="503"/>
        <v>0</v>
      </c>
      <c r="L989" s="22" t="str">
        <f t="shared" si="480"/>
        <v>-</v>
      </c>
      <c r="M989" s="21">
        <f t="shared" si="503"/>
        <v>20000</v>
      </c>
      <c r="N989" s="21">
        <f t="shared" si="503"/>
        <v>20000</v>
      </c>
      <c r="O989" s="21">
        <f t="shared" si="503"/>
        <v>40000</v>
      </c>
      <c r="P989" s="21">
        <f t="shared" si="503"/>
        <v>40000</v>
      </c>
      <c r="Q989" s="21">
        <f t="shared" si="503"/>
        <v>20000</v>
      </c>
      <c r="R989" s="21">
        <f t="shared" si="503"/>
        <v>40000</v>
      </c>
      <c r="S989" s="21">
        <f t="shared" si="503"/>
        <v>40000</v>
      </c>
      <c r="T989" s="21">
        <f t="shared" si="503"/>
        <v>40000</v>
      </c>
      <c r="U989" s="21">
        <f t="shared" si="503"/>
        <v>40000</v>
      </c>
      <c r="V989" s="21"/>
      <c r="W989" s="21"/>
      <c r="X989" s="21"/>
      <c r="Y989" s="12"/>
    </row>
    <row r="990" spans="1:25" hidden="1" x14ac:dyDescent="0.2">
      <c r="A990" s="28" t="s">
        <v>484</v>
      </c>
      <c r="B990" s="29">
        <v>11</v>
      </c>
      <c r="C990" s="30" t="s">
        <v>101</v>
      </c>
      <c r="D990" s="31">
        <v>4123</v>
      </c>
      <c r="E990" s="32" t="s">
        <v>83</v>
      </c>
      <c r="L990" s="33" t="str">
        <f t="shared" si="480"/>
        <v>-</v>
      </c>
      <c r="M990" s="1">
        <v>20000</v>
      </c>
      <c r="N990" s="1">
        <v>20000</v>
      </c>
      <c r="O990" s="1">
        <v>40000</v>
      </c>
      <c r="P990" s="1">
        <f t="shared" si="490"/>
        <v>40000</v>
      </c>
      <c r="Q990" s="1">
        <v>20000</v>
      </c>
      <c r="R990" s="1">
        <v>40000</v>
      </c>
      <c r="S990" s="1">
        <f t="shared" si="491"/>
        <v>40000</v>
      </c>
      <c r="T990" s="1">
        <v>40000</v>
      </c>
      <c r="U990" s="1">
        <f t="shared" si="492"/>
        <v>40000</v>
      </c>
    </row>
    <row r="991" spans="1:25" s="23" customFormat="1" ht="15.75" hidden="1" x14ac:dyDescent="0.2">
      <c r="A991" s="24" t="s">
        <v>484</v>
      </c>
      <c r="B991" s="25">
        <v>11</v>
      </c>
      <c r="C991" s="26" t="s">
        <v>101</v>
      </c>
      <c r="D991" s="27">
        <v>422</v>
      </c>
      <c r="E991" s="20"/>
      <c r="F991" s="20"/>
      <c r="G991" s="21">
        <f>SUM(G992:G996)</f>
        <v>170000</v>
      </c>
      <c r="H991" s="21">
        <f t="shared" ref="H991:U991" si="504">SUM(H992:H996)</f>
        <v>170000</v>
      </c>
      <c r="I991" s="21">
        <f t="shared" si="504"/>
        <v>170000</v>
      </c>
      <c r="J991" s="21">
        <f t="shared" si="504"/>
        <v>170000</v>
      </c>
      <c r="K991" s="21">
        <f t="shared" si="504"/>
        <v>168986.44</v>
      </c>
      <c r="L991" s="22">
        <f t="shared" si="480"/>
        <v>99.403788235294115</v>
      </c>
      <c r="M991" s="21">
        <f t="shared" si="504"/>
        <v>101500</v>
      </c>
      <c r="N991" s="21">
        <f t="shared" si="504"/>
        <v>101500</v>
      </c>
      <c r="O991" s="21">
        <f t="shared" si="504"/>
        <v>120000</v>
      </c>
      <c r="P991" s="21">
        <f t="shared" si="504"/>
        <v>120000</v>
      </c>
      <c r="Q991" s="21">
        <f t="shared" si="504"/>
        <v>155000</v>
      </c>
      <c r="R991" s="21">
        <f t="shared" si="504"/>
        <v>155000</v>
      </c>
      <c r="S991" s="21">
        <f t="shared" si="504"/>
        <v>155000</v>
      </c>
      <c r="T991" s="21">
        <f t="shared" si="504"/>
        <v>155000</v>
      </c>
      <c r="U991" s="21">
        <f t="shared" si="504"/>
        <v>155000</v>
      </c>
      <c r="V991" s="21"/>
      <c r="W991" s="21"/>
      <c r="X991" s="21"/>
      <c r="Y991" s="12"/>
    </row>
    <row r="992" spans="1:25" hidden="1" x14ac:dyDescent="0.2">
      <c r="A992" s="28" t="s">
        <v>484</v>
      </c>
      <c r="B992" s="29">
        <v>11</v>
      </c>
      <c r="C992" s="30" t="s">
        <v>101</v>
      </c>
      <c r="D992" s="31">
        <v>4221</v>
      </c>
      <c r="E992" s="32" t="s">
        <v>74</v>
      </c>
      <c r="G992" s="1">
        <v>20000</v>
      </c>
      <c r="H992" s="1">
        <v>20000</v>
      </c>
      <c r="I992" s="1">
        <v>20000</v>
      </c>
      <c r="J992" s="1">
        <v>20000</v>
      </c>
      <c r="K992" s="1">
        <v>32337.69</v>
      </c>
      <c r="L992" s="33">
        <f t="shared" si="480"/>
        <v>161.68844999999999</v>
      </c>
      <c r="M992" s="1">
        <v>20000</v>
      </c>
      <c r="N992" s="1">
        <v>20000</v>
      </c>
      <c r="O992" s="1">
        <v>20000</v>
      </c>
      <c r="P992" s="1">
        <f t="shared" si="490"/>
        <v>20000</v>
      </c>
      <c r="Q992" s="1">
        <v>45000</v>
      </c>
      <c r="R992" s="1">
        <v>45000</v>
      </c>
      <c r="S992" s="1">
        <f t="shared" si="491"/>
        <v>45000</v>
      </c>
      <c r="T992" s="1">
        <v>45000</v>
      </c>
      <c r="U992" s="1">
        <f t="shared" si="492"/>
        <v>45000</v>
      </c>
    </row>
    <row r="993" spans="1:25" s="23" customFormat="1" ht="15.75" hidden="1" x14ac:dyDescent="0.2">
      <c r="A993" s="28" t="s">
        <v>484</v>
      </c>
      <c r="B993" s="29">
        <v>11</v>
      </c>
      <c r="C993" s="30" t="s">
        <v>101</v>
      </c>
      <c r="D993" s="31">
        <v>4222</v>
      </c>
      <c r="E993" s="32" t="s">
        <v>75</v>
      </c>
      <c r="F993" s="32"/>
      <c r="G993" s="1">
        <v>10000</v>
      </c>
      <c r="H993" s="1">
        <v>10000</v>
      </c>
      <c r="I993" s="1">
        <v>10000</v>
      </c>
      <c r="J993" s="1">
        <v>10000</v>
      </c>
      <c r="K993" s="1">
        <v>81762.5</v>
      </c>
      <c r="L993" s="33">
        <f t="shared" si="480"/>
        <v>817.625</v>
      </c>
      <c r="M993" s="1">
        <v>21500</v>
      </c>
      <c r="N993" s="1">
        <v>21500</v>
      </c>
      <c r="O993" s="1">
        <v>40000</v>
      </c>
      <c r="P993" s="1">
        <f t="shared" si="490"/>
        <v>40000</v>
      </c>
      <c r="Q993" s="1">
        <v>50000</v>
      </c>
      <c r="R993" s="1">
        <v>50000</v>
      </c>
      <c r="S993" s="1">
        <f t="shared" si="491"/>
        <v>50000</v>
      </c>
      <c r="T993" s="1">
        <v>50000</v>
      </c>
      <c r="U993" s="1">
        <f t="shared" si="492"/>
        <v>50000</v>
      </c>
      <c r="V993" s="21"/>
      <c r="W993" s="21"/>
      <c r="X993" s="21"/>
      <c r="Y993" s="12"/>
    </row>
    <row r="994" spans="1:25" hidden="1" x14ac:dyDescent="0.2">
      <c r="A994" s="28" t="s">
        <v>484</v>
      </c>
      <c r="B994" s="29">
        <v>11</v>
      </c>
      <c r="C994" s="30" t="s">
        <v>101</v>
      </c>
      <c r="D994" s="31">
        <v>4223</v>
      </c>
      <c r="E994" s="32" t="s">
        <v>76</v>
      </c>
      <c r="G994" s="1">
        <v>20000</v>
      </c>
      <c r="H994" s="1">
        <v>20000</v>
      </c>
      <c r="I994" s="1">
        <v>20000</v>
      </c>
      <c r="J994" s="1">
        <v>20000</v>
      </c>
      <c r="K994" s="1">
        <v>0</v>
      </c>
      <c r="L994" s="33">
        <f t="shared" si="480"/>
        <v>0</v>
      </c>
      <c r="M994" s="1">
        <v>20000</v>
      </c>
      <c r="N994" s="1">
        <v>20000</v>
      </c>
      <c r="O994" s="1">
        <v>20000</v>
      </c>
      <c r="P994" s="1">
        <f t="shared" si="490"/>
        <v>20000</v>
      </c>
      <c r="Q994" s="1">
        <v>20000</v>
      </c>
      <c r="R994" s="1">
        <v>20000</v>
      </c>
      <c r="S994" s="1">
        <f t="shared" si="491"/>
        <v>20000</v>
      </c>
      <c r="T994" s="1">
        <v>20000</v>
      </c>
      <c r="U994" s="1">
        <f t="shared" si="492"/>
        <v>20000</v>
      </c>
    </row>
    <row r="995" spans="1:25" hidden="1" x14ac:dyDescent="0.2">
      <c r="A995" s="28" t="s">
        <v>484</v>
      </c>
      <c r="B995" s="29">
        <v>11</v>
      </c>
      <c r="C995" s="30" t="s">
        <v>101</v>
      </c>
      <c r="D995" s="31">
        <v>4225</v>
      </c>
      <c r="E995" s="32" t="s">
        <v>85</v>
      </c>
      <c r="G995" s="1">
        <v>100000</v>
      </c>
      <c r="H995" s="1">
        <v>100000</v>
      </c>
      <c r="I995" s="1">
        <v>100000</v>
      </c>
      <c r="J995" s="1">
        <v>100000</v>
      </c>
      <c r="K995" s="1">
        <v>0</v>
      </c>
      <c r="L995" s="33">
        <f t="shared" si="480"/>
        <v>0</v>
      </c>
      <c r="M995" s="1">
        <v>20000</v>
      </c>
      <c r="N995" s="1">
        <v>20000</v>
      </c>
      <c r="O995" s="1">
        <v>20000</v>
      </c>
      <c r="P995" s="1">
        <f t="shared" si="490"/>
        <v>20000</v>
      </c>
      <c r="Q995" s="1">
        <v>20000</v>
      </c>
      <c r="R995" s="1">
        <v>20000</v>
      </c>
      <c r="S995" s="1">
        <f t="shared" si="491"/>
        <v>20000</v>
      </c>
      <c r="T995" s="1">
        <v>20000</v>
      </c>
      <c r="U995" s="1">
        <f t="shared" si="492"/>
        <v>20000</v>
      </c>
    </row>
    <row r="996" spans="1:25" hidden="1" x14ac:dyDescent="0.2">
      <c r="A996" s="28" t="s">
        <v>484</v>
      </c>
      <c r="B996" s="29">
        <v>11</v>
      </c>
      <c r="C996" s="30" t="s">
        <v>101</v>
      </c>
      <c r="D996" s="31">
        <v>4227</v>
      </c>
      <c r="E996" s="32" t="s">
        <v>77</v>
      </c>
      <c r="G996" s="1">
        <v>20000</v>
      </c>
      <c r="H996" s="1">
        <v>20000</v>
      </c>
      <c r="I996" s="1">
        <v>20000</v>
      </c>
      <c r="J996" s="1">
        <v>20000</v>
      </c>
      <c r="K996" s="1">
        <v>54886.25</v>
      </c>
      <c r="L996" s="33">
        <f t="shared" si="480"/>
        <v>274.43124999999998</v>
      </c>
      <c r="M996" s="1">
        <v>20000</v>
      </c>
      <c r="N996" s="1">
        <v>20000</v>
      </c>
      <c r="O996" s="1">
        <v>20000</v>
      </c>
      <c r="P996" s="1">
        <f t="shared" si="490"/>
        <v>20000</v>
      </c>
      <c r="Q996" s="1">
        <v>20000</v>
      </c>
      <c r="R996" s="1">
        <v>20000</v>
      </c>
      <c r="S996" s="1">
        <f t="shared" si="491"/>
        <v>20000</v>
      </c>
      <c r="T996" s="1">
        <v>20000</v>
      </c>
      <c r="U996" s="1">
        <f t="shared" si="492"/>
        <v>20000</v>
      </c>
    </row>
    <row r="997" spans="1:25" s="23" customFormat="1" ht="15.75" hidden="1" x14ac:dyDescent="0.2">
      <c r="A997" s="24" t="s">
        <v>484</v>
      </c>
      <c r="B997" s="25">
        <v>11</v>
      </c>
      <c r="C997" s="26" t="s">
        <v>101</v>
      </c>
      <c r="D997" s="27">
        <v>426</v>
      </c>
      <c r="E997" s="20"/>
      <c r="F997" s="20"/>
      <c r="G997" s="21">
        <f>SUM(G998)</f>
        <v>150000</v>
      </c>
      <c r="H997" s="21">
        <f t="shared" ref="H997:U997" si="505">SUM(H998)</f>
        <v>150000</v>
      </c>
      <c r="I997" s="21">
        <f t="shared" si="505"/>
        <v>150000</v>
      </c>
      <c r="J997" s="21">
        <f t="shared" si="505"/>
        <v>150000</v>
      </c>
      <c r="K997" s="21">
        <f t="shared" si="505"/>
        <v>73050</v>
      </c>
      <c r="L997" s="22">
        <f t="shared" si="480"/>
        <v>48.699999999999996</v>
      </c>
      <c r="M997" s="21">
        <f t="shared" si="505"/>
        <v>20000</v>
      </c>
      <c r="N997" s="21">
        <f t="shared" si="505"/>
        <v>20000</v>
      </c>
      <c r="O997" s="21">
        <f t="shared" si="505"/>
        <v>20000</v>
      </c>
      <c r="P997" s="21">
        <f t="shared" si="505"/>
        <v>20000</v>
      </c>
      <c r="Q997" s="21">
        <f t="shared" si="505"/>
        <v>20000</v>
      </c>
      <c r="R997" s="21">
        <f t="shared" si="505"/>
        <v>40000</v>
      </c>
      <c r="S997" s="21">
        <f t="shared" si="505"/>
        <v>40000</v>
      </c>
      <c r="T997" s="21">
        <f t="shared" si="505"/>
        <v>40000</v>
      </c>
      <c r="U997" s="21">
        <f t="shared" si="505"/>
        <v>40000</v>
      </c>
      <c r="V997" s="21"/>
      <c r="W997" s="21"/>
      <c r="X997" s="21"/>
      <c r="Y997" s="12"/>
    </row>
    <row r="998" spans="1:25" s="39" customFormat="1" ht="15.75" hidden="1" x14ac:dyDescent="0.2">
      <c r="A998" s="28" t="s">
        <v>484</v>
      </c>
      <c r="B998" s="29">
        <v>11</v>
      </c>
      <c r="C998" s="30" t="s">
        <v>101</v>
      </c>
      <c r="D998" s="31">
        <v>4262</v>
      </c>
      <c r="E998" s="32" t="s">
        <v>86</v>
      </c>
      <c r="F998" s="32"/>
      <c r="G998" s="1">
        <v>150000</v>
      </c>
      <c r="H998" s="1">
        <v>150000</v>
      </c>
      <c r="I998" s="1">
        <v>150000</v>
      </c>
      <c r="J998" s="1">
        <v>150000</v>
      </c>
      <c r="K998" s="1">
        <v>73050</v>
      </c>
      <c r="L998" s="33">
        <f t="shared" si="480"/>
        <v>48.699999999999996</v>
      </c>
      <c r="M998" s="1">
        <v>20000</v>
      </c>
      <c r="N998" s="1">
        <v>20000</v>
      </c>
      <c r="O998" s="1">
        <v>20000</v>
      </c>
      <c r="P998" s="1">
        <f t="shared" si="490"/>
        <v>20000</v>
      </c>
      <c r="Q998" s="1">
        <v>20000</v>
      </c>
      <c r="R998" s="1">
        <v>40000</v>
      </c>
      <c r="S998" s="1">
        <f t="shared" si="491"/>
        <v>40000</v>
      </c>
      <c r="T998" s="1">
        <v>40000</v>
      </c>
      <c r="U998" s="1">
        <f t="shared" si="492"/>
        <v>40000</v>
      </c>
      <c r="V998" s="82"/>
      <c r="W998" s="82"/>
      <c r="X998" s="82"/>
      <c r="Y998" s="87"/>
    </row>
    <row r="999" spans="1:25" s="39" customFormat="1" ht="15.75" hidden="1" x14ac:dyDescent="0.2">
      <c r="A999" s="24" t="s">
        <v>484</v>
      </c>
      <c r="B999" s="25">
        <v>43</v>
      </c>
      <c r="C999" s="26" t="s">
        <v>101</v>
      </c>
      <c r="D999" s="27">
        <v>324</v>
      </c>
      <c r="E999" s="20"/>
      <c r="F999" s="20"/>
      <c r="G999" s="21"/>
      <c r="H999" s="21"/>
      <c r="I999" s="21">
        <f>I1000</f>
        <v>0</v>
      </c>
      <c r="J999" s="21">
        <f>J1000</f>
        <v>0</v>
      </c>
      <c r="K999" s="21">
        <f>K1000</f>
        <v>5076.3</v>
      </c>
      <c r="L999" s="22" t="str">
        <f t="shared" si="480"/>
        <v>-</v>
      </c>
      <c r="M999" s="21">
        <f t="shared" ref="M999:U999" si="506">M1000</f>
        <v>0</v>
      </c>
      <c r="N999" s="21">
        <f t="shared" si="506"/>
        <v>0</v>
      </c>
      <c r="O999" s="21">
        <f t="shared" si="506"/>
        <v>16000</v>
      </c>
      <c r="P999" s="21">
        <f t="shared" si="506"/>
        <v>0</v>
      </c>
      <c r="Q999" s="21">
        <f t="shared" si="506"/>
        <v>0</v>
      </c>
      <c r="R999" s="21">
        <f t="shared" si="506"/>
        <v>0</v>
      </c>
      <c r="S999" s="21">
        <f t="shared" si="506"/>
        <v>0</v>
      </c>
      <c r="T999" s="21">
        <f t="shared" si="506"/>
        <v>0</v>
      </c>
      <c r="U999" s="21">
        <f t="shared" si="506"/>
        <v>0</v>
      </c>
      <c r="V999" s="82"/>
      <c r="W999" s="82"/>
      <c r="X999" s="82"/>
      <c r="Y999" s="87"/>
    </row>
    <row r="1000" spans="1:25" s="39" customFormat="1" ht="30" hidden="1" x14ac:dyDescent="0.2">
      <c r="A1000" s="28" t="s">
        <v>484</v>
      </c>
      <c r="B1000" s="29">
        <v>43</v>
      </c>
      <c r="C1000" s="30" t="s">
        <v>101</v>
      </c>
      <c r="D1000" s="31">
        <v>3241</v>
      </c>
      <c r="E1000" s="32" t="s">
        <v>205</v>
      </c>
      <c r="F1000" s="32"/>
      <c r="G1000" s="1"/>
      <c r="H1000" s="1"/>
      <c r="I1000" s="1">
        <v>0</v>
      </c>
      <c r="J1000" s="35"/>
      <c r="K1000" s="1">
        <v>5076.3</v>
      </c>
      <c r="L1000" s="33" t="str">
        <f t="shared" si="480"/>
        <v>-</v>
      </c>
      <c r="M1000" s="1"/>
      <c r="N1000" s="1"/>
      <c r="O1000" s="1">
        <v>16000</v>
      </c>
      <c r="P1000" s="35"/>
      <c r="Q1000" s="1"/>
      <c r="R1000" s="1"/>
      <c r="S1000" s="35"/>
      <c r="T1000" s="1"/>
      <c r="U1000" s="35"/>
      <c r="V1000" s="82"/>
      <c r="W1000" s="82"/>
      <c r="X1000" s="82"/>
      <c r="Y1000" s="87"/>
    </row>
    <row r="1001" spans="1:25" s="37" customFormat="1" ht="94.5" x14ac:dyDescent="0.2">
      <c r="A1001" s="227" t="s">
        <v>489</v>
      </c>
      <c r="B1001" s="230"/>
      <c r="C1001" s="230"/>
      <c r="D1001" s="230"/>
      <c r="E1001" s="20" t="s">
        <v>79</v>
      </c>
      <c r="F1001" s="38" t="s">
        <v>181</v>
      </c>
      <c r="G1001" s="21">
        <f>G1002+G1005</f>
        <v>100000</v>
      </c>
      <c r="H1001" s="21">
        <f t="shared" ref="H1001:U1001" si="507">H1002+H1005</f>
        <v>100000</v>
      </c>
      <c r="I1001" s="21">
        <f t="shared" si="507"/>
        <v>100000</v>
      </c>
      <c r="J1001" s="21">
        <f t="shared" si="507"/>
        <v>100000</v>
      </c>
      <c r="K1001" s="21">
        <f t="shared" si="507"/>
        <v>28796.25</v>
      </c>
      <c r="L1001" s="22">
        <f t="shared" si="480"/>
        <v>28.796250000000001</v>
      </c>
      <c r="M1001" s="21">
        <f t="shared" si="507"/>
        <v>100000</v>
      </c>
      <c r="N1001" s="21">
        <f t="shared" si="507"/>
        <v>100000</v>
      </c>
      <c r="O1001" s="21">
        <f t="shared" si="507"/>
        <v>120000</v>
      </c>
      <c r="P1001" s="21">
        <f t="shared" si="507"/>
        <v>120000</v>
      </c>
      <c r="Q1001" s="21">
        <f t="shared" si="507"/>
        <v>100000</v>
      </c>
      <c r="R1001" s="21">
        <f t="shared" si="507"/>
        <v>120000</v>
      </c>
      <c r="S1001" s="21">
        <f t="shared" si="507"/>
        <v>120000</v>
      </c>
      <c r="T1001" s="21">
        <f t="shared" si="507"/>
        <v>120000</v>
      </c>
      <c r="U1001" s="21">
        <f t="shared" si="507"/>
        <v>120000</v>
      </c>
      <c r="V1001" s="2"/>
      <c r="W1001" s="2"/>
      <c r="X1001" s="2"/>
      <c r="Y1001" s="86"/>
    </row>
    <row r="1002" spans="1:25" s="39" customFormat="1" ht="15.75" hidden="1" x14ac:dyDescent="0.2">
      <c r="A1002" s="24" t="s">
        <v>490</v>
      </c>
      <c r="B1002" s="25">
        <v>11</v>
      </c>
      <c r="C1002" s="24" t="s">
        <v>101</v>
      </c>
      <c r="D1002" s="40">
        <v>323</v>
      </c>
      <c r="E1002" s="20"/>
      <c r="F1002" s="20"/>
      <c r="G1002" s="21">
        <f>SUM(G1003:G1004)</f>
        <v>90000</v>
      </c>
      <c r="H1002" s="21">
        <f t="shared" ref="H1002:U1002" si="508">SUM(H1003:H1004)</f>
        <v>90000</v>
      </c>
      <c r="I1002" s="21">
        <f t="shared" si="508"/>
        <v>90000</v>
      </c>
      <c r="J1002" s="21">
        <f t="shared" si="508"/>
        <v>90000</v>
      </c>
      <c r="K1002" s="21">
        <f t="shared" si="508"/>
        <v>28796.25</v>
      </c>
      <c r="L1002" s="22">
        <f t="shared" si="480"/>
        <v>31.995833333333334</v>
      </c>
      <c r="M1002" s="21">
        <f t="shared" si="508"/>
        <v>90000</v>
      </c>
      <c r="N1002" s="21">
        <f t="shared" si="508"/>
        <v>90000</v>
      </c>
      <c r="O1002" s="21">
        <f t="shared" si="508"/>
        <v>110000</v>
      </c>
      <c r="P1002" s="21">
        <f t="shared" si="508"/>
        <v>110000</v>
      </c>
      <c r="Q1002" s="21">
        <f t="shared" si="508"/>
        <v>90000</v>
      </c>
      <c r="R1002" s="21">
        <f t="shared" si="508"/>
        <v>110000</v>
      </c>
      <c r="S1002" s="21">
        <f t="shared" si="508"/>
        <v>110000</v>
      </c>
      <c r="T1002" s="21">
        <f t="shared" si="508"/>
        <v>110000</v>
      </c>
      <c r="U1002" s="21">
        <f t="shared" si="508"/>
        <v>110000</v>
      </c>
      <c r="V1002" s="82"/>
      <c r="W1002" s="82"/>
      <c r="X1002" s="82"/>
      <c r="Y1002" s="87"/>
    </row>
    <row r="1003" spans="1:25" hidden="1" x14ac:dyDescent="0.2">
      <c r="A1003" s="28" t="s">
        <v>490</v>
      </c>
      <c r="B1003" s="29">
        <v>11</v>
      </c>
      <c r="C1003" s="28" t="s">
        <v>101</v>
      </c>
      <c r="D1003" s="53">
        <v>3232</v>
      </c>
      <c r="E1003" s="32" t="s">
        <v>53</v>
      </c>
      <c r="G1003" s="1">
        <v>10000</v>
      </c>
      <c r="H1003" s="1">
        <v>10000</v>
      </c>
      <c r="I1003" s="1">
        <v>10000</v>
      </c>
      <c r="J1003" s="1">
        <v>10000</v>
      </c>
      <c r="K1003" s="1">
        <v>0</v>
      </c>
      <c r="L1003" s="33">
        <f t="shared" ref="L1003:L1071" si="509">IF(I1003=0, "-", K1003/I1003*100)</f>
        <v>0</v>
      </c>
      <c r="M1003" s="1">
        <v>10000</v>
      </c>
      <c r="N1003" s="1">
        <v>10000</v>
      </c>
      <c r="O1003" s="1">
        <v>10000</v>
      </c>
      <c r="P1003" s="1">
        <f>O1003</f>
        <v>10000</v>
      </c>
      <c r="Q1003" s="1">
        <v>10000</v>
      </c>
      <c r="R1003" s="1">
        <v>10000</v>
      </c>
      <c r="S1003" s="1">
        <f>R1003</f>
        <v>10000</v>
      </c>
      <c r="T1003" s="1">
        <v>10000</v>
      </c>
      <c r="U1003" s="1">
        <f>T1003</f>
        <v>10000</v>
      </c>
    </row>
    <row r="1004" spans="1:25" hidden="1" x14ac:dyDescent="0.2">
      <c r="A1004" s="28" t="s">
        <v>490</v>
      </c>
      <c r="B1004" s="29">
        <v>11</v>
      </c>
      <c r="C1004" s="28" t="s">
        <v>101</v>
      </c>
      <c r="D1004" s="53">
        <v>3235</v>
      </c>
      <c r="E1004" s="32" t="s">
        <v>56</v>
      </c>
      <c r="G1004" s="1">
        <v>80000</v>
      </c>
      <c r="H1004" s="1">
        <v>80000</v>
      </c>
      <c r="I1004" s="1">
        <v>80000</v>
      </c>
      <c r="J1004" s="1">
        <v>80000</v>
      </c>
      <c r="K1004" s="1">
        <v>28796.25</v>
      </c>
      <c r="L1004" s="33">
        <f t="shared" si="509"/>
        <v>35.995312499999997</v>
      </c>
      <c r="M1004" s="1">
        <v>80000</v>
      </c>
      <c r="N1004" s="1">
        <v>80000</v>
      </c>
      <c r="O1004" s="1">
        <v>100000</v>
      </c>
      <c r="P1004" s="1">
        <f>O1004</f>
        <v>100000</v>
      </c>
      <c r="Q1004" s="1">
        <v>80000</v>
      </c>
      <c r="R1004" s="1">
        <v>100000</v>
      </c>
      <c r="S1004" s="1">
        <f>R1004</f>
        <v>100000</v>
      </c>
      <c r="T1004" s="1">
        <v>100000</v>
      </c>
      <c r="U1004" s="1">
        <f>T1004</f>
        <v>100000</v>
      </c>
    </row>
    <row r="1005" spans="1:25" s="23" customFormat="1" ht="15.75" hidden="1" x14ac:dyDescent="0.2">
      <c r="A1005" s="24" t="s">
        <v>490</v>
      </c>
      <c r="B1005" s="25">
        <v>11</v>
      </c>
      <c r="C1005" s="24" t="s">
        <v>101</v>
      </c>
      <c r="D1005" s="40">
        <v>329</v>
      </c>
      <c r="E1005" s="20"/>
      <c r="F1005" s="20"/>
      <c r="G1005" s="21">
        <f>SUM(G1006)</f>
        <v>10000</v>
      </c>
      <c r="H1005" s="21">
        <f t="shared" ref="H1005:U1005" si="510">SUM(H1006)</f>
        <v>10000</v>
      </c>
      <c r="I1005" s="21">
        <f t="shared" si="510"/>
        <v>10000</v>
      </c>
      <c r="J1005" s="21">
        <f t="shared" si="510"/>
        <v>10000</v>
      </c>
      <c r="K1005" s="21">
        <f t="shared" si="510"/>
        <v>0</v>
      </c>
      <c r="L1005" s="22">
        <f t="shared" si="509"/>
        <v>0</v>
      </c>
      <c r="M1005" s="21">
        <f t="shared" si="510"/>
        <v>10000</v>
      </c>
      <c r="N1005" s="21">
        <f t="shared" si="510"/>
        <v>10000</v>
      </c>
      <c r="O1005" s="21">
        <f t="shared" si="510"/>
        <v>10000</v>
      </c>
      <c r="P1005" s="21">
        <f t="shared" si="510"/>
        <v>10000</v>
      </c>
      <c r="Q1005" s="21">
        <f t="shared" si="510"/>
        <v>10000</v>
      </c>
      <c r="R1005" s="21">
        <f t="shared" si="510"/>
        <v>10000</v>
      </c>
      <c r="S1005" s="21">
        <f t="shared" si="510"/>
        <v>10000</v>
      </c>
      <c r="T1005" s="21">
        <f t="shared" si="510"/>
        <v>10000</v>
      </c>
      <c r="U1005" s="21">
        <f t="shared" si="510"/>
        <v>10000</v>
      </c>
      <c r="V1005" s="21"/>
      <c r="W1005" s="21"/>
      <c r="X1005" s="21"/>
      <c r="Y1005" s="12"/>
    </row>
    <row r="1006" spans="1:25" hidden="1" x14ac:dyDescent="0.2">
      <c r="A1006" s="28" t="s">
        <v>490</v>
      </c>
      <c r="B1006" s="29">
        <v>11</v>
      </c>
      <c r="C1006" s="28" t="s">
        <v>101</v>
      </c>
      <c r="D1006" s="31">
        <v>3292</v>
      </c>
      <c r="E1006" s="32" t="s">
        <v>63</v>
      </c>
      <c r="G1006" s="1">
        <v>10000</v>
      </c>
      <c r="H1006" s="1">
        <v>10000</v>
      </c>
      <c r="I1006" s="1">
        <v>10000</v>
      </c>
      <c r="J1006" s="1">
        <v>10000</v>
      </c>
      <c r="K1006" s="1">
        <v>0</v>
      </c>
      <c r="L1006" s="33">
        <f t="shared" si="509"/>
        <v>0</v>
      </c>
      <c r="M1006" s="1">
        <v>10000</v>
      </c>
      <c r="N1006" s="1">
        <v>10000</v>
      </c>
      <c r="O1006" s="1">
        <v>10000</v>
      </c>
      <c r="P1006" s="1">
        <f>O1006</f>
        <v>10000</v>
      </c>
      <c r="Q1006" s="1">
        <v>10000</v>
      </c>
      <c r="R1006" s="1">
        <v>10000</v>
      </c>
      <c r="S1006" s="1">
        <f>R1006</f>
        <v>10000</v>
      </c>
      <c r="T1006" s="1">
        <v>10000</v>
      </c>
      <c r="U1006" s="1">
        <f>T1006</f>
        <v>10000</v>
      </c>
    </row>
    <row r="1007" spans="1:25" ht="94.5" x14ac:dyDescent="0.2">
      <c r="A1007" s="230" t="s">
        <v>491</v>
      </c>
      <c r="B1007" s="230"/>
      <c r="C1007" s="230"/>
      <c r="D1007" s="230"/>
      <c r="E1007" s="20" t="s">
        <v>492</v>
      </c>
      <c r="F1007" s="38" t="s">
        <v>181</v>
      </c>
      <c r="G1007" s="21">
        <f>SUM(G1008)</f>
        <v>600000</v>
      </c>
      <c r="H1007" s="21">
        <f t="shared" ref="H1007:U1008" si="511">SUM(H1008)</f>
        <v>600000</v>
      </c>
      <c r="I1007" s="21">
        <f t="shared" si="511"/>
        <v>600000</v>
      </c>
      <c r="J1007" s="21">
        <f t="shared" si="511"/>
        <v>600000</v>
      </c>
      <c r="K1007" s="21">
        <f t="shared" si="511"/>
        <v>577825</v>
      </c>
      <c r="L1007" s="22">
        <f t="shared" si="509"/>
        <v>96.304166666666674</v>
      </c>
      <c r="M1007" s="21">
        <f t="shared" si="511"/>
        <v>500000</v>
      </c>
      <c r="N1007" s="21">
        <f t="shared" si="511"/>
        <v>500000</v>
      </c>
      <c r="O1007" s="21">
        <f t="shared" si="511"/>
        <v>600000</v>
      </c>
      <c r="P1007" s="21">
        <f t="shared" si="511"/>
        <v>600000</v>
      </c>
      <c r="Q1007" s="21">
        <f t="shared" si="511"/>
        <v>400000</v>
      </c>
      <c r="R1007" s="21">
        <f t="shared" si="511"/>
        <v>600000</v>
      </c>
      <c r="S1007" s="21">
        <f t="shared" si="511"/>
        <v>600000</v>
      </c>
      <c r="T1007" s="21">
        <f t="shared" si="511"/>
        <v>0</v>
      </c>
      <c r="U1007" s="21">
        <f t="shared" si="511"/>
        <v>0</v>
      </c>
    </row>
    <row r="1008" spans="1:25" s="23" customFormat="1" ht="15.75" hidden="1" x14ac:dyDescent="0.2">
      <c r="A1008" s="24" t="s">
        <v>493</v>
      </c>
      <c r="B1008" s="25">
        <v>11</v>
      </c>
      <c r="C1008" s="49" t="s">
        <v>101</v>
      </c>
      <c r="D1008" s="40">
        <v>423</v>
      </c>
      <c r="E1008" s="20"/>
      <c r="F1008" s="20"/>
      <c r="G1008" s="21">
        <f>SUM(G1009)</f>
        <v>600000</v>
      </c>
      <c r="H1008" s="21">
        <f t="shared" si="511"/>
        <v>600000</v>
      </c>
      <c r="I1008" s="21">
        <f t="shared" si="511"/>
        <v>600000</v>
      </c>
      <c r="J1008" s="21">
        <f t="shared" si="511"/>
        <v>600000</v>
      </c>
      <c r="K1008" s="21">
        <f t="shared" si="511"/>
        <v>577825</v>
      </c>
      <c r="L1008" s="22">
        <f t="shared" si="509"/>
        <v>96.304166666666674</v>
      </c>
      <c r="M1008" s="21">
        <f t="shared" si="511"/>
        <v>500000</v>
      </c>
      <c r="N1008" s="21">
        <f t="shared" si="511"/>
        <v>500000</v>
      </c>
      <c r="O1008" s="21">
        <f t="shared" si="511"/>
        <v>600000</v>
      </c>
      <c r="P1008" s="21">
        <f t="shared" si="511"/>
        <v>600000</v>
      </c>
      <c r="Q1008" s="21">
        <f t="shared" si="511"/>
        <v>400000</v>
      </c>
      <c r="R1008" s="21">
        <f t="shared" si="511"/>
        <v>600000</v>
      </c>
      <c r="S1008" s="21">
        <f t="shared" si="511"/>
        <v>600000</v>
      </c>
      <c r="T1008" s="21">
        <f t="shared" si="511"/>
        <v>0</v>
      </c>
      <c r="U1008" s="21">
        <f t="shared" si="511"/>
        <v>0</v>
      </c>
      <c r="V1008" s="21"/>
      <c r="W1008" s="21"/>
      <c r="X1008" s="21"/>
      <c r="Y1008" s="12"/>
    </row>
    <row r="1009" spans="1:25" ht="30" hidden="1" x14ac:dyDescent="0.2">
      <c r="A1009" s="28" t="s">
        <v>493</v>
      </c>
      <c r="B1009" s="29">
        <v>11</v>
      </c>
      <c r="C1009" s="50" t="s">
        <v>101</v>
      </c>
      <c r="D1009" s="31">
        <v>4233</v>
      </c>
      <c r="E1009" s="32" t="s">
        <v>494</v>
      </c>
      <c r="F1009" s="36"/>
      <c r="G1009" s="1">
        <v>600000</v>
      </c>
      <c r="H1009" s="1">
        <v>600000</v>
      </c>
      <c r="I1009" s="1">
        <v>600000</v>
      </c>
      <c r="J1009" s="1">
        <v>600000</v>
      </c>
      <c r="K1009" s="1">
        <v>577825</v>
      </c>
      <c r="L1009" s="33">
        <f t="shared" si="509"/>
        <v>96.304166666666674</v>
      </c>
      <c r="M1009" s="1">
        <v>500000</v>
      </c>
      <c r="N1009" s="1">
        <v>500000</v>
      </c>
      <c r="O1009" s="1">
        <v>600000</v>
      </c>
      <c r="P1009" s="1">
        <f>O1009</f>
        <v>600000</v>
      </c>
      <c r="Q1009" s="1">
        <v>400000</v>
      </c>
      <c r="R1009" s="1">
        <v>600000</v>
      </c>
      <c r="S1009" s="1">
        <f>R1009</f>
        <v>600000</v>
      </c>
      <c r="T1009" s="1">
        <v>0</v>
      </c>
      <c r="U1009" s="1">
        <f>T1009</f>
        <v>0</v>
      </c>
    </row>
    <row r="1010" spans="1:25" ht="94.5" x14ac:dyDescent="0.2">
      <c r="A1010" s="227" t="s">
        <v>495</v>
      </c>
      <c r="B1010" s="227"/>
      <c r="C1010" s="227"/>
      <c r="D1010" s="227"/>
      <c r="E1010" s="20" t="s">
        <v>496</v>
      </c>
      <c r="F1010" s="38" t="s">
        <v>181</v>
      </c>
      <c r="G1010" s="21">
        <f>G1011+G1015+G1018+G1021+G1023+G1025+G1027+G1029</f>
        <v>12600000</v>
      </c>
      <c r="H1010" s="21">
        <f t="shared" ref="H1010:U1010" si="512">H1011+H1015+H1018+H1021+H1023+H1025+H1027+H1029</f>
        <v>12500000</v>
      </c>
      <c r="I1010" s="21">
        <f t="shared" si="512"/>
        <v>12600000</v>
      </c>
      <c r="J1010" s="21">
        <f t="shared" si="512"/>
        <v>12500000</v>
      </c>
      <c r="K1010" s="21">
        <f t="shared" si="512"/>
        <v>9603709.3900000006</v>
      </c>
      <c r="L1010" s="22">
        <f t="shared" si="509"/>
        <v>76.219915793650799</v>
      </c>
      <c r="M1010" s="21">
        <f t="shared" si="512"/>
        <v>14100000</v>
      </c>
      <c r="N1010" s="21">
        <f t="shared" si="512"/>
        <v>14000000</v>
      </c>
      <c r="O1010" s="21">
        <f t="shared" si="512"/>
        <v>13680000</v>
      </c>
      <c r="P1010" s="21">
        <f t="shared" si="512"/>
        <v>13580000</v>
      </c>
      <c r="Q1010" s="21">
        <f t="shared" si="512"/>
        <v>14011375</v>
      </c>
      <c r="R1010" s="21">
        <f t="shared" si="512"/>
        <v>14410000</v>
      </c>
      <c r="S1010" s="21">
        <f t="shared" si="512"/>
        <v>14310000</v>
      </c>
      <c r="T1010" s="21">
        <f t="shared" si="512"/>
        <v>15010000</v>
      </c>
      <c r="U1010" s="21">
        <f t="shared" si="512"/>
        <v>14910000</v>
      </c>
    </row>
    <row r="1011" spans="1:25" s="23" customFormat="1" ht="15.75" hidden="1" x14ac:dyDescent="0.2">
      <c r="A1011" s="24" t="s">
        <v>497</v>
      </c>
      <c r="B1011" s="25">
        <v>11</v>
      </c>
      <c r="C1011" s="49" t="s">
        <v>101</v>
      </c>
      <c r="D1011" s="27">
        <v>323</v>
      </c>
      <c r="E1011" s="20"/>
      <c r="F1011" s="20"/>
      <c r="G1011" s="21">
        <f t="shared" ref="G1011:N1011" si="513">SUM(G1012:G1014)</f>
        <v>5500000</v>
      </c>
      <c r="H1011" s="21">
        <f t="shared" si="513"/>
        <v>5500000</v>
      </c>
      <c r="I1011" s="21">
        <f t="shared" si="513"/>
        <v>5500000</v>
      </c>
      <c r="J1011" s="21">
        <f t="shared" si="513"/>
        <v>5500000</v>
      </c>
      <c r="K1011" s="21">
        <f t="shared" si="513"/>
        <v>5486557.0899999999</v>
      </c>
      <c r="L1011" s="22">
        <f t="shared" si="509"/>
        <v>99.755583454545445</v>
      </c>
      <c r="M1011" s="21">
        <f t="shared" si="513"/>
        <v>6150000</v>
      </c>
      <c r="N1011" s="21">
        <f t="shared" si="513"/>
        <v>6150000</v>
      </c>
      <c r="O1011" s="21">
        <f>SUM(O1012:O1014)</f>
        <v>6260000</v>
      </c>
      <c r="P1011" s="21">
        <f t="shared" ref="P1011:U1011" si="514">SUM(P1012:P1014)</f>
        <v>6260000</v>
      </c>
      <c r="Q1011" s="21">
        <f t="shared" si="514"/>
        <v>6014875</v>
      </c>
      <c r="R1011" s="21">
        <f t="shared" si="514"/>
        <v>6350000</v>
      </c>
      <c r="S1011" s="21">
        <f t="shared" si="514"/>
        <v>6350000</v>
      </c>
      <c r="T1011" s="21">
        <f t="shared" si="514"/>
        <v>6950000</v>
      </c>
      <c r="U1011" s="21">
        <f t="shared" si="514"/>
        <v>6950000</v>
      </c>
      <c r="V1011" s="21"/>
      <c r="W1011" s="21"/>
      <c r="X1011" s="21"/>
      <c r="Y1011" s="12"/>
    </row>
    <row r="1012" spans="1:25" hidden="1" x14ac:dyDescent="0.2">
      <c r="A1012" s="28" t="s">
        <v>497</v>
      </c>
      <c r="B1012" s="29">
        <v>11</v>
      </c>
      <c r="C1012" s="50" t="s">
        <v>101</v>
      </c>
      <c r="D1012" s="31">
        <v>3231</v>
      </c>
      <c r="E1012" s="32" t="s">
        <v>52</v>
      </c>
      <c r="L1012" s="33" t="str">
        <f t="shared" si="509"/>
        <v>-</v>
      </c>
      <c r="M1012" s="1"/>
      <c r="N1012" s="1"/>
      <c r="O1012" s="1">
        <v>50000</v>
      </c>
      <c r="P1012" s="1">
        <f>O1012</f>
        <v>50000</v>
      </c>
      <c r="Q1012" s="1"/>
      <c r="R1012" s="1">
        <v>40000</v>
      </c>
      <c r="S1012" s="1">
        <f>R1012</f>
        <v>40000</v>
      </c>
      <c r="T1012" s="1">
        <v>40000</v>
      </c>
      <c r="U1012" s="1">
        <f>T1012</f>
        <v>40000</v>
      </c>
    </row>
    <row r="1013" spans="1:25" hidden="1" x14ac:dyDescent="0.2">
      <c r="A1013" s="28" t="s">
        <v>497</v>
      </c>
      <c r="B1013" s="29">
        <v>11</v>
      </c>
      <c r="C1013" s="50" t="s">
        <v>101</v>
      </c>
      <c r="D1013" s="31">
        <v>3232</v>
      </c>
      <c r="E1013" s="32" t="s">
        <v>53</v>
      </c>
      <c r="G1013" s="1">
        <v>5500000</v>
      </c>
      <c r="H1013" s="1">
        <v>5500000</v>
      </c>
      <c r="I1013" s="1">
        <v>5500000</v>
      </c>
      <c r="J1013" s="1">
        <v>5500000</v>
      </c>
      <c r="K1013" s="1">
        <v>5486557.0899999999</v>
      </c>
      <c r="L1013" s="33">
        <f t="shared" si="509"/>
        <v>99.755583454545445</v>
      </c>
      <c r="M1013" s="1">
        <v>6150000</v>
      </c>
      <c r="N1013" s="1">
        <v>6150000</v>
      </c>
      <c r="O1013" s="1">
        <v>5900000</v>
      </c>
      <c r="P1013" s="1">
        <f t="shared" ref="P1013:P1026" si="515">O1013</f>
        <v>5900000</v>
      </c>
      <c r="Q1013" s="1">
        <v>6014875</v>
      </c>
      <c r="R1013" s="1">
        <v>6000000</v>
      </c>
      <c r="S1013" s="1">
        <f>R1013</f>
        <v>6000000</v>
      </c>
      <c r="T1013" s="1">
        <v>6600000</v>
      </c>
      <c r="U1013" s="1">
        <f>T1013</f>
        <v>6600000</v>
      </c>
    </row>
    <row r="1014" spans="1:25" hidden="1" x14ac:dyDescent="0.2">
      <c r="A1014" s="28" t="s">
        <v>497</v>
      </c>
      <c r="B1014" s="29">
        <v>11</v>
      </c>
      <c r="C1014" s="50" t="s">
        <v>101</v>
      </c>
      <c r="D1014" s="31">
        <v>3235</v>
      </c>
      <c r="E1014" s="32" t="s">
        <v>56</v>
      </c>
      <c r="M1014" s="1"/>
      <c r="N1014" s="1"/>
      <c r="O1014" s="1">
        <v>310000</v>
      </c>
      <c r="P1014" s="1">
        <f>O1014</f>
        <v>310000</v>
      </c>
      <c r="Q1014" s="1"/>
      <c r="R1014" s="1">
        <v>310000</v>
      </c>
      <c r="S1014" s="1">
        <f>R1014</f>
        <v>310000</v>
      </c>
      <c r="T1014" s="1">
        <v>310000</v>
      </c>
      <c r="U1014" s="1">
        <f>T1014</f>
        <v>310000</v>
      </c>
    </row>
    <row r="1015" spans="1:25" s="23" customFormat="1" ht="15.75" hidden="1" x14ac:dyDescent="0.2">
      <c r="A1015" s="24" t="s">
        <v>497</v>
      </c>
      <c r="B1015" s="25">
        <v>11</v>
      </c>
      <c r="C1015" s="49" t="s">
        <v>101</v>
      </c>
      <c r="D1015" s="27">
        <v>363</v>
      </c>
      <c r="E1015" s="20"/>
      <c r="F1015" s="20"/>
      <c r="G1015" s="21">
        <f>SUM(G1016:G1017)</f>
        <v>200000</v>
      </c>
      <c r="H1015" s="21">
        <f t="shared" ref="H1015:U1015" si="516">SUM(H1016:H1017)</f>
        <v>200000</v>
      </c>
      <c r="I1015" s="21">
        <f t="shared" si="516"/>
        <v>200000</v>
      </c>
      <c r="J1015" s="21">
        <f t="shared" si="516"/>
        <v>200000</v>
      </c>
      <c r="K1015" s="21">
        <f t="shared" si="516"/>
        <v>0</v>
      </c>
      <c r="L1015" s="22">
        <f t="shared" si="509"/>
        <v>0</v>
      </c>
      <c r="M1015" s="21">
        <f t="shared" si="516"/>
        <v>200000</v>
      </c>
      <c r="N1015" s="21">
        <f t="shared" si="516"/>
        <v>200000</v>
      </c>
      <c r="O1015" s="21">
        <f t="shared" si="516"/>
        <v>20000</v>
      </c>
      <c r="P1015" s="21">
        <f t="shared" si="516"/>
        <v>20000</v>
      </c>
      <c r="Q1015" s="21">
        <f t="shared" si="516"/>
        <v>250000</v>
      </c>
      <c r="R1015" s="21">
        <f t="shared" si="516"/>
        <v>260000</v>
      </c>
      <c r="S1015" s="21">
        <f t="shared" si="516"/>
        <v>260000</v>
      </c>
      <c r="T1015" s="21">
        <f t="shared" si="516"/>
        <v>260000</v>
      </c>
      <c r="U1015" s="21">
        <f t="shared" si="516"/>
        <v>260000</v>
      </c>
      <c r="V1015" s="21"/>
      <c r="W1015" s="21"/>
      <c r="X1015" s="21"/>
      <c r="Y1015" s="12"/>
    </row>
    <row r="1016" spans="1:25" ht="30" hidden="1" x14ac:dyDescent="0.2">
      <c r="A1016" s="28" t="s">
        <v>497</v>
      </c>
      <c r="B1016" s="29">
        <v>11</v>
      </c>
      <c r="C1016" s="50" t="s">
        <v>101</v>
      </c>
      <c r="D1016" s="31">
        <v>3631</v>
      </c>
      <c r="E1016" s="32" t="s">
        <v>498</v>
      </c>
      <c r="L1016" s="33" t="str">
        <f t="shared" si="509"/>
        <v>-</v>
      </c>
      <c r="M1016" s="1">
        <v>100000</v>
      </c>
      <c r="N1016" s="1">
        <v>100000</v>
      </c>
      <c r="O1016" s="1">
        <v>10000</v>
      </c>
      <c r="P1016" s="1">
        <f t="shared" si="515"/>
        <v>10000</v>
      </c>
      <c r="Q1016" s="1">
        <v>150000</v>
      </c>
      <c r="R1016" s="1">
        <v>250000</v>
      </c>
      <c r="S1016" s="1">
        <f t="shared" ref="S1016:S1026" si="517">R1016</f>
        <v>250000</v>
      </c>
      <c r="T1016" s="1">
        <v>250000</v>
      </c>
      <c r="U1016" s="1">
        <f t="shared" ref="U1016:U1026" si="518">T1016</f>
        <v>250000</v>
      </c>
    </row>
    <row r="1017" spans="1:25" ht="30" hidden="1" x14ac:dyDescent="0.2">
      <c r="A1017" s="28" t="s">
        <v>497</v>
      </c>
      <c r="B1017" s="29">
        <v>11</v>
      </c>
      <c r="C1017" s="50" t="s">
        <v>101</v>
      </c>
      <c r="D1017" s="31">
        <v>3632</v>
      </c>
      <c r="E1017" s="32" t="s">
        <v>499</v>
      </c>
      <c r="G1017" s="1">
        <v>200000</v>
      </c>
      <c r="H1017" s="1">
        <v>200000</v>
      </c>
      <c r="I1017" s="1">
        <v>200000</v>
      </c>
      <c r="J1017" s="1">
        <v>200000</v>
      </c>
      <c r="L1017" s="33">
        <f t="shared" si="509"/>
        <v>0</v>
      </c>
      <c r="M1017" s="1">
        <v>100000</v>
      </c>
      <c r="N1017" s="1">
        <v>100000</v>
      </c>
      <c r="O1017" s="1">
        <v>10000</v>
      </c>
      <c r="P1017" s="1">
        <f t="shared" si="515"/>
        <v>10000</v>
      </c>
      <c r="Q1017" s="1">
        <v>100000</v>
      </c>
      <c r="R1017" s="1">
        <v>10000</v>
      </c>
      <c r="S1017" s="1">
        <f t="shared" si="517"/>
        <v>10000</v>
      </c>
      <c r="T1017" s="1">
        <v>10000</v>
      </c>
      <c r="U1017" s="1">
        <f t="shared" si="518"/>
        <v>10000</v>
      </c>
    </row>
    <row r="1018" spans="1:25" s="23" customFormat="1" ht="15.75" hidden="1" x14ac:dyDescent="0.2">
      <c r="A1018" s="24" t="s">
        <v>497</v>
      </c>
      <c r="B1018" s="25">
        <v>11</v>
      </c>
      <c r="C1018" s="49" t="s">
        <v>101</v>
      </c>
      <c r="D1018" s="27">
        <v>412</v>
      </c>
      <c r="E1018" s="20"/>
      <c r="F1018" s="20"/>
      <c r="G1018" s="21">
        <f>SUM(G1019:G1020)</f>
        <v>1350000</v>
      </c>
      <c r="H1018" s="21">
        <f t="shared" ref="H1018:U1018" si="519">SUM(H1019:H1020)</f>
        <v>1350000</v>
      </c>
      <c r="I1018" s="21">
        <f t="shared" si="519"/>
        <v>1350000</v>
      </c>
      <c r="J1018" s="21">
        <f t="shared" si="519"/>
        <v>1350000</v>
      </c>
      <c r="K1018" s="21">
        <f t="shared" si="519"/>
        <v>61120</v>
      </c>
      <c r="L1018" s="22">
        <f t="shared" si="509"/>
        <v>4.5274074074074067</v>
      </c>
      <c r="M1018" s="21">
        <f t="shared" si="519"/>
        <v>1250000</v>
      </c>
      <c r="N1018" s="21">
        <f t="shared" si="519"/>
        <v>1250000</v>
      </c>
      <c r="O1018" s="21">
        <f t="shared" si="519"/>
        <v>1350000</v>
      </c>
      <c r="P1018" s="21">
        <f t="shared" si="519"/>
        <v>1350000</v>
      </c>
      <c r="Q1018" s="21">
        <f t="shared" si="519"/>
        <v>1100000</v>
      </c>
      <c r="R1018" s="21">
        <f t="shared" si="519"/>
        <v>1200000</v>
      </c>
      <c r="S1018" s="21">
        <f t="shared" si="519"/>
        <v>1200000</v>
      </c>
      <c r="T1018" s="21">
        <f t="shared" si="519"/>
        <v>1200000</v>
      </c>
      <c r="U1018" s="21">
        <f t="shared" si="519"/>
        <v>1200000</v>
      </c>
      <c r="V1018" s="21"/>
      <c r="W1018" s="21"/>
      <c r="X1018" s="21"/>
      <c r="Y1018" s="12"/>
    </row>
    <row r="1019" spans="1:25" hidden="1" x14ac:dyDescent="0.2">
      <c r="A1019" s="28" t="s">
        <v>497</v>
      </c>
      <c r="B1019" s="29">
        <v>11</v>
      </c>
      <c r="C1019" s="50" t="s">
        <v>101</v>
      </c>
      <c r="D1019" s="31">
        <v>4123</v>
      </c>
      <c r="L1019" s="33" t="str">
        <f t="shared" si="509"/>
        <v>-</v>
      </c>
      <c r="M1019" s="1"/>
      <c r="N1019" s="1"/>
      <c r="O1019" s="1">
        <v>100000</v>
      </c>
      <c r="P1019" s="1">
        <f>O1019</f>
        <v>100000</v>
      </c>
      <c r="Q1019" s="1"/>
      <c r="R1019" s="1">
        <v>100000</v>
      </c>
      <c r="S1019" s="1">
        <f>R1019</f>
        <v>100000</v>
      </c>
      <c r="T1019" s="1">
        <v>100000</v>
      </c>
      <c r="U1019" s="1">
        <f>T1019</f>
        <v>100000</v>
      </c>
    </row>
    <row r="1020" spans="1:25" hidden="1" x14ac:dyDescent="0.2">
      <c r="A1020" s="28" t="s">
        <v>497</v>
      </c>
      <c r="B1020" s="29">
        <v>11</v>
      </c>
      <c r="C1020" s="50" t="s">
        <v>101</v>
      </c>
      <c r="D1020" s="31">
        <v>4126</v>
      </c>
      <c r="E1020" s="32" t="s">
        <v>84</v>
      </c>
      <c r="G1020" s="1">
        <v>1350000</v>
      </c>
      <c r="H1020" s="1">
        <v>1350000</v>
      </c>
      <c r="I1020" s="1">
        <v>1350000</v>
      </c>
      <c r="J1020" s="1">
        <v>1350000</v>
      </c>
      <c r="K1020" s="1">
        <v>61120</v>
      </c>
      <c r="L1020" s="33">
        <f t="shared" si="509"/>
        <v>4.5274074074074067</v>
      </c>
      <c r="M1020" s="1">
        <v>1250000</v>
      </c>
      <c r="N1020" s="1">
        <v>1250000</v>
      </c>
      <c r="O1020" s="1">
        <v>1250000</v>
      </c>
      <c r="P1020" s="1">
        <f t="shared" si="515"/>
        <v>1250000</v>
      </c>
      <c r="Q1020" s="1">
        <v>1100000</v>
      </c>
      <c r="R1020" s="1">
        <v>1100000</v>
      </c>
      <c r="S1020" s="1">
        <f t="shared" si="517"/>
        <v>1100000</v>
      </c>
      <c r="T1020" s="1">
        <v>1100000</v>
      </c>
      <c r="U1020" s="1">
        <f t="shared" si="518"/>
        <v>1100000</v>
      </c>
    </row>
    <row r="1021" spans="1:25" s="23" customFormat="1" ht="15.75" hidden="1" x14ac:dyDescent="0.2">
      <c r="A1021" s="24" t="s">
        <v>497</v>
      </c>
      <c r="B1021" s="25">
        <v>11</v>
      </c>
      <c r="C1021" s="49" t="s">
        <v>101</v>
      </c>
      <c r="D1021" s="27">
        <v>421</v>
      </c>
      <c r="E1021" s="20"/>
      <c r="F1021" s="20"/>
      <c r="G1021" s="21">
        <f>SUM(G1022)</f>
        <v>3450000</v>
      </c>
      <c r="H1021" s="21">
        <f t="shared" ref="H1021:U1021" si="520">SUM(H1022)</f>
        <v>3450000</v>
      </c>
      <c r="I1021" s="21">
        <f t="shared" si="520"/>
        <v>3450000</v>
      </c>
      <c r="J1021" s="21">
        <f t="shared" si="520"/>
        <v>3450000</v>
      </c>
      <c r="K1021" s="21">
        <f t="shared" si="520"/>
        <v>3384344.8</v>
      </c>
      <c r="L1021" s="22">
        <f t="shared" si="509"/>
        <v>98.096950724637679</v>
      </c>
      <c r="M1021" s="21">
        <f t="shared" si="520"/>
        <v>4400000</v>
      </c>
      <c r="N1021" s="21">
        <f t="shared" si="520"/>
        <v>4400000</v>
      </c>
      <c r="O1021" s="21">
        <f t="shared" si="520"/>
        <v>4200000</v>
      </c>
      <c r="P1021" s="21">
        <f t="shared" si="520"/>
        <v>4200000</v>
      </c>
      <c r="Q1021" s="21">
        <f t="shared" si="520"/>
        <v>4746500</v>
      </c>
      <c r="R1021" s="21">
        <f t="shared" si="520"/>
        <v>5000000</v>
      </c>
      <c r="S1021" s="21">
        <f t="shared" si="520"/>
        <v>5000000</v>
      </c>
      <c r="T1021" s="21">
        <f t="shared" si="520"/>
        <v>5000000</v>
      </c>
      <c r="U1021" s="21">
        <f t="shared" si="520"/>
        <v>5000000</v>
      </c>
      <c r="V1021" s="21"/>
      <c r="W1021" s="21"/>
      <c r="X1021" s="21"/>
      <c r="Y1021" s="12"/>
    </row>
    <row r="1022" spans="1:25" hidden="1" x14ac:dyDescent="0.2">
      <c r="A1022" s="28" t="s">
        <v>497</v>
      </c>
      <c r="B1022" s="29">
        <v>11</v>
      </c>
      <c r="C1022" s="50" t="s">
        <v>101</v>
      </c>
      <c r="D1022" s="31">
        <v>4214</v>
      </c>
      <c r="E1022" s="32" t="s">
        <v>500</v>
      </c>
      <c r="G1022" s="1">
        <v>3450000</v>
      </c>
      <c r="H1022" s="1">
        <v>3450000</v>
      </c>
      <c r="I1022" s="1">
        <v>3450000</v>
      </c>
      <c r="J1022" s="1">
        <v>3450000</v>
      </c>
      <c r="K1022" s="1">
        <v>3384344.8</v>
      </c>
      <c r="L1022" s="33">
        <f t="shared" si="509"/>
        <v>98.096950724637679</v>
      </c>
      <c r="M1022" s="1">
        <v>4400000</v>
      </c>
      <c r="N1022" s="1">
        <v>4400000</v>
      </c>
      <c r="O1022" s="1">
        <v>4200000</v>
      </c>
      <c r="P1022" s="1">
        <f t="shared" si="515"/>
        <v>4200000</v>
      </c>
      <c r="Q1022" s="1">
        <v>4746500</v>
      </c>
      <c r="R1022" s="1">
        <v>5000000</v>
      </c>
      <c r="S1022" s="1">
        <f t="shared" si="517"/>
        <v>5000000</v>
      </c>
      <c r="T1022" s="1">
        <v>5000000</v>
      </c>
      <c r="U1022" s="1">
        <f t="shared" si="518"/>
        <v>5000000</v>
      </c>
    </row>
    <row r="1023" spans="1:25" s="23" customFormat="1" ht="15.75" hidden="1" x14ac:dyDescent="0.2">
      <c r="A1023" s="24" t="s">
        <v>497</v>
      </c>
      <c r="B1023" s="25">
        <v>11</v>
      </c>
      <c r="C1023" s="49" t="s">
        <v>101</v>
      </c>
      <c r="D1023" s="27">
        <v>451</v>
      </c>
      <c r="E1023" s="20"/>
      <c r="F1023" s="20"/>
      <c r="G1023" s="21">
        <f>SUM(G1024)</f>
        <v>800000</v>
      </c>
      <c r="H1023" s="21">
        <f t="shared" ref="H1023:U1023" si="521">SUM(H1024)</f>
        <v>800000</v>
      </c>
      <c r="I1023" s="21">
        <f t="shared" si="521"/>
        <v>800000</v>
      </c>
      <c r="J1023" s="21">
        <f t="shared" si="521"/>
        <v>800000</v>
      </c>
      <c r="K1023" s="21">
        <f t="shared" si="521"/>
        <v>371750</v>
      </c>
      <c r="L1023" s="22">
        <f t="shared" si="509"/>
        <v>46.46875</v>
      </c>
      <c r="M1023" s="21">
        <f t="shared" si="521"/>
        <v>800000</v>
      </c>
      <c r="N1023" s="21">
        <f t="shared" si="521"/>
        <v>800000</v>
      </c>
      <c r="O1023" s="21">
        <f t="shared" si="521"/>
        <v>1650000</v>
      </c>
      <c r="P1023" s="21">
        <f t="shared" si="521"/>
        <v>1650000</v>
      </c>
      <c r="Q1023" s="21">
        <f t="shared" si="521"/>
        <v>600000</v>
      </c>
      <c r="R1023" s="21">
        <f t="shared" si="521"/>
        <v>1300000</v>
      </c>
      <c r="S1023" s="21">
        <f t="shared" si="521"/>
        <v>1300000</v>
      </c>
      <c r="T1023" s="21">
        <f t="shared" si="521"/>
        <v>1300000</v>
      </c>
      <c r="U1023" s="21">
        <f t="shared" si="521"/>
        <v>1300000</v>
      </c>
      <c r="V1023" s="21"/>
      <c r="W1023" s="21"/>
      <c r="X1023" s="21"/>
      <c r="Y1023" s="12"/>
    </row>
    <row r="1024" spans="1:25" s="23" customFormat="1" ht="15.75" hidden="1" x14ac:dyDescent="0.2">
      <c r="A1024" s="28" t="s">
        <v>497</v>
      </c>
      <c r="B1024" s="29">
        <v>11</v>
      </c>
      <c r="C1024" s="50" t="s">
        <v>101</v>
      </c>
      <c r="D1024" s="31">
        <v>4511</v>
      </c>
      <c r="E1024" s="32" t="s">
        <v>91</v>
      </c>
      <c r="F1024" s="32"/>
      <c r="G1024" s="1">
        <v>800000</v>
      </c>
      <c r="H1024" s="1">
        <v>800000</v>
      </c>
      <c r="I1024" s="1">
        <v>800000</v>
      </c>
      <c r="J1024" s="1">
        <v>800000</v>
      </c>
      <c r="K1024" s="1">
        <v>371750</v>
      </c>
      <c r="L1024" s="33">
        <f t="shared" si="509"/>
        <v>46.46875</v>
      </c>
      <c r="M1024" s="1">
        <v>800000</v>
      </c>
      <c r="N1024" s="1">
        <v>800000</v>
      </c>
      <c r="O1024" s="1">
        <v>1650000</v>
      </c>
      <c r="P1024" s="1">
        <f t="shared" si="515"/>
        <v>1650000</v>
      </c>
      <c r="Q1024" s="1">
        <v>600000</v>
      </c>
      <c r="R1024" s="1">
        <v>1300000</v>
      </c>
      <c r="S1024" s="1">
        <f t="shared" si="517"/>
        <v>1300000</v>
      </c>
      <c r="T1024" s="1">
        <v>1300000</v>
      </c>
      <c r="U1024" s="1">
        <f t="shared" si="518"/>
        <v>1300000</v>
      </c>
      <c r="V1024" s="21"/>
      <c r="W1024" s="21"/>
      <c r="X1024" s="21"/>
      <c r="Y1024" s="12"/>
    </row>
    <row r="1025" spans="1:25" s="23" customFormat="1" ht="15.75" hidden="1" x14ac:dyDescent="0.2">
      <c r="A1025" s="24" t="s">
        <v>497</v>
      </c>
      <c r="B1025" s="25">
        <v>11</v>
      </c>
      <c r="C1025" s="49" t="s">
        <v>101</v>
      </c>
      <c r="D1025" s="27">
        <v>454</v>
      </c>
      <c r="E1025" s="20"/>
      <c r="F1025" s="20"/>
      <c r="G1025" s="21">
        <f>SUM(G1026)</f>
        <v>1200000</v>
      </c>
      <c r="H1025" s="21">
        <f t="shared" ref="H1025:U1025" si="522">SUM(H1026)</f>
        <v>1200000</v>
      </c>
      <c r="I1025" s="21">
        <f t="shared" si="522"/>
        <v>1200000</v>
      </c>
      <c r="J1025" s="21">
        <f t="shared" si="522"/>
        <v>1200000</v>
      </c>
      <c r="K1025" s="21">
        <f t="shared" si="522"/>
        <v>45000</v>
      </c>
      <c r="L1025" s="22">
        <f t="shared" si="509"/>
        <v>3.75</v>
      </c>
      <c r="M1025" s="21">
        <f t="shared" si="522"/>
        <v>1200000</v>
      </c>
      <c r="N1025" s="21">
        <f t="shared" si="522"/>
        <v>1200000</v>
      </c>
      <c r="O1025" s="21">
        <f t="shared" si="522"/>
        <v>100000</v>
      </c>
      <c r="P1025" s="21">
        <f t="shared" si="522"/>
        <v>100000</v>
      </c>
      <c r="Q1025" s="21">
        <f t="shared" si="522"/>
        <v>1200000</v>
      </c>
      <c r="R1025" s="21">
        <f t="shared" si="522"/>
        <v>200000</v>
      </c>
      <c r="S1025" s="21">
        <f t="shared" si="522"/>
        <v>200000</v>
      </c>
      <c r="T1025" s="21">
        <f t="shared" si="522"/>
        <v>200000</v>
      </c>
      <c r="U1025" s="21">
        <f t="shared" si="522"/>
        <v>200000</v>
      </c>
      <c r="V1025" s="21"/>
      <c r="W1025" s="21"/>
      <c r="X1025" s="21"/>
      <c r="Y1025" s="12"/>
    </row>
    <row r="1026" spans="1:25" ht="30" hidden="1" x14ac:dyDescent="0.2">
      <c r="A1026" s="28" t="s">
        <v>497</v>
      </c>
      <c r="B1026" s="29">
        <v>11</v>
      </c>
      <c r="C1026" s="50" t="s">
        <v>101</v>
      </c>
      <c r="D1026" s="53" t="s">
        <v>501</v>
      </c>
      <c r="E1026" s="32" t="s">
        <v>502</v>
      </c>
      <c r="G1026" s="1">
        <v>1200000</v>
      </c>
      <c r="H1026" s="1">
        <v>1200000</v>
      </c>
      <c r="I1026" s="1">
        <v>1200000</v>
      </c>
      <c r="J1026" s="1">
        <v>1200000</v>
      </c>
      <c r="K1026" s="1">
        <v>45000</v>
      </c>
      <c r="L1026" s="33">
        <f t="shared" si="509"/>
        <v>3.75</v>
      </c>
      <c r="M1026" s="1">
        <v>1200000</v>
      </c>
      <c r="N1026" s="1">
        <v>1200000</v>
      </c>
      <c r="O1026" s="1">
        <v>100000</v>
      </c>
      <c r="P1026" s="1">
        <f t="shared" si="515"/>
        <v>100000</v>
      </c>
      <c r="Q1026" s="1">
        <v>1200000</v>
      </c>
      <c r="R1026" s="1">
        <v>200000</v>
      </c>
      <c r="S1026" s="1">
        <f t="shared" si="517"/>
        <v>200000</v>
      </c>
      <c r="T1026" s="1">
        <v>200000</v>
      </c>
      <c r="U1026" s="1">
        <f t="shared" si="518"/>
        <v>200000</v>
      </c>
    </row>
    <row r="1027" spans="1:25" s="23" customFormat="1" ht="15.75" hidden="1" x14ac:dyDescent="0.2">
      <c r="A1027" s="24" t="s">
        <v>497</v>
      </c>
      <c r="B1027" s="25">
        <v>52</v>
      </c>
      <c r="C1027" s="49" t="s">
        <v>101</v>
      </c>
      <c r="D1027" s="40">
        <v>323</v>
      </c>
      <c r="E1027" s="20"/>
      <c r="F1027" s="20"/>
      <c r="G1027" s="21">
        <f>SUM(G1028)</f>
        <v>50000</v>
      </c>
      <c r="H1027" s="21">
        <f t="shared" ref="H1027:U1027" si="523">SUM(H1028)</f>
        <v>0</v>
      </c>
      <c r="I1027" s="21">
        <f t="shared" si="523"/>
        <v>50000</v>
      </c>
      <c r="J1027" s="21">
        <f t="shared" si="523"/>
        <v>0</v>
      </c>
      <c r="K1027" s="21">
        <f t="shared" si="523"/>
        <v>0</v>
      </c>
      <c r="L1027" s="22">
        <f t="shared" si="509"/>
        <v>0</v>
      </c>
      <c r="M1027" s="21">
        <f t="shared" si="523"/>
        <v>50000</v>
      </c>
      <c r="N1027" s="21">
        <f t="shared" si="523"/>
        <v>0</v>
      </c>
      <c r="O1027" s="21">
        <f t="shared" si="523"/>
        <v>0</v>
      </c>
      <c r="P1027" s="21">
        <f t="shared" si="523"/>
        <v>0</v>
      </c>
      <c r="Q1027" s="21">
        <f t="shared" si="523"/>
        <v>50000</v>
      </c>
      <c r="R1027" s="21">
        <f t="shared" si="523"/>
        <v>0</v>
      </c>
      <c r="S1027" s="21">
        <f t="shared" si="523"/>
        <v>0</v>
      </c>
      <c r="T1027" s="21">
        <f t="shared" si="523"/>
        <v>0</v>
      </c>
      <c r="U1027" s="21">
        <f t="shared" si="523"/>
        <v>0</v>
      </c>
      <c r="V1027" s="21"/>
      <c r="W1027" s="21"/>
      <c r="X1027" s="21"/>
      <c r="Y1027" s="12"/>
    </row>
    <row r="1028" spans="1:25" hidden="1" x14ac:dyDescent="0.2">
      <c r="A1028" s="28" t="s">
        <v>497</v>
      </c>
      <c r="B1028" s="29">
        <v>52</v>
      </c>
      <c r="C1028" s="50" t="s">
        <v>101</v>
      </c>
      <c r="D1028" s="53">
        <v>3232</v>
      </c>
      <c r="E1028" s="32" t="s">
        <v>53</v>
      </c>
      <c r="G1028" s="1">
        <v>50000</v>
      </c>
      <c r="H1028" s="55"/>
      <c r="I1028" s="1">
        <v>50000</v>
      </c>
      <c r="J1028" s="55"/>
      <c r="K1028" s="1">
        <v>0</v>
      </c>
      <c r="L1028" s="33">
        <f t="shared" si="509"/>
        <v>0</v>
      </c>
      <c r="M1028" s="1">
        <v>50000</v>
      </c>
      <c r="N1028" s="55"/>
      <c r="O1028" s="1"/>
      <c r="P1028" s="55"/>
      <c r="Q1028" s="1">
        <v>50000</v>
      </c>
      <c r="R1028" s="1"/>
      <c r="S1028" s="55"/>
      <c r="T1028" s="1"/>
      <c r="U1028" s="55"/>
    </row>
    <row r="1029" spans="1:25" s="23" customFormat="1" ht="15.75" hidden="1" x14ac:dyDescent="0.2">
      <c r="A1029" s="24" t="s">
        <v>497</v>
      </c>
      <c r="B1029" s="25">
        <v>52</v>
      </c>
      <c r="C1029" s="49" t="s">
        <v>101</v>
      </c>
      <c r="D1029" s="40">
        <v>412</v>
      </c>
      <c r="E1029" s="20"/>
      <c r="F1029" s="20"/>
      <c r="G1029" s="21">
        <f>SUM(G1030)</f>
        <v>50000</v>
      </c>
      <c r="H1029" s="21">
        <f t="shared" ref="H1029:U1029" si="524">SUM(H1030)</f>
        <v>0</v>
      </c>
      <c r="I1029" s="21">
        <f t="shared" si="524"/>
        <v>50000</v>
      </c>
      <c r="J1029" s="21">
        <f t="shared" si="524"/>
        <v>0</v>
      </c>
      <c r="K1029" s="21">
        <f t="shared" si="524"/>
        <v>254937.5</v>
      </c>
      <c r="L1029" s="22">
        <f t="shared" si="509"/>
        <v>509.875</v>
      </c>
      <c r="M1029" s="21">
        <f t="shared" si="524"/>
        <v>50000</v>
      </c>
      <c r="N1029" s="21">
        <f t="shared" si="524"/>
        <v>0</v>
      </c>
      <c r="O1029" s="21">
        <f t="shared" si="524"/>
        <v>100000</v>
      </c>
      <c r="P1029" s="21">
        <f t="shared" si="524"/>
        <v>0</v>
      </c>
      <c r="Q1029" s="21">
        <f t="shared" si="524"/>
        <v>50000</v>
      </c>
      <c r="R1029" s="21">
        <f t="shared" si="524"/>
        <v>100000</v>
      </c>
      <c r="S1029" s="21">
        <f t="shared" si="524"/>
        <v>0</v>
      </c>
      <c r="T1029" s="21">
        <f t="shared" si="524"/>
        <v>100000</v>
      </c>
      <c r="U1029" s="21">
        <f t="shared" si="524"/>
        <v>0</v>
      </c>
      <c r="V1029" s="21"/>
      <c r="W1029" s="21"/>
      <c r="X1029" s="21"/>
      <c r="Y1029" s="12"/>
    </row>
    <row r="1030" spans="1:25" hidden="1" x14ac:dyDescent="0.2">
      <c r="A1030" s="28" t="s">
        <v>497</v>
      </c>
      <c r="B1030" s="29">
        <v>52</v>
      </c>
      <c r="C1030" s="50" t="s">
        <v>101</v>
      </c>
      <c r="D1030" s="53" t="s">
        <v>503</v>
      </c>
      <c r="E1030" s="32" t="s">
        <v>84</v>
      </c>
      <c r="G1030" s="1">
        <v>50000</v>
      </c>
      <c r="H1030" s="55"/>
      <c r="I1030" s="1">
        <v>50000</v>
      </c>
      <c r="J1030" s="55"/>
      <c r="K1030" s="1">
        <v>254937.5</v>
      </c>
      <c r="L1030" s="33">
        <f t="shared" si="509"/>
        <v>509.875</v>
      </c>
      <c r="M1030" s="1">
        <v>50000</v>
      </c>
      <c r="N1030" s="55"/>
      <c r="O1030" s="1">
        <v>100000</v>
      </c>
      <c r="P1030" s="55"/>
      <c r="Q1030" s="1">
        <v>50000</v>
      </c>
      <c r="R1030" s="1">
        <v>100000</v>
      </c>
      <c r="S1030" s="55"/>
      <c r="T1030" s="1">
        <v>100000</v>
      </c>
      <c r="U1030" s="55"/>
    </row>
    <row r="1031" spans="1:25" ht="94.5" x14ac:dyDescent="0.2">
      <c r="A1031" s="227" t="s">
        <v>504</v>
      </c>
      <c r="B1031" s="227"/>
      <c r="C1031" s="227"/>
      <c r="D1031" s="227"/>
      <c r="E1031" s="20" t="s">
        <v>505</v>
      </c>
      <c r="F1031" s="38" t="s">
        <v>181</v>
      </c>
      <c r="G1031" s="52">
        <f>SUM(G1032)</f>
        <v>600000</v>
      </c>
      <c r="H1031" s="52">
        <f t="shared" ref="H1031:U1032" si="525">SUM(H1032)</f>
        <v>600000</v>
      </c>
      <c r="I1031" s="52">
        <f t="shared" si="525"/>
        <v>600000</v>
      </c>
      <c r="J1031" s="52">
        <f t="shared" si="525"/>
        <v>600000</v>
      </c>
      <c r="K1031" s="52">
        <f t="shared" si="525"/>
        <v>600000</v>
      </c>
      <c r="L1031" s="22">
        <f t="shared" si="509"/>
        <v>100</v>
      </c>
      <c r="M1031" s="52">
        <f t="shared" si="525"/>
        <v>600000</v>
      </c>
      <c r="N1031" s="52">
        <f t="shared" si="525"/>
        <v>600000</v>
      </c>
      <c r="O1031" s="52">
        <f t="shared" si="525"/>
        <v>600000</v>
      </c>
      <c r="P1031" s="52">
        <f t="shared" si="525"/>
        <v>600000</v>
      </c>
      <c r="Q1031" s="52">
        <f t="shared" si="525"/>
        <v>600000</v>
      </c>
      <c r="R1031" s="52">
        <f t="shared" si="525"/>
        <v>600000</v>
      </c>
      <c r="S1031" s="52">
        <f t="shared" si="525"/>
        <v>600000</v>
      </c>
      <c r="T1031" s="52">
        <f t="shared" si="525"/>
        <v>600000</v>
      </c>
      <c r="U1031" s="52">
        <f t="shared" si="525"/>
        <v>600000</v>
      </c>
    </row>
    <row r="1032" spans="1:25" s="23" customFormat="1" ht="15.75" hidden="1" x14ac:dyDescent="0.2">
      <c r="A1032" s="24" t="s">
        <v>506</v>
      </c>
      <c r="B1032" s="25">
        <v>11</v>
      </c>
      <c r="C1032" s="49" t="s">
        <v>101</v>
      </c>
      <c r="D1032" s="40">
        <v>412</v>
      </c>
      <c r="E1032" s="20"/>
      <c r="F1032" s="20"/>
      <c r="G1032" s="52">
        <f>SUM(G1033)</f>
        <v>600000</v>
      </c>
      <c r="H1032" s="52">
        <f t="shared" si="525"/>
        <v>600000</v>
      </c>
      <c r="I1032" s="52">
        <f t="shared" si="525"/>
        <v>600000</v>
      </c>
      <c r="J1032" s="52">
        <f t="shared" si="525"/>
        <v>600000</v>
      </c>
      <c r="K1032" s="52">
        <f t="shared" si="525"/>
        <v>600000</v>
      </c>
      <c r="L1032" s="22">
        <f t="shared" si="509"/>
        <v>100</v>
      </c>
      <c r="M1032" s="52">
        <f t="shared" si="525"/>
        <v>600000</v>
      </c>
      <c r="N1032" s="52">
        <f t="shared" si="525"/>
        <v>600000</v>
      </c>
      <c r="O1032" s="52">
        <f t="shared" si="525"/>
        <v>600000</v>
      </c>
      <c r="P1032" s="52">
        <f t="shared" si="525"/>
        <v>600000</v>
      </c>
      <c r="Q1032" s="52">
        <f t="shared" si="525"/>
        <v>600000</v>
      </c>
      <c r="R1032" s="52">
        <f t="shared" si="525"/>
        <v>600000</v>
      </c>
      <c r="S1032" s="52">
        <f t="shared" si="525"/>
        <v>600000</v>
      </c>
      <c r="T1032" s="52">
        <f t="shared" si="525"/>
        <v>600000</v>
      </c>
      <c r="U1032" s="52">
        <f t="shared" si="525"/>
        <v>600000</v>
      </c>
      <c r="V1032" s="21"/>
      <c r="W1032" s="21"/>
      <c r="X1032" s="21"/>
      <c r="Y1032" s="12"/>
    </row>
    <row r="1033" spans="1:25" hidden="1" x14ac:dyDescent="0.2">
      <c r="A1033" s="28" t="s">
        <v>506</v>
      </c>
      <c r="B1033" s="29">
        <v>11</v>
      </c>
      <c r="C1033" s="50" t="s">
        <v>101</v>
      </c>
      <c r="D1033" s="53" t="s">
        <v>503</v>
      </c>
      <c r="E1033" s="32" t="s">
        <v>84</v>
      </c>
      <c r="G1033" s="51">
        <v>600000</v>
      </c>
      <c r="H1033" s="51">
        <v>600000</v>
      </c>
      <c r="I1033" s="51">
        <v>600000</v>
      </c>
      <c r="J1033" s="51">
        <v>600000</v>
      </c>
      <c r="K1033" s="51">
        <v>600000</v>
      </c>
      <c r="L1033" s="33">
        <f t="shared" si="509"/>
        <v>100</v>
      </c>
      <c r="M1033" s="51">
        <v>600000</v>
      </c>
      <c r="N1033" s="51">
        <v>600000</v>
      </c>
      <c r="O1033" s="51">
        <v>600000</v>
      </c>
      <c r="P1033" s="51">
        <f>O1033</f>
        <v>600000</v>
      </c>
      <c r="Q1033" s="51">
        <v>600000</v>
      </c>
      <c r="R1033" s="51">
        <v>600000</v>
      </c>
      <c r="S1033" s="51">
        <f>R1033</f>
        <v>600000</v>
      </c>
      <c r="T1033" s="51">
        <v>600000</v>
      </c>
      <c r="U1033" s="51">
        <f>T1033</f>
        <v>600000</v>
      </c>
    </row>
    <row r="1034" spans="1:25" ht="94.5" x14ac:dyDescent="0.2">
      <c r="A1034" s="227" t="s">
        <v>507</v>
      </c>
      <c r="B1034" s="227"/>
      <c r="C1034" s="227"/>
      <c r="D1034" s="227"/>
      <c r="E1034" s="20" t="s">
        <v>508</v>
      </c>
      <c r="F1034" s="38" t="s">
        <v>181</v>
      </c>
      <c r="G1034" s="52">
        <f t="shared" ref="G1034:N1034" si="526">G1035+G1037+G1041+G1043+G1045+G1047+G1049+G1051</f>
        <v>500375</v>
      </c>
      <c r="H1034" s="52">
        <f t="shared" si="526"/>
        <v>500375</v>
      </c>
      <c r="I1034" s="52">
        <f t="shared" si="526"/>
        <v>500375</v>
      </c>
      <c r="J1034" s="52">
        <f t="shared" si="526"/>
        <v>500375</v>
      </c>
      <c r="K1034" s="52">
        <f t="shared" si="526"/>
        <v>321981.02</v>
      </c>
      <c r="L1034" s="22">
        <f t="shared" si="509"/>
        <v>64.347943042717972</v>
      </c>
      <c r="M1034" s="52">
        <f t="shared" si="526"/>
        <v>658875</v>
      </c>
      <c r="N1034" s="52">
        <f t="shared" si="526"/>
        <v>658875</v>
      </c>
      <c r="O1034" s="52">
        <f>O1035+O1037+O1041+O1043+O1045+O1047+O1049+O1051</f>
        <v>751000</v>
      </c>
      <c r="P1034" s="52">
        <f t="shared" ref="P1034:U1034" si="527">P1035+P1037+P1041+P1043+P1045+P1047+P1049+P1051</f>
        <v>751000</v>
      </c>
      <c r="Q1034" s="52">
        <f t="shared" si="527"/>
        <v>0</v>
      </c>
      <c r="R1034" s="52">
        <f t="shared" si="527"/>
        <v>0</v>
      </c>
      <c r="S1034" s="52">
        <f t="shared" si="527"/>
        <v>0</v>
      </c>
      <c r="T1034" s="52">
        <f t="shared" si="527"/>
        <v>0</v>
      </c>
      <c r="U1034" s="52">
        <f t="shared" si="527"/>
        <v>0</v>
      </c>
    </row>
    <row r="1035" spans="1:25" s="23" customFormat="1" ht="15.75" hidden="1" x14ac:dyDescent="0.2">
      <c r="A1035" s="24" t="s">
        <v>509</v>
      </c>
      <c r="B1035" s="25">
        <v>11</v>
      </c>
      <c r="C1035" s="24" t="s">
        <v>101</v>
      </c>
      <c r="D1035" s="27">
        <v>321</v>
      </c>
      <c r="E1035" s="20"/>
      <c r="F1035" s="20"/>
      <c r="G1035" s="52">
        <f>SUM(G1036)</f>
        <v>121000</v>
      </c>
      <c r="H1035" s="52">
        <f t="shared" ref="H1035:U1035" si="528">SUM(H1036)</f>
        <v>121000</v>
      </c>
      <c r="I1035" s="52">
        <f t="shared" si="528"/>
        <v>121000</v>
      </c>
      <c r="J1035" s="52">
        <f t="shared" si="528"/>
        <v>121000</v>
      </c>
      <c r="K1035" s="52">
        <f t="shared" si="528"/>
        <v>75262.5</v>
      </c>
      <c r="L1035" s="22">
        <f t="shared" si="509"/>
        <v>62.200413223140494</v>
      </c>
      <c r="M1035" s="52">
        <f t="shared" si="528"/>
        <v>121000</v>
      </c>
      <c r="N1035" s="52">
        <f t="shared" si="528"/>
        <v>121000</v>
      </c>
      <c r="O1035" s="52">
        <f t="shared" si="528"/>
        <v>0</v>
      </c>
      <c r="P1035" s="52">
        <f t="shared" si="528"/>
        <v>0</v>
      </c>
      <c r="Q1035" s="52">
        <f t="shared" si="528"/>
        <v>0</v>
      </c>
      <c r="R1035" s="52">
        <f t="shared" si="528"/>
        <v>0</v>
      </c>
      <c r="S1035" s="52">
        <f t="shared" si="528"/>
        <v>0</v>
      </c>
      <c r="T1035" s="52">
        <f t="shared" si="528"/>
        <v>0</v>
      </c>
      <c r="U1035" s="52">
        <f t="shared" si="528"/>
        <v>0</v>
      </c>
      <c r="V1035" s="21"/>
      <c r="W1035" s="21"/>
      <c r="X1035" s="21"/>
      <c r="Y1035" s="12"/>
    </row>
    <row r="1036" spans="1:25" hidden="1" x14ac:dyDescent="0.2">
      <c r="A1036" s="28" t="s">
        <v>509</v>
      </c>
      <c r="B1036" s="29">
        <v>11</v>
      </c>
      <c r="C1036" s="28" t="s">
        <v>101</v>
      </c>
      <c r="D1036" s="53" t="s">
        <v>510</v>
      </c>
      <c r="E1036" s="32" t="s">
        <v>42</v>
      </c>
      <c r="G1036" s="51">
        <v>121000</v>
      </c>
      <c r="H1036" s="51">
        <v>121000</v>
      </c>
      <c r="I1036" s="51">
        <v>121000</v>
      </c>
      <c r="J1036" s="51">
        <v>121000</v>
      </c>
      <c r="K1036" s="51">
        <v>75262.5</v>
      </c>
      <c r="L1036" s="33">
        <f t="shared" si="509"/>
        <v>62.200413223140494</v>
      </c>
      <c r="M1036" s="51">
        <v>121000</v>
      </c>
      <c r="N1036" s="51">
        <v>121000</v>
      </c>
      <c r="O1036" s="51"/>
      <c r="P1036" s="51">
        <f t="shared" ref="P1036:P1050" si="529">O1036</f>
        <v>0</v>
      </c>
      <c r="Q1036" s="51">
        <v>0</v>
      </c>
      <c r="R1036" s="51"/>
      <c r="S1036" s="51">
        <f t="shared" ref="S1036:S1050" si="530">R1036</f>
        <v>0</v>
      </c>
      <c r="T1036" s="51"/>
      <c r="U1036" s="51">
        <f t="shared" ref="U1036:U1050" si="531">T1036</f>
        <v>0</v>
      </c>
    </row>
    <row r="1037" spans="1:25" s="23" customFormat="1" ht="15.75" hidden="1" x14ac:dyDescent="0.2">
      <c r="A1037" s="24" t="s">
        <v>509</v>
      </c>
      <c r="B1037" s="25">
        <v>11</v>
      </c>
      <c r="C1037" s="24" t="s">
        <v>101</v>
      </c>
      <c r="D1037" s="40">
        <v>323</v>
      </c>
      <c r="E1037" s="20"/>
      <c r="F1037" s="20"/>
      <c r="G1037" s="52">
        <f>SUM(G1038:G1040)</f>
        <v>235375</v>
      </c>
      <c r="H1037" s="52">
        <f t="shared" ref="H1037:U1037" si="532">SUM(H1038:H1040)</f>
        <v>235375</v>
      </c>
      <c r="I1037" s="52">
        <f t="shared" si="532"/>
        <v>235375</v>
      </c>
      <c r="J1037" s="52">
        <f t="shared" si="532"/>
        <v>235375</v>
      </c>
      <c r="K1037" s="52">
        <f t="shared" si="532"/>
        <v>224218.52</v>
      </c>
      <c r="L1037" s="22">
        <f t="shared" si="509"/>
        <v>95.260125331917152</v>
      </c>
      <c r="M1037" s="52">
        <f t="shared" si="532"/>
        <v>515375</v>
      </c>
      <c r="N1037" s="52">
        <f t="shared" si="532"/>
        <v>515375</v>
      </c>
      <c r="O1037" s="52">
        <f t="shared" si="532"/>
        <v>0</v>
      </c>
      <c r="P1037" s="52">
        <f t="shared" si="532"/>
        <v>0</v>
      </c>
      <c r="Q1037" s="52">
        <f t="shared" si="532"/>
        <v>0</v>
      </c>
      <c r="R1037" s="52">
        <f t="shared" si="532"/>
        <v>0</v>
      </c>
      <c r="S1037" s="52">
        <f t="shared" si="532"/>
        <v>0</v>
      </c>
      <c r="T1037" s="52">
        <f t="shared" si="532"/>
        <v>0</v>
      </c>
      <c r="U1037" s="52">
        <f t="shared" si="532"/>
        <v>0</v>
      </c>
      <c r="V1037" s="21"/>
      <c r="W1037" s="21"/>
      <c r="X1037" s="21"/>
      <c r="Y1037" s="12"/>
    </row>
    <row r="1038" spans="1:25" hidden="1" x14ac:dyDescent="0.2">
      <c r="A1038" s="28" t="s">
        <v>509</v>
      </c>
      <c r="B1038" s="29">
        <v>11</v>
      </c>
      <c r="C1038" s="28" t="s">
        <v>101</v>
      </c>
      <c r="D1038" s="53">
        <v>3233</v>
      </c>
      <c r="E1038" s="32" t="s">
        <v>54</v>
      </c>
      <c r="G1038" s="51">
        <v>11250</v>
      </c>
      <c r="H1038" s="51">
        <v>11250</v>
      </c>
      <c r="I1038" s="51">
        <v>11250</v>
      </c>
      <c r="J1038" s="51">
        <v>11250</v>
      </c>
      <c r="K1038" s="51">
        <v>2715</v>
      </c>
      <c r="L1038" s="33">
        <f t="shared" si="509"/>
        <v>24.133333333333333</v>
      </c>
      <c r="M1038" s="51">
        <v>11250</v>
      </c>
      <c r="N1038" s="51">
        <v>11250</v>
      </c>
      <c r="O1038" s="51"/>
      <c r="P1038" s="51">
        <f t="shared" si="529"/>
        <v>0</v>
      </c>
      <c r="Q1038" s="51">
        <v>0</v>
      </c>
      <c r="R1038" s="51"/>
      <c r="S1038" s="51">
        <f t="shared" si="530"/>
        <v>0</v>
      </c>
      <c r="T1038" s="51"/>
      <c r="U1038" s="51">
        <f t="shared" si="531"/>
        <v>0</v>
      </c>
    </row>
    <row r="1039" spans="1:25" hidden="1" x14ac:dyDescent="0.2">
      <c r="A1039" s="28" t="s">
        <v>509</v>
      </c>
      <c r="B1039" s="29">
        <v>11</v>
      </c>
      <c r="C1039" s="28" t="s">
        <v>101</v>
      </c>
      <c r="D1039" s="53" t="s">
        <v>511</v>
      </c>
      <c r="E1039" s="32" t="s">
        <v>58</v>
      </c>
      <c r="G1039" s="51">
        <v>4125</v>
      </c>
      <c r="H1039" s="51">
        <v>4125</v>
      </c>
      <c r="I1039" s="51">
        <v>4125</v>
      </c>
      <c r="J1039" s="51">
        <v>4125</v>
      </c>
      <c r="K1039" s="51">
        <v>1503.52</v>
      </c>
      <c r="L1039" s="33">
        <f t="shared" si="509"/>
        <v>36.448969696969698</v>
      </c>
      <c r="M1039" s="51">
        <v>4125</v>
      </c>
      <c r="N1039" s="51">
        <v>4125</v>
      </c>
      <c r="O1039" s="51"/>
      <c r="P1039" s="51">
        <f t="shared" si="529"/>
        <v>0</v>
      </c>
      <c r="Q1039" s="51">
        <v>0</v>
      </c>
      <c r="R1039" s="51"/>
      <c r="S1039" s="51">
        <f t="shared" si="530"/>
        <v>0</v>
      </c>
      <c r="T1039" s="51"/>
      <c r="U1039" s="51">
        <f t="shared" si="531"/>
        <v>0</v>
      </c>
    </row>
    <row r="1040" spans="1:25" hidden="1" x14ac:dyDescent="0.2">
      <c r="A1040" s="28" t="s">
        <v>509</v>
      </c>
      <c r="B1040" s="29">
        <v>11</v>
      </c>
      <c r="C1040" s="28" t="s">
        <v>101</v>
      </c>
      <c r="D1040" s="53">
        <v>3238</v>
      </c>
      <c r="E1040" s="32" t="s">
        <v>59</v>
      </c>
      <c r="G1040" s="51">
        <v>220000</v>
      </c>
      <c r="H1040" s="51">
        <v>220000</v>
      </c>
      <c r="I1040" s="51">
        <v>220000</v>
      </c>
      <c r="J1040" s="51">
        <v>220000</v>
      </c>
      <c r="K1040" s="51">
        <v>220000</v>
      </c>
      <c r="L1040" s="33">
        <f t="shared" si="509"/>
        <v>100</v>
      </c>
      <c r="M1040" s="51">
        <v>500000</v>
      </c>
      <c r="N1040" s="51">
        <v>500000</v>
      </c>
      <c r="O1040" s="51"/>
      <c r="P1040" s="51">
        <f t="shared" si="529"/>
        <v>0</v>
      </c>
      <c r="Q1040" s="51">
        <v>0</v>
      </c>
      <c r="R1040" s="51"/>
      <c r="S1040" s="51">
        <f t="shared" si="530"/>
        <v>0</v>
      </c>
      <c r="T1040" s="51"/>
      <c r="U1040" s="51">
        <f t="shared" si="531"/>
        <v>0</v>
      </c>
    </row>
    <row r="1041" spans="1:25" s="23" customFormat="1" ht="15.75" hidden="1" x14ac:dyDescent="0.2">
      <c r="A1041" s="24" t="s">
        <v>509</v>
      </c>
      <c r="B1041" s="25">
        <v>11</v>
      </c>
      <c r="C1041" s="24" t="s">
        <v>101</v>
      </c>
      <c r="D1041" s="40">
        <v>329</v>
      </c>
      <c r="E1041" s="20"/>
      <c r="F1041" s="20"/>
      <c r="G1041" s="52">
        <f>SUM(G1042)</f>
        <v>22500</v>
      </c>
      <c r="H1041" s="52">
        <f t="shared" ref="H1041:U1041" si="533">SUM(H1042)</f>
        <v>22500</v>
      </c>
      <c r="I1041" s="52">
        <f t="shared" si="533"/>
        <v>22500</v>
      </c>
      <c r="J1041" s="52">
        <f t="shared" si="533"/>
        <v>22500</v>
      </c>
      <c r="K1041" s="52">
        <f t="shared" si="533"/>
        <v>22500</v>
      </c>
      <c r="L1041" s="22">
        <f t="shared" si="509"/>
        <v>100</v>
      </c>
      <c r="M1041" s="52">
        <f t="shared" si="533"/>
        <v>22500</v>
      </c>
      <c r="N1041" s="52">
        <f t="shared" si="533"/>
        <v>22500</v>
      </c>
      <c r="O1041" s="52">
        <f t="shared" si="533"/>
        <v>0</v>
      </c>
      <c r="P1041" s="52">
        <f t="shared" si="533"/>
        <v>0</v>
      </c>
      <c r="Q1041" s="52">
        <f t="shared" si="533"/>
        <v>0</v>
      </c>
      <c r="R1041" s="52">
        <f t="shared" si="533"/>
        <v>0</v>
      </c>
      <c r="S1041" s="52">
        <f t="shared" si="533"/>
        <v>0</v>
      </c>
      <c r="T1041" s="52">
        <f t="shared" si="533"/>
        <v>0</v>
      </c>
      <c r="U1041" s="52">
        <f t="shared" si="533"/>
        <v>0</v>
      </c>
      <c r="V1041" s="21"/>
      <c r="W1041" s="21"/>
      <c r="X1041" s="21"/>
      <c r="Y1041" s="12"/>
    </row>
    <row r="1042" spans="1:25" hidden="1" x14ac:dyDescent="0.2">
      <c r="A1042" s="28" t="s">
        <v>509</v>
      </c>
      <c r="B1042" s="29">
        <v>11</v>
      </c>
      <c r="C1042" s="28" t="s">
        <v>101</v>
      </c>
      <c r="D1042" s="53">
        <v>3293</v>
      </c>
      <c r="E1042" s="32" t="s">
        <v>64</v>
      </c>
      <c r="G1042" s="51">
        <v>22500</v>
      </c>
      <c r="H1042" s="51">
        <v>22500</v>
      </c>
      <c r="I1042" s="51">
        <v>22500</v>
      </c>
      <c r="J1042" s="51">
        <v>22500</v>
      </c>
      <c r="K1042" s="51">
        <v>22500</v>
      </c>
      <c r="L1042" s="33">
        <f t="shared" si="509"/>
        <v>100</v>
      </c>
      <c r="M1042" s="51">
        <v>22500</v>
      </c>
      <c r="N1042" s="51">
        <v>22500</v>
      </c>
      <c r="O1042" s="51"/>
      <c r="P1042" s="51">
        <f t="shared" si="529"/>
        <v>0</v>
      </c>
      <c r="Q1042" s="51">
        <v>0</v>
      </c>
      <c r="R1042" s="51"/>
      <c r="S1042" s="51">
        <f t="shared" si="530"/>
        <v>0</v>
      </c>
      <c r="T1042" s="51"/>
      <c r="U1042" s="51">
        <f t="shared" si="531"/>
        <v>0</v>
      </c>
    </row>
    <row r="1043" spans="1:25" s="23" customFormat="1" ht="15.75" hidden="1" x14ac:dyDescent="0.2">
      <c r="A1043" s="24" t="s">
        <v>509</v>
      </c>
      <c r="B1043" s="25">
        <v>11</v>
      </c>
      <c r="C1043" s="24" t="s">
        <v>101</v>
      </c>
      <c r="D1043" s="40">
        <v>422</v>
      </c>
      <c r="E1043" s="20"/>
      <c r="F1043" s="20"/>
      <c r="G1043" s="52">
        <f>SUM(G1044)</f>
        <v>121500</v>
      </c>
      <c r="H1043" s="52">
        <f t="shared" ref="H1043:U1043" si="534">SUM(H1044)</f>
        <v>121500</v>
      </c>
      <c r="I1043" s="52">
        <f t="shared" si="534"/>
        <v>121500</v>
      </c>
      <c r="J1043" s="52">
        <f t="shared" si="534"/>
        <v>121500</v>
      </c>
      <c r="K1043" s="52">
        <f t="shared" si="534"/>
        <v>0</v>
      </c>
      <c r="L1043" s="22">
        <f t="shared" si="509"/>
        <v>0</v>
      </c>
      <c r="M1043" s="52">
        <f t="shared" si="534"/>
        <v>0</v>
      </c>
      <c r="N1043" s="52">
        <f t="shared" si="534"/>
        <v>0</v>
      </c>
      <c r="O1043" s="52">
        <f t="shared" si="534"/>
        <v>0</v>
      </c>
      <c r="P1043" s="52">
        <f t="shared" si="534"/>
        <v>0</v>
      </c>
      <c r="Q1043" s="52">
        <f t="shared" si="534"/>
        <v>0</v>
      </c>
      <c r="R1043" s="52">
        <f t="shared" si="534"/>
        <v>0</v>
      </c>
      <c r="S1043" s="52">
        <f t="shared" si="534"/>
        <v>0</v>
      </c>
      <c r="T1043" s="52">
        <f t="shared" si="534"/>
        <v>0</v>
      </c>
      <c r="U1043" s="52">
        <f t="shared" si="534"/>
        <v>0</v>
      </c>
      <c r="V1043" s="21"/>
      <c r="W1043" s="21"/>
      <c r="X1043" s="21"/>
      <c r="Y1043" s="12"/>
    </row>
    <row r="1044" spans="1:25" hidden="1" x14ac:dyDescent="0.2">
      <c r="A1044" s="28" t="s">
        <v>509</v>
      </c>
      <c r="B1044" s="29">
        <v>11</v>
      </c>
      <c r="C1044" s="28" t="s">
        <v>101</v>
      </c>
      <c r="D1044" s="53">
        <v>4222</v>
      </c>
      <c r="E1044" s="32" t="s">
        <v>75</v>
      </c>
      <c r="G1044" s="51">
        <v>121500</v>
      </c>
      <c r="H1044" s="51">
        <v>121500</v>
      </c>
      <c r="I1044" s="51">
        <v>121500</v>
      </c>
      <c r="J1044" s="51">
        <v>121500</v>
      </c>
      <c r="K1044" s="51">
        <v>0</v>
      </c>
      <c r="L1044" s="33">
        <f t="shared" si="509"/>
        <v>0</v>
      </c>
      <c r="M1044" s="51">
        <v>0</v>
      </c>
      <c r="N1044" s="51">
        <v>0</v>
      </c>
      <c r="O1044" s="51"/>
      <c r="P1044" s="51">
        <f t="shared" si="529"/>
        <v>0</v>
      </c>
      <c r="Q1044" s="51">
        <v>0</v>
      </c>
      <c r="R1044" s="51"/>
      <c r="S1044" s="51">
        <f t="shared" si="530"/>
        <v>0</v>
      </c>
      <c r="T1044" s="51"/>
      <c r="U1044" s="51">
        <f t="shared" si="531"/>
        <v>0</v>
      </c>
    </row>
    <row r="1045" spans="1:25" s="23" customFormat="1" ht="15.75" hidden="1" x14ac:dyDescent="0.2">
      <c r="A1045" s="24" t="s">
        <v>509</v>
      </c>
      <c r="B1045" s="25">
        <v>12</v>
      </c>
      <c r="C1045" s="24" t="s">
        <v>101</v>
      </c>
      <c r="D1045" s="40">
        <v>321</v>
      </c>
      <c r="E1045" s="20"/>
      <c r="F1045" s="20"/>
      <c r="G1045" s="52">
        <f>SUM(G1046)</f>
        <v>0</v>
      </c>
      <c r="H1045" s="52">
        <f t="shared" ref="H1045:U1045" si="535">SUM(H1046)</f>
        <v>0</v>
      </c>
      <c r="I1045" s="52">
        <f t="shared" si="535"/>
        <v>0</v>
      </c>
      <c r="J1045" s="52">
        <f t="shared" si="535"/>
        <v>0</v>
      </c>
      <c r="K1045" s="52">
        <f t="shared" si="535"/>
        <v>0</v>
      </c>
      <c r="L1045" s="22" t="str">
        <f t="shared" si="509"/>
        <v>-</v>
      </c>
      <c r="M1045" s="52">
        <f t="shared" si="535"/>
        <v>0</v>
      </c>
      <c r="N1045" s="52">
        <f t="shared" si="535"/>
        <v>0</v>
      </c>
      <c r="O1045" s="52">
        <f t="shared" si="535"/>
        <v>151000</v>
      </c>
      <c r="P1045" s="52">
        <f t="shared" si="535"/>
        <v>151000</v>
      </c>
      <c r="Q1045" s="52">
        <f t="shared" si="535"/>
        <v>0</v>
      </c>
      <c r="R1045" s="52">
        <f t="shared" si="535"/>
        <v>0</v>
      </c>
      <c r="S1045" s="52">
        <f t="shared" si="535"/>
        <v>0</v>
      </c>
      <c r="T1045" s="52">
        <f t="shared" si="535"/>
        <v>0</v>
      </c>
      <c r="U1045" s="52">
        <f t="shared" si="535"/>
        <v>0</v>
      </c>
      <c r="V1045" s="21"/>
      <c r="W1045" s="21"/>
      <c r="X1045" s="21"/>
      <c r="Y1045" s="12"/>
    </row>
    <row r="1046" spans="1:25" hidden="1" x14ac:dyDescent="0.2">
      <c r="A1046" s="41" t="s">
        <v>509</v>
      </c>
      <c r="B1046" s="42">
        <v>12</v>
      </c>
      <c r="C1046" s="41" t="s">
        <v>101</v>
      </c>
      <c r="D1046" s="64">
        <v>3211</v>
      </c>
      <c r="E1046" s="32" t="s">
        <v>42</v>
      </c>
      <c r="G1046" s="51"/>
      <c r="H1046" s="51"/>
      <c r="I1046" s="51"/>
      <c r="J1046" s="51"/>
      <c r="K1046" s="51"/>
      <c r="L1046" s="33" t="str">
        <f t="shared" si="509"/>
        <v>-</v>
      </c>
      <c r="M1046" s="51"/>
      <c r="N1046" s="51"/>
      <c r="O1046" s="51">
        <v>151000</v>
      </c>
      <c r="P1046" s="51">
        <f t="shared" si="529"/>
        <v>151000</v>
      </c>
      <c r="Q1046" s="51"/>
      <c r="R1046" s="51"/>
      <c r="S1046" s="51">
        <f t="shared" si="530"/>
        <v>0</v>
      </c>
      <c r="T1046" s="51"/>
      <c r="U1046" s="51">
        <f t="shared" si="531"/>
        <v>0</v>
      </c>
    </row>
    <row r="1047" spans="1:25" s="23" customFormat="1" ht="15.75" hidden="1" x14ac:dyDescent="0.2">
      <c r="A1047" s="24" t="s">
        <v>509</v>
      </c>
      <c r="B1047" s="25">
        <v>12</v>
      </c>
      <c r="C1047" s="24" t="s">
        <v>101</v>
      </c>
      <c r="D1047" s="40">
        <v>323</v>
      </c>
      <c r="E1047" s="20"/>
      <c r="F1047" s="20"/>
      <c r="G1047" s="52">
        <f>SUM(G1048)</f>
        <v>0</v>
      </c>
      <c r="H1047" s="52">
        <f t="shared" ref="H1047:U1047" si="536">SUM(H1048)</f>
        <v>0</v>
      </c>
      <c r="I1047" s="52">
        <f t="shared" si="536"/>
        <v>0</v>
      </c>
      <c r="J1047" s="52">
        <f t="shared" si="536"/>
        <v>0</v>
      </c>
      <c r="K1047" s="52">
        <f t="shared" si="536"/>
        <v>0</v>
      </c>
      <c r="L1047" s="22" t="str">
        <f t="shared" si="509"/>
        <v>-</v>
      </c>
      <c r="M1047" s="52">
        <f t="shared" si="536"/>
        <v>0</v>
      </c>
      <c r="N1047" s="52">
        <f t="shared" si="536"/>
        <v>0</v>
      </c>
      <c r="O1047" s="52">
        <f t="shared" si="536"/>
        <v>460000</v>
      </c>
      <c r="P1047" s="52">
        <f t="shared" si="536"/>
        <v>460000</v>
      </c>
      <c r="Q1047" s="52">
        <f t="shared" si="536"/>
        <v>0</v>
      </c>
      <c r="R1047" s="52">
        <f t="shared" si="536"/>
        <v>0</v>
      </c>
      <c r="S1047" s="52">
        <f t="shared" si="536"/>
        <v>0</v>
      </c>
      <c r="T1047" s="52">
        <f t="shared" si="536"/>
        <v>0</v>
      </c>
      <c r="U1047" s="52">
        <f t="shared" si="536"/>
        <v>0</v>
      </c>
      <c r="V1047" s="21"/>
      <c r="W1047" s="21"/>
      <c r="X1047" s="21"/>
      <c r="Y1047" s="12"/>
    </row>
    <row r="1048" spans="1:25" hidden="1" x14ac:dyDescent="0.2">
      <c r="A1048" s="41" t="s">
        <v>509</v>
      </c>
      <c r="B1048" s="42">
        <v>12</v>
      </c>
      <c r="C1048" s="41" t="s">
        <v>101</v>
      </c>
      <c r="D1048" s="64">
        <v>3237</v>
      </c>
      <c r="E1048" s="32" t="s">
        <v>58</v>
      </c>
      <c r="G1048" s="51"/>
      <c r="H1048" s="51"/>
      <c r="I1048" s="51"/>
      <c r="J1048" s="51"/>
      <c r="K1048" s="51"/>
      <c r="L1048" s="33" t="str">
        <f t="shared" si="509"/>
        <v>-</v>
      </c>
      <c r="M1048" s="51"/>
      <c r="N1048" s="51"/>
      <c r="O1048" s="51">
        <v>460000</v>
      </c>
      <c r="P1048" s="51">
        <f t="shared" si="529"/>
        <v>460000</v>
      </c>
      <c r="Q1048" s="51"/>
      <c r="R1048" s="51"/>
      <c r="S1048" s="51">
        <f t="shared" si="530"/>
        <v>0</v>
      </c>
      <c r="T1048" s="51"/>
      <c r="U1048" s="51">
        <f t="shared" si="531"/>
        <v>0</v>
      </c>
    </row>
    <row r="1049" spans="1:25" s="23" customFormat="1" ht="15.75" hidden="1" x14ac:dyDescent="0.2">
      <c r="A1049" s="24" t="s">
        <v>509</v>
      </c>
      <c r="B1049" s="25">
        <v>12</v>
      </c>
      <c r="C1049" s="24" t="s">
        <v>101</v>
      </c>
      <c r="D1049" s="40">
        <v>329</v>
      </c>
      <c r="E1049" s="20"/>
      <c r="F1049" s="20"/>
      <c r="G1049" s="52">
        <f>SUM(G1050)</f>
        <v>0</v>
      </c>
      <c r="H1049" s="52">
        <f t="shared" ref="H1049:U1049" si="537">SUM(H1050)</f>
        <v>0</v>
      </c>
      <c r="I1049" s="52">
        <f t="shared" si="537"/>
        <v>0</v>
      </c>
      <c r="J1049" s="52">
        <f t="shared" si="537"/>
        <v>0</v>
      </c>
      <c r="K1049" s="52">
        <f t="shared" si="537"/>
        <v>0</v>
      </c>
      <c r="L1049" s="22" t="str">
        <f t="shared" si="509"/>
        <v>-</v>
      </c>
      <c r="M1049" s="52">
        <f t="shared" si="537"/>
        <v>0</v>
      </c>
      <c r="N1049" s="52">
        <f t="shared" si="537"/>
        <v>0</v>
      </c>
      <c r="O1049" s="52">
        <f t="shared" si="537"/>
        <v>15000</v>
      </c>
      <c r="P1049" s="52">
        <f t="shared" si="537"/>
        <v>15000</v>
      </c>
      <c r="Q1049" s="52">
        <f t="shared" si="537"/>
        <v>0</v>
      </c>
      <c r="R1049" s="52">
        <f t="shared" si="537"/>
        <v>0</v>
      </c>
      <c r="S1049" s="52">
        <f t="shared" si="537"/>
        <v>0</v>
      </c>
      <c r="T1049" s="52">
        <f t="shared" si="537"/>
        <v>0</v>
      </c>
      <c r="U1049" s="52">
        <f t="shared" si="537"/>
        <v>0</v>
      </c>
      <c r="V1049" s="21"/>
      <c r="W1049" s="21"/>
      <c r="X1049" s="21"/>
      <c r="Y1049" s="12"/>
    </row>
    <row r="1050" spans="1:25" hidden="1" x14ac:dyDescent="0.2">
      <c r="A1050" s="41" t="s">
        <v>509</v>
      </c>
      <c r="B1050" s="42">
        <v>12</v>
      </c>
      <c r="C1050" s="41" t="s">
        <v>101</v>
      </c>
      <c r="D1050" s="64">
        <v>3293</v>
      </c>
      <c r="E1050" s="32" t="s">
        <v>64</v>
      </c>
      <c r="G1050" s="51"/>
      <c r="H1050" s="51"/>
      <c r="I1050" s="51"/>
      <c r="J1050" s="51"/>
      <c r="K1050" s="51"/>
      <c r="L1050" s="33" t="str">
        <f t="shared" si="509"/>
        <v>-</v>
      </c>
      <c r="M1050" s="51"/>
      <c r="N1050" s="51"/>
      <c r="O1050" s="51">
        <v>15000</v>
      </c>
      <c r="P1050" s="51">
        <f t="shared" si="529"/>
        <v>15000</v>
      </c>
      <c r="Q1050" s="51"/>
      <c r="R1050" s="51"/>
      <c r="S1050" s="51">
        <f t="shared" si="530"/>
        <v>0</v>
      </c>
      <c r="T1050" s="51"/>
      <c r="U1050" s="51">
        <f t="shared" si="531"/>
        <v>0</v>
      </c>
    </row>
    <row r="1051" spans="1:25" ht="15.75" hidden="1" x14ac:dyDescent="0.2">
      <c r="A1051" s="90" t="s">
        <v>509</v>
      </c>
      <c r="B1051" s="91">
        <v>12</v>
      </c>
      <c r="C1051" s="90" t="s">
        <v>101</v>
      </c>
      <c r="D1051" s="74">
        <v>422</v>
      </c>
      <c r="E1051" s="20"/>
      <c r="F1051" s="20"/>
      <c r="G1051" s="52">
        <f>G1052</f>
        <v>0</v>
      </c>
      <c r="H1051" s="52">
        <f t="shared" ref="H1051:U1051" si="538">H1052</f>
        <v>0</v>
      </c>
      <c r="I1051" s="52">
        <f t="shared" si="538"/>
        <v>0</v>
      </c>
      <c r="J1051" s="52">
        <f t="shared" si="538"/>
        <v>0</v>
      </c>
      <c r="K1051" s="52">
        <f t="shared" si="538"/>
        <v>0</v>
      </c>
      <c r="L1051" s="22" t="str">
        <f t="shared" si="509"/>
        <v>-</v>
      </c>
      <c r="M1051" s="52">
        <f t="shared" si="538"/>
        <v>0</v>
      </c>
      <c r="N1051" s="52">
        <f t="shared" si="538"/>
        <v>0</v>
      </c>
      <c r="O1051" s="52">
        <f t="shared" si="538"/>
        <v>125000</v>
      </c>
      <c r="P1051" s="52">
        <f t="shared" si="538"/>
        <v>125000</v>
      </c>
      <c r="Q1051" s="52">
        <f t="shared" si="538"/>
        <v>0</v>
      </c>
      <c r="R1051" s="52">
        <f t="shared" si="538"/>
        <v>0</v>
      </c>
      <c r="S1051" s="52">
        <f t="shared" si="538"/>
        <v>0</v>
      </c>
      <c r="T1051" s="52">
        <f t="shared" si="538"/>
        <v>0</v>
      </c>
      <c r="U1051" s="52">
        <f t="shared" si="538"/>
        <v>0</v>
      </c>
    </row>
    <row r="1052" spans="1:25" ht="15.75" hidden="1" x14ac:dyDescent="0.2">
      <c r="A1052" s="41" t="s">
        <v>509</v>
      </c>
      <c r="B1052" s="42">
        <v>12</v>
      </c>
      <c r="C1052" s="41" t="s">
        <v>101</v>
      </c>
      <c r="D1052" s="64">
        <v>4222</v>
      </c>
      <c r="E1052" s="32" t="s">
        <v>75</v>
      </c>
      <c r="G1052" s="51"/>
      <c r="H1052" s="51"/>
      <c r="I1052" s="51"/>
      <c r="J1052" s="51"/>
      <c r="K1052" s="51"/>
      <c r="L1052" s="22" t="str">
        <f t="shared" si="509"/>
        <v>-</v>
      </c>
      <c r="M1052" s="51"/>
      <c r="N1052" s="51"/>
      <c r="O1052" s="51">
        <v>125000</v>
      </c>
      <c r="P1052" s="51">
        <f>O1052</f>
        <v>125000</v>
      </c>
      <c r="Q1052" s="51"/>
      <c r="R1052" s="51"/>
      <c r="S1052" s="51">
        <f>R1052</f>
        <v>0</v>
      </c>
      <c r="T1052" s="51"/>
      <c r="U1052" s="51">
        <f>T1052</f>
        <v>0</v>
      </c>
    </row>
    <row r="1053" spans="1:25" s="23" customFormat="1" ht="15.75" x14ac:dyDescent="0.2">
      <c r="A1053" s="238" t="s">
        <v>93</v>
      </c>
      <c r="B1053" s="238"/>
      <c r="C1053" s="238"/>
      <c r="D1053" s="238"/>
      <c r="E1053" s="38" t="s">
        <v>512</v>
      </c>
      <c r="F1053" s="20"/>
      <c r="G1053" s="52">
        <f>SUM(G1054)</f>
        <v>0</v>
      </c>
      <c r="H1053" s="52">
        <f t="shared" ref="H1053:U1054" si="539">SUM(H1054)</f>
        <v>0</v>
      </c>
      <c r="I1053" s="52">
        <f t="shared" si="539"/>
        <v>0</v>
      </c>
      <c r="J1053" s="52">
        <f t="shared" si="539"/>
        <v>0</v>
      </c>
      <c r="K1053" s="52">
        <f t="shared" si="539"/>
        <v>0</v>
      </c>
      <c r="L1053" s="22" t="str">
        <f t="shared" si="509"/>
        <v>-</v>
      </c>
      <c r="M1053" s="52">
        <f t="shared" si="539"/>
        <v>0</v>
      </c>
      <c r="N1053" s="52">
        <f t="shared" si="539"/>
        <v>0</v>
      </c>
      <c r="O1053" s="52">
        <f t="shared" si="539"/>
        <v>0</v>
      </c>
      <c r="P1053" s="52">
        <f t="shared" si="539"/>
        <v>0</v>
      </c>
      <c r="Q1053" s="52">
        <f t="shared" si="539"/>
        <v>0</v>
      </c>
      <c r="R1053" s="52">
        <f t="shared" si="539"/>
        <v>0</v>
      </c>
      <c r="S1053" s="52">
        <f t="shared" si="539"/>
        <v>0</v>
      </c>
      <c r="T1053" s="52">
        <f t="shared" si="539"/>
        <v>0</v>
      </c>
      <c r="U1053" s="52">
        <f t="shared" si="539"/>
        <v>0</v>
      </c>
      <c r="V1053" s="21"/>
      <c r="W1053" s="21"/>
      <c r="X1053" s="21"/>
      <c r="Y1053" s="12"/>
    </row>
    <row r="1054" spans="1:25" s="23" customFormat="1" ht="15.75" hidden="1" x14ac:dyDescent="0.2">
      <c r="A1054" s="24"/>
      <c r="B1054" s="25">
        <v>11</v>
      </c>
      <c r="C1054" s="24"/>
      <c r="D1054" s="40">
        <v>412</v>
      </c>
      <c r="E1054" s="20"/>
      <c r="F1054" s="20"/>
      <c r="G1054" s="52">
        <f>SUM(G1055)</f>
        <v>0</v>
      </c>
      <c r="H1054" s="52">
        <f t="shared" si="539"/>
        <v>0</v>
      </c>
      <c r="I1054" s="52">
        <f t="shared" si="539"/>
        <v>0</v>
      </c>
      <c r="J1054" s="52">
        <f t="shared" si="539"/>
        <v>0</v>
      </c>
      <c r="K1054" s="52">
        <f t="shared" si="539"/>
        <v>0</v>
      </c>
      <c r="L1054" s="22" t="str">
        <f t="shared" si="509"/>
        <v>-</v>
      </c>
      <c r="M1054" s="52">
        <f t="shared" si="539"/>
        <v>0</v>
      </c>
      <c r="N1054" s="52">
        <f t="shared" si="539"/>
        <v>0</v>
      </c>
      <c r="O1054" s="52">
        <f t="shared" si="539"/>
        <v>0</v>
      </c>
      <c r="P1054" s="52">
        <f t="shared" si="539"/>
        <v>0</v>
      </c>
      <c r="Q1054" s="52">
        <f t="shared" si="539"/>
        <v>0</v>
      </c>
      <c r="R1054" s="52">
        <f t="shared" si="539"/>
        <v>0</v>
      </c>
      <c r="S1054" s="52">
        <f t="shared" si="539"/>
        <v>0</v>
      </c>
      <c r="T1054" s="52">
        <f t="shared" si="539"/>
        <v>0</v>
      </c>
      <c r="U1054" s="52">
        <f t="shared" si="539"/>
        <v>0</v>
      </c>
      <c r="V1054" s="21"/>
      <c r="W1054" s="21"/>
      <c r="X1054" s="21"/>
      <c r="Y1054" s="12"/>
    </row>
    <row r="1055" spans="1:25" s="60" customFormat="1" hidden="1" x14ac:dyDescent="0.2">
      <c r="A1055" s="41"/>
      <c r="B1055" s="42">
        <v>11</v>
      </c>
      <c r="C1055" s="41"/>
      <c r="D1055" s="64">
        <v>4126</v>
      </c>
      <c r="E1055" s="36"/>
      <c r="F1055" s="32"/>
      <c r="G1055" s="51"/>
      <c r="H1055" s="51"/>
      <c r="I1055" s="51"/>
      <c r="J1055" s="51"/>
      <c r="K1055" s="51"/>
      <c r="L1055" s="33" t="str">
        <f t="shared" si="509"/>
        <v>-</v>
      </c>
      <c r="M1055" s="51"/>
      <c r="N1055" s="51"/>
      <c r="O1055" s="51"/>
      <c r="P1055" s="51">
        <f>O1055</f>
        <v>0</v>
      </c>
      <c r="Q1055" s="51"/>
      <c r="R1055" s="51"/>
      <c r="S1055" s="51">
        <f>R1055</f>
        <v>0</v>
      </c>
      <c r="T1055" s="51"/>
      <c r="U1055" s="51">
        <f>T1055</f>
        <v>0</v>
      </c>
      <c r="V1055" s="1"/>
      <c r="W1055" s="1"/>
      <c r="X1055" s="1"/>
      <c r="Y1055" s="65"/>
    </row>
    <row r="1056" spans="1:25" s="23" customFormat="1" ht="15.75" x14ac:dyDescent="0.2">
      <c r="A1056" s="238" t="s">
        <v>93</v>
      </c>
      <c r="B1056" s="238"/>
      <c r="C1056" s="238"/>
      <c r="D1056" s="238"/>
      <c r="E1056" s="38" t="s">
        <v>513</v>
      </c>
      <c r="F1056" s="20"/>
      <c r="G1056" s="52">
        <f>G1057+G1059</f>
        <v>0</v>
      </c>
      <c r="H1056" s="52"/>
      <c r="I1056" s="52"/>
      <c r="J1056" s="52"/>
      <c r="K1056" s="52"/>
      <c r="L1056" s="22" t="str">
        <f t="shared" si="509"/>
        <v>-</v>
      </c>
      <c r="M1056" s="52"/>
      <c r="N1056" s="52"/>
      <c r="O1056" s="52">
        <f>O1058+O1060</f>
        <v>0</v>
      </c>
      <c r="P1056" s="52">
        <f t="shared" ref="P1056:U1056" si="540">P1058+P1060</f>
        <v>0</v>
      </c>
      <c r="Q1056" s="52">
        <f t="shared" si="540"/>
        <v>0</v>
      </c>
      <c r="R1056" s="52">
        <f t="shared" si="540"/>
        <v>0</v>
      </c>
      <c r="S1056" s="52">
        <f t="shared" si="540"/>
        <v>0</v>
      </c>
      <c r="T1056" s="52">
        <f t="shared" si="540"/>
        <v>0</v>
      </c>
      <c r="U1056" s="52">
        <f t="shared" si="540"/>
        <v>0</v>
      </c>
      <c r="V1056" s="21"/>
      <c r="W1056" s="21"/>
      <c r="X1056" s="21"/>
      <c r="Y1056" s="12"/>
    </row>
    <row r="1057" spans="1:25" s="23" customFormat="1" ht="15.75" hidden="1" x14ac:dyDescent="0.2">
      <c r="A1057" s="24"/>
      <c r="B1057" s="25">
        <v>11</v>
      </c>
      <c r="C1057" s="24"/>
      <c r="D1057" s="40">
        <v>412</v>
      </c>
      <c r="E1057" s="20"/>
      <c r="F1057" s="20"/>
      <c r="G1057" s="52">
        <f>SUM(G1058)</f>
        <v>0</v>
      </c>
      <c r="H1057" s="52">
        <f t="shared" ref="H1057:U1057" si="541">SUM(H1058)</f>
        <v>0</v>
      </c>
      <c r="I1057" s="52">
        <f t="shared" si="541"/>
        <v>0</v>
      </c>
      <c r="J1057" s="52">
        <f t="shared" si="541"/>
        <v>0</v>
      </c>
      <c r="K1057" s="52">
        <f t="shared" si="541"/>
        <v>0</v>
      </c>
      <c r="L1057" s="22" t="str">
        <f t="shared" si="509"/>
        <v>-</v>
      </c>
      <c r="M1057" s="52">
        <f t="shared" si="541"/>
        <v>0</v>
      </c>
      <c r="N1057" s="52">
        <f t="shared" si="541"/>
        <v>0</v>
      </c>
      <c r="O1057" s="52">
        <f t="shared" si="541"/>
        <v>0</v>
      </c>
      <c r="P1057" s="52">
        <f t="shared" si="541"/>
        <v>0</v>
      </c>
      <c r="Q1057" s="52">
        <f t="shared" si="541"/>
        <v>0</v>
      </c>
      <c r="R1057" s="52">
        <f t="shared" si="541"/>
        <v>0</v>
      </c>
      <c r="S1057" s="52">
        <f t="shared" si="541"/>
        <v>0</v>
      </c>
      <c r="T1057" s="52">
        <f t="shared" si="541"/>
        <v>0</v>
      </c>
      <c r="U1057" s="52">
        <f t="shared" si="541"/>
        <v>0</v>
      </c>
      <c r="V1057" s="21"/>
      <c r="W1057" s="21"/>
      <c r="X1057" s="21"/>
      <c r="Y1057" s="12"/>
    </row>
    <row r="1058" spans="1:25" hidden="1" x14ac:dyDescent="0.2">
      <c r="A1058" s="41"/>
      <c r="B1058" s="42">
        <v>11</v>
      </c>
      <c r="C1058" s="41"/>
      <c r="D1058" s="64" t="s">
        <v>514</v>
      </c>
      <c r="E1058" s="36"/>
      <c r="G1058" s="51"/>
      <c r="H1058" s="51"/>
      <c r="I1058" s="51"/>
      <c r="J1058" s="51"/>
      <c r="K1058" s="51"/>
      <c r="L1058" s="33" t="str">
        <f t="shared" si="509"/>
        <v>-</v>
      </c>
      <c r="M1058" s="51"/>
      <c r="N1058" s="51"/>
      <c r="O1058" s="51"/>
      <c r="P1058" s="51">
        <f>O1058</f>
        <v>0</v>
      </c>
      <c r="Q1058" s="51"/>
      <c r="R1058" s="51">
        <v>0</v>
      </c>
      <c r="S1058" s="51">
        <f>R1058</f>
        <v>0</v>
      </c>
      <c r="T1058" s="51">
        <v>0</v>
      </c>
      <c r="U1058" s="51">
        <f>T1058</f>
        <v>0</v>
      </c>
    </row>
    <row r="1059" spans="1:25" s="23" customFormat="1" ht="15.75" hidden="1" x14ac:dyDescent="0.2">
      <c r="A1059" s="24"/>
      <c r="B1059" s="25">
        <v>11</v>
      </c>
      <c r="C1059" s="24"/>
      <c r="D1059" s="40">
        <v>421</v>
      </c>
      <c r="E1059" s="20"/>
      <c r="F1059" s="20"/>
      <c r="G1059" s="52">
        <f>SUM(G1060)</f>
        <v>0</v>
      </c>
      <c r="H1059" s="52">
        <f t="shared" ref="H1059:U1059" si="542">SUM(H1060)</f>
        <v>0</v>
      </c>
      <c r="I1059" s="52">
        <f t="shared" si="542"/>
        <v>0</v>
      </c>
      <c r="J1059" s="52">
        <f t="shared" si="542"/>
        <v>0</v>
      </c>
      <c r="K1059" s="52">
        <f t="shared" si="542"/>
        <v>0</v>
      </c>
      <c r="L1059" s="22" t="str">
        <f t="shared" si="509"/>
        <v>-</v>
      </c>
      <c r="M1059" s="52">
        <f t="shared" si="542"/>
        <v>0</v>
      </c>
      <c r="N1059" s="52">
        <f t="shared" si="542"/>
        <v>0</v>
      </c>
      <c r="O1059" s="52">
        <f t="shared" si="542"/>
        <v>0</v>
      </c>
      <c r="P1059" s="52">
        <f t="shared" si="542"/>
        <v>0</v>
      </c>
      <c r="Q1059" s="52">
        <f t="shared" si="542"/>
        <v>0</v>
      </c>
      <c r="R1059" s="52">
        <f t="shared" si="542"/>
        <v>0</v>
      </c>
      <c r="S1059" s="52">
        <f t="shared" si="542"/>
        <v>0</v>
      </c>
      <c r="T1059" s="52">
        <f t="shared" si="542"/>
        <v>0</v>
      </c>
      <c r="U1059" s="52">
        <f t="shared" si="542"/>
        <v>0</v>
      </c>
      <c r="V1059" s="21"/>
      <c r="W1059" s="21"/>
      <c r="X1059" s="21"/>
      <c r="Y1059" s="12"/>
    </row>
    <row r="1060" spans="1:25" hidden="1" x14ac:dyDescent="0.2">
      <c r="A1060" s="41"/>
      <c r="B1060" s="42">
        <v>11</v>
      </c>
      <c r="C1060" s="41"/>
      <c r="D1060" s="64">
        <v>4214</v>
      </c>
      <c r="E1060" s="36" t="s">
        <v>500</v>
      </c>
      <c r="G1060" s="51"/>
      <c r="H1060" s="51"/>
      <c r="I1060" s="51"/>
      <c r="J1060" s="51"/>
      <c r="K1060" s="51"/>
      <c r="L1060" s="33" t="str">
        <f t="shared" si="509"/>
        <v>-</v>
      </c>
      <c r="M1060" s="51"/>
      <c r="N1060" s="51"/>
      <c r="O1060" s="51"/>
      <c r="P1060" s="51">
        <f>O1060</f>
        <v>0</v>
      </c>
      <c r="Q1060" s="51"/>
      <c r="R1060" s="51"/>
      <c r="S1060" s="51">
        <f>R1060</f>
        <v>0</v>
      </c>
      <c r="T1060" s="51"/>
      <c r="U1060" s="51">
        <f>T1060</f>
        <v>0</v>
      </c>
    </row>
    <row r="1061" spans="1:25" s="23" customFormat="1" ht="31.5" x14ac:dyDescent="0.2">
      <c r="A1061" s="238" t="s">
        <v>93</v>
      </c>
      <c r="B1061" s="238"/>
      <c r="C1061" s="238"/>
      <c r="D1061" s="238"/>
      <c r="E1061" s="38" t="s">
        <v>515</v>
      </c>
      <c r="F1061" s="20"/>
      <c r="G1061" s="52">
        <f>G1062+G1064</f>
        <v>0</v>
      </c>
      <c r="H1061" s="52"/>
      <c r="I1061" s="52"/>
      <c r="J1061" s="52"/>
      <c r="K1061" s="52"/>
      <c r="L1061" s="22" t="str">
        <f t="shared" si="509"/>
        <v>-</v>
      </c>
      <c r="M1061" s="52"/>
      <c r="N1061" s="52"/>
      <c r="O1061" s="52">
        <f>O1063+O1065</f>
        <v>0</v>
      </c>
      <c r="P1061" s="52">
        <f t="shared" ref="P1061:U1061" si="543">P1063+P1065</f>
        <v>0</v>
      </c>
      <c r="Q1061" s="52">
        <f t="shared" si="543"/>
        <v>0</v>
      </c>
      <c r="R1061" s="52">
        <f t="shared" si="543"/>
        <v>0</v>
      </c>
      <c r="S1061" s="52">
        <f t="shared" si="543"/>
        <v>0</v>
      </c>
      <c r="T1061" s="52">
        <f t="shared" si="543"/>
        <v>0</v>
      </c>
      <c r="U1061" s="52">
        <f t="shared" si="543"/>
        <v>0</v>
      </c>
      <c r="V1061" s="21"/>
      <c r="W1061" s="21"/>
      <c r="X1061" s="21"/>
      <c r="Y1061" s="12"/>
    </row>
    <row r="1062" spans="1:25" s="23" customFormat="1" ht="15.75" hidden="1" x14ac:dyDescent="0.2">
      <c r="A1062" s="24"/>
      <c r="B1062" s="25">
        <v>11</v>
      </c>
      <c r="C1062" s="24"/>
      <c r="D1062" s="40">
        <v>412</v>
      </c>
      <c r="E1062" s="20"/>
      <c r="F1062" s="20"/>
      <c r="G1062" s="52">
        <f>SUM(G1063)</f>
        <v>0</v>
      </c>
      <c r="H1062" s="52">
        <f t="shared" ref="H1062:U1062" si="544">SUM(H1063)</f>
        <v>0</v>
      </c>
      <c r="I1062" s="52">
        <f t="shared" si="544"/>
        <v>0</v>
      </c>
      <c r="J1062" s="52">
        <f t="shared" si="544"/>
        <v>0</v>
      </c>
      <c r="K1062" s="52">
        <f t="shared" si="544"/>
        <v>0</v>
      </c>
      <c r="L1062" s="22" t="str">
        <f t="shared" si="509"/>
        <v>-</v>
      </c>
      <c r="M1062" s="52">
        <f t="shared" si="544"/>
        <v>0</v>
      </c>
      <c r="N1062" s="52">
        <f t="shared" si="544"/>
        <v>0</v>
      </c>
      <c r="O1062" s="52">
        <f t="shared" si="544"/>
        <v>0</v>
      </c>
      <c r="P1062" s="52">
        <f t="shared" si="544"/>
        <v>0</v>
      </c>
      <c r="Q1062" s="52">
        <f t="shared" si="544"/>
        <v>0</v>
      </c>
      <c r="R1062" s="52">
        <f t="shared" si="544"/>
        <v>0</v>
      </c>
      <c r="S1062" s="52">
        <f t="shared" si="544"/>
        <v>0</v>
      </c>
      <c r="T1062" s="52">
        <f t="shared" si="544"/>
        <v>0</v>
      </c>
      <c r="U1062" s="52">
        <f t="shared" si="544"/>
        <v>0</v>
      </c>
      <c r="V1062" s="21"/>
      <c r="W1062" s="21"/>
      <c r="X1062" s="21"/>
      <c r="Y1062" s="12"/>
    </row>
    <row r="1063" spans="1:25" hidden="1" x14ac:dyDescent="0.2">
      <c r="A1063" s="41"/>
      <c r="B1063" s="42">
        <v>11</v>
      </c>
      <c r="C1063" s="41"/>
      <c r="D1063" s="64" t="s">
        <v>514</v>
      </c>
      <c r="E1063" s="36"/>
      <c r="G1063" s="51"/>
      <c r="H1063" s="51"/>
      <c r="I1063" s="51"/>
      <c r="J1063" s="51"/>
      <c r="K1063" s="51"/>
      <c r="L1063" s="33" t="str">
        <f t="shared" si="509"/>
        <v>-</v>
      </c>
      <c r="M1063" s="51"/>
      <c r="N1063" s="51"/>
      <c r="O1063" s="51"/>
      <c r="P1063" s="51">
        <f>O1063</f>
        <v>0</v>
      </c>
      <c r="Q1063" s="51"/>
      <c r="R1063" s="51">
        <v>0</v>
      </c>
      <c r="S1063" s="51">
        <f>R1063</f>
        <v>0</v>
      </c>
      <c r="T1063" s="51">
        <v>0</v>
      </c>
      <c r="U1063" s="51">
        <f>T1063</f>
        <v>0</v>
      </c>
    </row>
    <row r="1064" spans="1:25" s="23" customFormat="1" ht="15.75" hidden="1" x14ac:dyDescent="0.2">
      <c r="A1064" s="24"/>
      <c r="B1064" s="25">
        <v>11</v>
      </c>
      <c r="C1064" s="24"/>
      <c r="D1064" s="40">
        <v>421</v>
      </c>
      <c r="E1064" s="20"/>
      <c r="F1064" s="20"/>
      <c r="G1064" s="52">
        <f>SUM(G1065)</f>
        <v>0</v>
      </c>
      <c r="H1064" s="52">
        <f t="shared" ref="H1064:U1064" si="545">SUM(H1065)</f>
        <v>0</v>
      </c>
      <c r="I1064" s="52">
        <f t="shared" si="545"/>
        <v>0</v>
      </c>
      <c r="J1064" s="52">
        <f t="shared" si="545"/>
        <v>0</v>
      </c>
      <c r="K1064" s="52">
        <f t="shared" si="545"/>
        <v>0</v>
      </c>
      <c r="L1064" s="22" t="str">
        <f t="shared" si="509"/>
        <v>-</v>
      </c>
      <c r="M1064" s="52">
        <f t="shared" si="545"/>
        <v>0</v>
      </c>
      <c r="N1064" s="52">
        <f t="shared" si="545"/>
        <v>0</v>
      </c>
      <c r="O1064" s="52">
        <f t="shared" si="545"/>
        <v>0</v>
      </c>
      <c r="P1064" s="52">
        <f t="shared" si="545"/>
        <v>0</v>
      </c>
      <c r="Q1064" s="52">
        <f t="shared" si="545"/>
        <v>0</v>
      </c>
      <c r="R1064" s="52">
        <f t="shared" si="545"/>
        <v>0</v>
      </c>
      <c r="S1064" s="52">
        <f t="shared" si="545"/>
        <v>0</v>
      </c>
      <c r="T1064" s="52">
        <f t="shared" si="545"/>
        <v>0</v>
      </c>
      <c r="U1064" s="52">
        <f t="shared" si="545"/>
        <v>0</v>
      </c>
      <c r="V1064" s="21"/>
      <c r="W1064" s="21"/>
      <c r="X1064" s="21"/>
      <c r="Y1064" s="12"/>
    </row>
    <row r="1065" spans="1:25" hidden="1" x14ac:dyDescent="0.2">
      <c r="A1065" s="41"/>
      <c r="B1065" s="42">
        <v>11</v>
      </c>
      <c r="C1065" s="41"/>
      <c r="D1065" s="64">
        <v>4214</v>
      </c>
      <c r="E1065" s="36"/>
      <c r="G1065" s="51"/>
      <c r="H1065" s="51"/>
      <c r="I1065" s="51"/>
      <c r="J1065" s="51"/>
      <c r="K1065" s="51"/>
      <c r="L1065" s="33" t="str">
        <f t="shared" si="509"/>
        <v>-</v>
      </c>
      <c r="M1065" s="51"/>
      <c r="N1065" s="51"/>
      <c r="O1065" s="51">
        <v>0</v>
      </c>
      <c r="P1065" s="51">
        <f>O1065</f>
        <v>0</v>
      </c>
      <c r="Q1065" s="51"/>
      <c r="R1065" s="51"/>
      <c r="S1065" s="51">
        <f>R1065</f>
        <v>0</v>
      </c>
      <c r="T1065" s="51"/>
      <c r="U1065" s="51">
        <f>T1065</f>
        <v>0</v>
      </c>
    </row>
    <row r="1066" spans="1:25" s="23" customFormat="1" ht="15.75" x14ac:dyDescent="0.2">
      <c r="A1066" s="238" t="s">
        <v>93</v>
      </c>
      <c r="B1066" s="238"/>
      <c r="C1066" s="238"/>
      <c r="D1066" s="238"/>
      <c r="E1066" s="38" t="s">
        <v>516</v>
      </c>
      <c r="F1066" s="20"/>
      <c r="G1066" s="52">
        <f>SUM(G1067)</f>
        <v>0</v>
      </c>
      <c r="H1066" s="52">
        <f t="shared" ref="H1066:U1067" si="546">SUM(H1067)</f>
        <v>0</v>
      </c>
      <c r="I1066" s="52">
        <f t="shared" si="546"/>
        <v>0</v>
      </c>
      <c r="J1066" s="52">
        <f t="shared" si="546"/>
        <v>0</v>
      </c>
      <c r="K1066" s="52">
        <f t="shared" si="546"/>
        <v>0</v>
      </c>
      <c r="L1066" s="22" t="str">
        <f t="shared" si="509"/>
        <v>-</v>
      </c>
      <c r="M1066" s="52">
        <f t="shared" si="546"/>
        <v>0</v>
      </c>
      <c r="N1066" s="52">
        <f t="shared" si="546"/>
        <v>0</v>
      </c>
      <c r="O1066" s="52">
        <f t="shared" si="546"/>
        <v>0</v>
      </c>
      <c r="P1066" s="52">
        <f t="shared" si="546"/>
        <v>0</v>
      </c>
      <c r="Q1066" s="52">
        <f t="shared" si="546"/>
        <v>0</v>
      </c>
      <c r="R1066" s="52">
        <f t="shared" si="546"/>
        <v>0</v>
      </c>
      <c r="S1066" s="52">
        <f t="shared" si="546"/>
        <v>0</v>
      </c>
      <c r="T1066" s="52">
        <f t="shared" si="546"/>
        <v>0</v>
      </c>
      <c r="U1066" s="52">
        <f t="shared" si="546"/>
        <v>0</v>
      </c>
      <c r="V1066" s="21"/>
      <c r="W1066" s="21"/>
      <c r="X1066" s="21"/>
      <c r="Y1066" s="12"/>
    </row>
    <row r="1067" spans="1:25" s="23" customFormat="1" ht="15.75" hidden="1" x14ac:dyDescent="0.2">
      <c r="A1067" s="24"/>
      <c r="B1067" s="25">
        <v>11</v>
      </c>
      <c r="C1067" s="24"/>
      <c r="D1067" s="40">
        <v>412</v>
      </c>
      <c r="E1067" s="20"/>
      <c r="F1067" s="20"/>
      <c r="G1067" s="52">
        <f>SUM(G1068)</f>
        <v>0</v>
      </c>
      <c r="H1067" s="52">
        <f t="shared" si="546"/>
        <v>0</v>
      </c>
      <c r="I1067" s="52">
        <f t="shared" si="546"/>
        <v>0</v>
      </c>
      <c r="J1067" s="52">
        <f t="shared" si="546"/>
        <v>0</v>
      </c>
      <c r="K1067" s="52">
        <f t="shared" si="546"/>
        <v>0</v>
      </c>
      <c r="L1067" s="22" t="str">
        <f t="shared" si="509"/>
        <v>-</v>
      </c>
      <c r="M1067" s="52">
        <f t="shared" si="546"/>
        <v>0</v>
      </c>
      <c r="N1067" s="52">
        <f t="shared" si="546"/>
        <v>0</v>
      </c>
      <c r="O1067" s="52">
        <f t="shared" si="546"/>
        <v>0</v>
      </c>
      <c r="P1067" s="52">
        <f t="shared" si="546"/>
        <v>0</v>
      </c>
      <c r="Q1067" s="52">
        <f t="shared" si="546"/>
        <v>0</v>
      </c>
      <c r="R1067" s="52">
        <f t="shared" si="546"/>
        <v>0</v>
      </c>
      <c r="S1067" s="52">
        <f t="shared" si="546"/>
        <v>0</v>
      </c>
      <c r="T1067" s="52">
        <f t="shared" si="546"/>
        <v>0</v>
      </c>
      <c r="U1067" s="52">
        <f t="shared" si="546"/>
        <v>0</v>
      </c>
      <c r="V1067" s="21"/>
      <c r="W1067" s="21"/>
      <c r="X1067" s="21"/>
      <c r="Y1067" s="12"/>
    </row>
    <row r="1068" spans="1:25" hidden="1" x14ac:dyDescent="0.2">
      <c r="A1068" s="41"/>
      <c r="B1068" s="42">
        <v>11</v>
      </c>
      <c r="C1068" s="41"/>
      <c r="D1068" s="64" t="s">
        <v>514</v>
      </c>
      <c r="E1068" s="36"/>
      <c r="G1068" s="51"/>
      <c r="H1068" s="51"/>
      <c r="I1068" s="51"/>
      <c r="J1068" s="51"/>
      <c r="K1068" s="51"/>
      <c r="L1068" s="33" t="str">
        <f t="shared" si="509"/>
        <v>-</v>
      </c>
      <c r="M1068" s="51"/>
      <c r="N1068" s="51"/>
      <c r="O1068" s="51"/>
      <c r="P1068" s="51">
        <f>O1068</f>
        <v>0</v>
      </c>
      <c r="Q1068" s="51"/>
      <c r="R1068" s="51"/>
      <c r="S1068" s="51">
        <f>R1068</f>
        <v>0</v>
      </c>
      <c r="T1068" s="51"/>
      <c r="U1068" s="51">
        <f>T1068</f>
        <v>0</v>
      </c>
    </row>
    <row r="1069" spans="1:25" s="23" customFormat="1" ht="31.5" x14ac:dyDescent="0.2">
      <c r="A1069" s="238" t="s">
        <v>93</v>
      </c>
      <c r="B1069" s="238"/>
      <c r="C1069" s="238"/>
      <c r="D1069" s="238"/>
      <c r="E1069" s="38" t="s">
        <v>517</v>
      </c>
      <c r="F1069" s="20"/>
      <c r="G1069" s="52">
        <f>SUM(G1070)</f>
        <v>0</v>
      </c>
      <c r="H1069" s="52">
        <f t="shared" ref="H1069:U1070" si="547">SUM(H1070)</f>
        <v>0</v>
      </c>
      <c r="I1069" s="52">
        <f t="shared" si="547"/>
        <v>0</v>
      </c>
      <c r="J1069" s="52">
        <f t="shared" si="547"/>
        <v>0</v>
      </c>
      <c r="K1069" s="52">
        <f t="shared" si="547"/>
        <v>0</v>
      </c>
      <c r="L1069" s="22" t="str">
        <f t="shared" si="509"/>
        <v>-</v>
      </c>
      <c r="M1069" s="52">
        <f t="shared" si="547"/>
        <v>0</v>
      </c>
      <c r="N1069" s="52">
        <f t="shared" si="547"/>
        <v>0</v>
      </c>
      <c r="O1069" s="52">
        <f t="shared" si="547"/>
        <v>0</v>
      </c>
      <c r="P1069" s="52">
        <f t="shared" si="547"/>
        <v>0</v>
      </c>
      <c r="Q1069" s="52">
        <f t="shared" si="547"/>
        <v>0</v>
      </c>
      <c r="R1069" s="52">
        <f t="shared" si="547"/>
        <v>0</v>
      </c>
      <c r="S1069" s="52">
        <f t="shared" si="547"/>
        <v>0</v>
      </c>
      <c r="T1069" s="52">
        <f t="shared" si="547"/>
        <v>0</v>
      </c>
      <c r="U1069" s="52">
        <f t="shared" si="547"/>
        <v>0</v>
      </c>
      <c r="V1069" s="21"/>
      <c r="W1069" s="21"/>
      <c r="X1069" s="21"/>
      <c r="Y1069" s="12"/>
    </row>
    <row r="1070" spans="1:25" s="23" customFormat="1" ht="15.75" hidden="1" x14ac:dyDescent="0.2">
      <c r="A1070" s="24"/>
      <c r="B1070" s="25">
        <v>11</v>
      </c>
      <c r="C1070" s="24"/>
      <c r="D1070" s="40">
        <v>421</v>
      </c>
      <c r="E1070" s="20"/>
      <c r="F1070" s="20"/>
      <c r="G1070" s="52">
        <f>SUM(G1071)</f>
        <v>0</v>
      </c>
      <c r="H1070" s="52">
        <f t="shared" si="547"/>
        <v>0</v>
      </c>
      <c r="I1070" s="52">
        <f t="shared" si="547"/>
        <v>0</v>
      </c>
      <c r="J1070" s="52">
        <f t="shared" si="547"/>
        <v>0</v>
      </c>
      <c r="K1070" s="52">
        <f t="shared" si="547"/>
        <v>0</v>
      </c>
      <c r="L1070" s="22" t="str">
        <f t="shared" si="509"/>
        <v>-</v>
      </c>
      <c r="M1070" s="52">
        <f t="shared" si="547"/>
        <v>0</v>
      </c>
      <c r="N1070" s="52">
        <f t="shared" si="547"/>
        <v>0</v>
      </c>
      <c r="O1070" s="52">
        <f t="shared" si="547"/>
        <v>0</v>
      </c>
      <c r="P1070" s="52">
        <f t="shared" si="547"/>
        <v>0</v>
      </c>
      <c r="Q1070" s="52">
        <f t="shared" si="547"/>
        <v>0</v>
      </c>
      <c r="R1070" s="52">
        <f t="shared" si="547"/>
        <v>0</v>
      </c>
      <c r="S1070" s="52">
        <f t="shared" si="547"/>
        <v>0</v>
      </c>
      <c r="T1070" s="52">
        <f t="shared" si="547"/>
        <v>0</v>
      </c>
      <c r="U1070" s="52">
        <f t="shared" si="547"/>
        <v>0</v>
      </c>
      <c r="V1070" s="21"/>
      <c r="W1070" s="21"/>
      <c r="X1070" s="21"/>
      <c r="Y1070" s="12"/>
    </row>
    <row r="1071" spans="1:25" hidden="1" x14ac:dyDescent="0.2">
      <c r="A1071" s="41"/>
      <c r="B1071" s="42">
        <v>11</v>
      </c>
      <c r="C1071" s="41"/>
      <c r="D1071" s="64">
        <v>4214</v>
      </c>
      <c r="E1071" s="36" t="s">
        <v>500</v>
      </c>
      <c r="G1071" s="51"/>
      <c r="H1071" s="51"/>
      <c r="I1071" s="51"/>
      <c r="J1071" s="51"/>
      <c r="K1071" s="51"/>
      <c r="L1071" s="33" t="str">
        <f t="shared" si="509"/>
        <v>-</v>
      </c>
      <c r="M1071" s="51"/>
      <c r="N1071" s="51"/>
      <c r="O1071" s="51">
        <v>0</v>
      </c>
      <c r="P1071" s="51">
        <f>O1071</f>
        <v>0</v>
      </c>
      <c r="Q1071" s="51"/>
      <c r="R1071" s="51">
        <v>0</v>
      </c>
      <c r="S1071" s="51">
        <f>R1071</f>
        <v>0</v>
      </c>
      <c r="T1071" s="51"/>
      <c r="U1071" s="51">
        <f>T1071</f>
        <v>0</v>
      </c>
    </row>
    <row r="1072" spans="1:25" s="23" customFormat="1" ht="15.75" x14ac:dyDescent="0.2">
      <c r="A1072" s="225" t="s">
        <v>518</v>
      </c>
      <c r="B1072" s="225"/>
      <c r="C1072" s="225"/>
      <c r="D1072" s="225"/>
      <c r="E1072" s="225"/>
      <c r="F1072" s="225"/>
      <c r="G1072" s="16">
        <f>G1073+G1138</f>
        <v>17575560</v>
      </c>
      <c r="H1072" s="16">
        <f>H1073+H1138</f>
        <v>12490000</v>
      </c>
      <c r="I1072" s="16">
        <f>I1073+I1138</f>
        <v>17575560</v>
      </c>
      <c r="J1072" s="16">
        <f>J1073+J1138</f>
        <v>12490000</v>
      </c>
      <c r="K1072" s="16">
        <f>K1073+K1138</f>
        <v>5034716.0599999996</v>
      </c>
      <c r="L1072" s="17">
        <f t="shared" ref="L1072:L1135" si="548">IF(I1072=0, "-", K1072/I1072*100)</f>
        <v>28.64612029431779</v>
      </c>
      <c r="M1072" s="16">
        <f t="shared" ref="M1072:U1072" si="549">M1073+M1138</f>
        <v>12490000</v>
      </c>
      <c r="N1072" s="16">
        <f>N1073+N1138</f>
        <v>12490000</v>
      </c>
      <c r="O1072" s="16">
        <f t="shared" si="549"/>
        <v>5945000</v>
      </c>
      <c r="P1072" s="16">
        <f t="shared" si="549"/>
        <v>5945000</v>
      </c>
      <c r="Q1072" s="16">
        <f t="shared" si="549"/>
        <v>9252000</v>
      </c>
      <c r="R1072" s="16">
        <f t="shared" si="549"/>
        <v>5945000</v>
      </c>
      <c r="S1072" s="16">
        <f t="shared" si="549"/>
        <v>5945000</v>
      </c>
      <c r="T1072" s="16">
        <f t="shared" si="549"/>
        <v>5945000</v>
      </c>
      <c r="U1072" s="16">
        <f t="shared" si="549"/>
        <v>5945000</v>
      </c>
      <c r="V1072" s="21"/>
      <c r="W1072" s="21"/>
      <c r="X1072" s="21"/>
      <c r="Y1072" s="12"/>
    </row>
    <row r="1073" spans="1:25" s="47" customFormat="1" ht="29.25" customHeight="1" x14ac:dyDescent="0.2">
      <c r="A1073" s="240" t="s">
        <v>519</v>
      </c>
      <c r="B1073" s="240"/>
      <c r="C1073" s="240"/>
      <c r="D1073" s="240"/>
      <c r="E1073" s="226" t="s">
        <v>520</v>
      </c>
      <c r="F1073" s="226"/>
      <c r="G1073" s="18">
        <f>SUM(G1074+G1117+G1129)</f>
        <v>5945000</v>
      </c>
      <c r="H1073" s="18">
        <f t="shared" ref="H1073:U1073" si="550">SUM(H1074+H1117+H1129)</f>
        <v>5945000</v>
      </c>
      <c r="I1073" s="18">
        <f t="shared" si="550"/>
        <v>5945000</v>
      </c>
      <c r="J1073" s="18">
        <f t="shared" si="550"/>
        <v>5945000</v>
      </c>
      <c r="K1073" s="18">
        <f t="shared" si="550"/>
        <v>2352392.4799999995</v>
      </c>
      <c r="L1073" s="19">
        <f t="shared" si="548"/>
        <v>39.569259545836829</v>
      </c>
      <c r="M1073" s="18">
        <f t="shared" si="550"/>
        <v>5945000</v>
      </c>
      <c r="N1073" s="18">
        <f t="shared" si="550"/>
        <v>5945000</v>
      </c>
      <c r="O1073" s="18">
        <f t="shared" si="550"/>
        <v>5945000</v>
      </c>
      <c r="P1073" s="18">
        <f t="shared" si="550"/>
        <v>5945000</v>
      </c>
      <c r="Q1073" s="18">
        <f t="shared" si="550"/>
        <v>5945000</v>
      </c>
      <c r="R1073" s="18">
        <f t="shared" si="550"/>
        <v>5945000</v>
      </c>
      <c r="S1073" s="18">
        <f t="shared" si="550"/>
        <v>5945000</v>
      </c>
      <c r="T1073" s="18">
        <f t="shared" si="550"/>
        <v>5945000</v>
      </c>
      <c r="U1073" s="18">
        <f t="shared" si="550"/>
        <v>5945000</v>
      </c>
      <c r="V1073" s="83"/>
      <c r="W1073" s="83"/>
      <c r="X1073" s="83"/>
      <c r="Y1073" s="88"/>
    </row>
    <row r="1074" spans="1:25" s="23" customFormat="1" ht="78.75" x14ac:dyDescent="0.2">
      <c r="A1074" s="227" t="s">
        <v>521</v>
      </c>
      <c r="B1074" s="227"/>
      <c r="C1074" s="227"/>
      <c r="D1074" s="227"/>
      <c r="E1074" s="20" t="s">
        <v>522</v>
      </c>
      <c r="F1074" s="38" t="s">
        <v>523</v>
      </c>
      <c r="G1074" s="21">
        <f>G1075+G1078+G1080+G1083+G1088+G1092+G1102+G1104+G1110+G1113+G1115</f>
        <v>5290000</v>
      </c>
      <c r="H1074" s="21">
        <f t="shared" ref="H1074:U1074" si="551">H1075+H1078+H1080+H1083+H1088+H1092+H1102+H1104+H1110+H1113+H1115</f>
        <v>5290000</v>
      </c>
      <c r="I1074" s="21">
        <f t="shared" si="551"/>
        <v>5290000</v>
      </c>
      <c r="J1074" s="21">
        <f t="shared" si="551"/>
        <v>5290000</v>
      </c>
      <c r="K1074" s="21">
        <f t="shared" si="551"/>
        <v>2144249.6399999997</v>
      </c>
      <c r="L1074" s="22">
        <f t="shared" si="548"/>
        <v>40.534019659735343</v>
      </c>
      <c r="M1074" s="21">
        <f t="shared" si="551"/>
        <v>5290000</v>
      </c>
      <c r="N1074" s="21">
        <f t="shared" si="551"/>
        <v>5290000</v>
      </c>
      <c r="O1074" s="21">
        <f t="shared" si="551"/>
        <v>5390000</v>
      </c>
      <c r="P1074" s="21">
        <f t="shared" si="551"/>
        <v>5390000</v>
      </c>
      <c r="Q1074" s="21">
        <f t="shared" si="551"/>
        <v>5290000</v>
      </c>
      <c r="R1074" s="21">
        <f t="shared" si="551"/>
        <v>5390000</v>
      </c>
      <c r="S1074" s="21">
        <f t="shared" si="551"/>
        <v>5390000</v>
      </c>
      <c r="T1074" s="21">
        <f t="shared" si="551"/>
        <v>5390000</v>
      </c>
      <c r="U1074" s="21">
        <f t="shared" si="551"/>
        <v>5390000</v>
      </c>
      <c r="V1074" s="21"/>
      <c r="W1074" s="21"/>
      <c r="X1074" s="21"/>
      <c r="Y1074" s="12"/>
    </row>
    <row r="1075" spans="1:25" s="23" customFormat="1" ht="15.75" hidden="1" x14ac:dyDescent="0.2">
      <c r="A1075" s="24" t="s">
        <v>524</v>
      </c>
      <c r="B1075" s="25">
        <v>11</v>
      </c>
      <c r="C1075" s="49" t="s">
        <v>270</v>
      </c>
      <c r="D1075" s="27">
        <v>311</v>
      </c>
      <c r="E1075" s="20"/>
      <c r="F1075" s="20"/>
      <c r="G1075" s="21">
        <f>SUM(G1076:G1077)</f>
        <v>2110000</v>
      </c>
      <c r="H1075" s="21">
        <f t="shared" ref="H1075:U1075" si="552">SUM(H1076:H1077)</f>
        <v>2110000</v>
      </c>
      <c r="I1075" s="21">
        <f t="shared" si="552"/>
        <v>2110000</v>
      </c>
      <c r="J1075" s="21">
        <f t="shared" si="552"/>
        <v>2110000</v>
      </c>
      <c r="K1075" s="21">
        <f t="shared" si="552"/>
        <v>985668.02</v>
      </c>
      <c r="L1075" s="22">
        <f t="shared" si="548"/>
        <v>46.714124170616117</v>
      </c>
      <c r="M1075" s="21">
        <f t="shared" si="552"/>
        <v>2110000</v>
      </c>
      <c r="N1075" s="21">
        <f t="shared" si="552"/>
        <v>2110000</v>
      </c>
      <c r="O1075" s="21">
        <f t="shared" si="552"/>
        <v>2110000</v>
      </c>
      <c r="P1075" s="21">
        <f t="shared" si="552"/>
        <v>2110000</v>
      </c>
      <c r="Q1075" s="21">
        <f t="shared" si="552"/>
        <v>2110000</v>
      </c>
      <c r="R1075" s="21">
        <f t="shared" si="552"/>
        <v>2110000</v>
      </c>
      <c r="S1075" s="21">
        <f t="shared" si="552"/>
        <v>2110000</v>
      </c>
      <c r="T1075" s="21">
        <f t="shared" si="552"/>
        <v>2110000</v>
      </c>
      <c r="U1075" s="21">
        <f t="shared" si="552"/>
        <v>2110000</v>
      </c>
      <c r="V1075" s="21">
        <v>2700000</v>
      </c>
      <c r="W1075" s="21"/>
      <c r="X1075" s="21"/>
      <c r="Y1075" s="12" t="s">
        <v>525</v>
      </c>
    </row>
    <row r="1076" spans="1:25" s="23" customFormat="1" ht="15.75" hidden="1" x14ac:dyDescent="0.2">
      <c r="A1076" s="28" t="s">
        <v>524</v>
      </c>
      <c r="B1076" s="29">
        <v>11</v>
      </c>
      <c r="C1076" s="50" t="s">
        <v>270</v>
      </c>
      <c r="D1076" s="53" t="s">
        <v>526</v>
      </c>
      <c r="E1076" s="32" t="s">
        <v>33</v>
      </c>
      <c r="F1076" s="20"/>
      <c r="G1076" s="1">
        <v>2100000</v>
      </c>
      <c r="H1076" s="1">
        <v>2100000</v>
      </c>
      <c r="I1076" s="1">
        <v>2100000</v>
      </c>
      <c r="J1076" s="1">
        <v>2100000</v>
      </c>
      <c r="K1076" s="1">
        <v>985668.02</v>
      </c>
      <c r="L1076" s="33">
        <f t="shared" si="548"/>
        <v>46.936572380952377</v>
      </c>
      <c r="M1076" s="1">
        <v>2100000</v>
      </c>
      <c r="N1076" s="1">
        <v>2100000</v>
      </c>
      <c r="O1076" s="1">
        <v>2100000</v>
      </c>
      <c r="P1076" s="1">
        <f>O1076</f>
        <v>2100000</v>
      </c>
      <c r="Q1076" s="1">
        <v>2100000</v>
      </c>
      <c r="R1076" s="1">
        <v>2100000</v>
      </c>
      <c r="S1076" s="1">
        <f>R1076</f>
        <v>2100000</v>
      </c>
      <c r="T1076" s="1">
        <v>2100000</v>
      </c>
      <c r="U1076" s="1">
        <f>T1076</f>
        <v>2100000</v>
      </c>
      <c r="V1076" s="21">
        <f>O1075+O1078+O1080</f>
        <v>2700000</v>
      </c>
      <c r="W1076" s="21"/>
      <c r="X1076" s="21"/>
      <c r="Y1076" s="12" t="s">
        <v>527</v>
      </c>
    </row>
    <row r="1077" spans="1:25" s="23" customFormat="1" ht="15.75" hidden="1" x14ac:dyDescent="0.2">
      <c r="A1077" s="28" t="s">
        <v>524</v>
      </c>
      <c r="B1077" s="29">
        <v>11</v>
      </c>
      <c r="C1077" s="50" t="s">
        <v>270</v>
      </c>
      <c r="D1077" s="53" t="s">
        <v>528</v>
      </c>
      <c r="E1077" s="32" t="s">
        <v>35</v>
      </c>
      <c r="F1077" s="20"/>
      <c r="G1077" s="1">
        <v>10000</v>
      </c>
      <c r="H1077" s="1">
        <v>10000</v>
      </c>
      <c r="I1077" s="1">
        <v>10000</v>
      </c>
      <c r="J1077" s="1">
        <v>10000</v>
      </c>
      <c r="K1077" s="1">
        <v>0</v>
      </c>
      <c r="L1077" s="33">
        <f t="shared" si="548"/>
        <v>0</v>
      </c>
      <c r="M1077" s="1">
        <v>10000</v>
      </c>
      <c r="N1077" s="1">
        <v>10000</v>
      </c>
      <c r="O1077" s="1">
        <v>10000</v>
      </c>
      <c r="P1077" s="1">
        <f t="shared" ref="P1077:P1116" si="553">O1077</f>
        <v>10000</v>
      </c>
      <c r="Q1077" s="1">
        <v>10000</v>
      </c>
      <c r="R1077" s="1">
        <v>10000</v>
      </c>
      <c r="S1077" s="1">
        <f t="shared" ref="S1077:S1116" si="554">R1077</f>
        <v>10000</v>
      </c>
      <c r="T1077" s="1">
        <v>10000</v>
      </c>
      <c r="U1077" s="1">
        <f t="shared" ref="U1077:U1116" si="555">T1077</f>
        <v>10000</v>
      </c>
      <c r="V1077" s="1">
        <f>V1075-V1076</f>
        <v>0</v>
      </c>
      <c r="W1077" s="1"/>
      <c r="X1077" s="1"/>
      <c r="Y1077" s="65" t="s">
        <v>26</v>
      </c>
    </row>
    <row r="1078" spans="1:25" s="23" customFormat="1" ht="15.75" hidden="1" x14ac:dyDescent="0.2">
      <c r="A1078" s="24" t="s">
        <v>524</v>
      </c>
      <c r="B1078" s="25">
        <v>11</v>
      </c>
      <c r="C1078" s="49" t="s">
        <v>270</v>
      </c>
      <c r="D1078" s="40">
        <v>312</v>
      </c>
      <c r="E1078" s="20"/>
      <c r="F1078" s="20"/>
      <c r="G1078" s="21">
        <f>SUM(G1079)</f>
        <v>40000</v>
      </c>
      <c r="H1078" s="21">
        <f t="shared" ref="H1078:U1078" si="556">SUM(H1079)</f>
        <v>40000</v>
      </c>
      <c r="I1078" s="21">
        <f t="shared" si="556"/>
        <v>40000</v>
      </c>
      <c r="J1078" s="21">
        <f t="shared" si="556"/>
        <v>40000</v>
      </c>
      <c r="K1078" s="21">
        <f t="shared" si="556"/>
        <v>0</v>
      </c>
      <c r="L1078" s="22">
        <f t="shared" si="548"/>
        <v>0</v>
      </c>
      <c r="M1078" s="21">
        <f t="shared" si="556"/>
        <v>40000</v>
      </c>
      <c r="N1078" s="21">
        <f t="shared" si="556"/>
        <v>40000</v>
      </c>
      <c r="O1078" s="21">
        <f t="shared" si="556"/>
        <v>40000</v>
      </c>
      <c r="P1078" s="21">
        <f t="shared" si="556"/>
        <v>40000</v>
      </c>
      <c r="Q1078" s="21">
        <f t="shared" si="556"/>
        <v>40000</v>
      </c>
      <c r="R1078" s="21">
        <f t="shared" si="556"/>
        <v>40000</v>
      </c>
      <c r="S1078" s="21">
        <f t="shared" si="556"/>
        <v>40000</v>
      </c>
      <c r="T1078" s="21">
        <f t="shared" si="556"/>
        <v>40000</v>
      </c>
      <c r="U1078" s="21">
        <f t="shared" si="556"/>
        <v>40000</v>
      </c>
      <c r="V1078" s="21"/>
      <c r="W1078" s="21"/>
      <c r="X1078" s="21"/>
      <c r="Y1078" s="12"/>
    </row>
    <row r="1079" spans="1:25" s="23" customFormat="1" ht="15.75" hidden="1" x14ac:dyDescent="0.2">
      <c r="A1079" s="28" t="s">
        <v>524</v>
      </c>
      <c r="B1079" s="29">
        <v>11</v>
      </c>
      <c r="C1079" s="50" t="s">
        <v>270</v>
      </c>
      <c r="D1079" s="53" t="s">
        <v>529</v>
      </c>
      <c r="E1079" s="32" t="s">
        <v>471</v>
      </c>
      <c r="F1079" s="20"/>
      <c r="G1079" s="1">
        <v>40000</v>
      </c>
      <c r="H1079" s="1">
        <v>40000</v>
      </c>
      <c r="I1079" s="1">
        <v>40000</v>
      </c>
      <c r="J1079" s="1">
        <v>40000</v>
      </c>
      <c r="K1079" s="1">
        <v>0</v>
      </c>
      <c r="L1079" s="33">
        <f t="shared" si="548"/>
        <v>0</v>
      </c>
      <c r="M1079" s="1">
        <v>40000</v>
      </c>
      <c r="N1079" s="1">
        <v>40000</v>
      </c>
      <c r="O1079" s="1">
        <v>40000</v>
      </c>
      <c r="P1079" s="1">
        <f t="shared" si="553"/>
        <v>40000</v>
      </c>
      <c r="Q1079" s="1">
        <v>40000</v>
      </c>
      <c r="R1079" s="1">
        <v>40000</v>
      </c>
      <c r="S1079" s="1">
        <f t="shared" si="554"/>
        <v>40000</v>
      </c>
      <c r="T1079" s="1">
        <v>40000</v>
      </c>
      <c r="U1079" s="1">
        <f t="shared" si="555"/>
        <v>40000</v>
      </c>
      <c r="V1079" s="21"/>
      <c r="W1079" s="21"/>
      <c r="X1079" s="21"/>
      <c r="Y1079" s="12"/>
    </row>
    <row r="1080" spans="1:25" s="23" customFormat="1" ht="15.75" hidden="1" x14ac:dyDescent="0.2">
      <c r="A1080" s="24" t="s">
        <v>524</v>
      </c>
      <c r="B1080" s="25">
        <v>11</v>
      </c>
      <c r="C1080" s="49" t="s">
        <v>270</v>
      </c>
      <c r="D1080" s="40">
        <v>313</v>
      </c>
      <c r="E1080" s="20"/>
      <c r="F1080" s="20"/>
      <c r="G1080" s="21">
        <f>SUM(G1081:G1082)</f>
        <v>550000</v>
      </c>
      <c r="H1080" s="21">
        <f t="shared" ref="H1080:U1080" si="557">SUM(H1081:H1082)</f>
        <v>550000</v>
      </c>
      <c r="I1080" s="21">
        <f t="shared" si="557"/>
        <v>550000</v>
      </c>
      <c r="J1080" s="21">
        <f t="shared" si="557"/>
        <v>550000</v>
      </c>
      <c r="K1080" s="21">
        <f t="shared" si="557"/>
        <v>149821.46</v>
      </c>
      <c r="L1080" s="22">
        <f t="shared" si="548"/>
        <v>27.240265454545455</v>
      </c>
      <c r="M1080" s="21">
        <f t="shared" si="557"/>
        <v>550000</v>
      </c>
      <c r="N1080" s="21">
        <f t="shared" si="557"/>
        <v>550000</v>
      </c>
      <c r="O1080" s="21">
        <f t="shared" si="557"/>
        <v>550000</v>
      </c>
      <c r="P1080" s="21">
        <f t="shared" si="557"/>
        <v>550000</v>
      </c>
      <c r="Q1080" s="21">
        <f t="shared" si="557"/>
        <v>550000</v>
      </c>
      <c r="R1080" s="21">
        <f t="shared" si="557"/>
        <v>550000</v>
      </c>
      <c r="S1080" s="21">
        <f t="shared" si="557"/>
        <v>550000</v>
      </c>
      <c r="T1080" s="21">
        <f t="shared" si="557"/>
        <v>550000</v>
      </c>
      <c r="U1080" s="21">
        <f t="shared" si="557"/>
        <v>550000</v>
      </c>
      <c r="V1080" s="21"/>
      <c r="W1080" s="21"/>
      <c r="X1080" s="21"/>
      <c r="Y1080" s="12"/>
    </row>
    <row r="1081" spans="1:25" s="23" customFormat="1" ht="15.75" hidden="1" x14ac:dyDescent="0.2">
      <c r="A1081" s="28" t="s">
        <v>524</v>
      </c>
      <c r="B1081" s="29">
        <v>11</v>
      </c>
      <c r="C1081" s="50" t="s">
        <v>270</v>
      </c>
      <c r="D1081" s="53" t="s">
        <v>530</v>
      </c>
      <c r="E1081" s="32" t="s">
        <v>40</v>
      </c>
      <c r="F1081" s="20"/>
      <c r="G1081" s="1">
        <v>450000</v>
      </c>
      <c r="H1081" s="1">
        <v>450000</v>
      </c>
      <c r="I1081" s="1">
        <v>450000</v>
      </c>
      <c r="J1081" s="1">
        <v>450000</v>
      </c>
      <c r="K1081" s="1">
        <v>133065.12</v>
      </c>
      <c r="L1081" s="33">
        <f t="shared" si="548"/>
        <v>29.570026666666667</v>
      </c>
      <c r="M1081" s="1">
        <v>450000</v>
      </c>
      <c r="N1081" s="1">
        <v>450000</v>
      </c>
      <c r="O1081" s="1">
        <v>450000</v>
      </c>
      <c r="P1081" s="1">
        <f t="shared" si="553"/>
        <v>450000</v>
      </c>
      <c r="Q1081" s="1">
        <v>450000</v>
      </c>
      <c r="R1081" s="1">
        <v>450000</v>
      </c>
      <c r="S1081" s="1">
        <f t="shared" si="554"/>
        <v>450000</v>
      </c>
      <c r="T1081" s="1">
        <v>450000</v>
      </c>
      <c r="U1081" s="1">
        <f t="shared" si="555"/>
        <v>450000</v>
      </c>
      <c r="V1081" s="21"/>
      <c r="W1081" s="21"/>
      <c r="X1081" s="21"/>
      <c r="Y1081" s="12"/>
    </row>
    <row r="1082" spans="1:25" s="23" customFormat="1" ht="30" hidden="1" x14ac:dyDescent="0.2">
      <c r="A1082" s="28" t="s">
        <v>524</v>
      </c>
      <c r="B1082" s="29">
        <v>11</v>
      </c>
      <c r="C1082" s="50" t="s">
        <v>270</v>
      </c>
      <c r="D1082" s="53">
        <v>3133</v>
      </c>
      <c r="E1082" s="32" t="s">
        <v>41</v>
      </c>
      <c r="F1082" s="20"/>
      <c r="G1082" s="1">
        <v>100000</v>
      </c>
      <c r="H1082" s="1">
        <v>100000</v>
      </c>
      <c r="I1082" s="1">
        <v>100000</v>
      </c>
      <c r="J1082" s="1">
        <v>100000</v>
      </c>
      <c r="K1082" s="1">
        <v>16756.34</v>
      </c>
      <c r="L1082" s="33">
        <f t="shared" si="548"/>
        <v>16.756340000000002</v>
      </c>
      <c r="M1082" s="1">
        <v>100000</v>
      </c>
      <c r="N1082" s="1">
        <v>100000</v>
      </c>
      <c r="O1082" s="1">
        <v>100000</v>
      </c>
      <c r="P1082" s="1">
        <f t="shared" si="553"/>
        <v>100000</v>
      </c>
      <c r="Q1082" s="1">
        <v>100000</v>
      </c>
      <c r="R1082" s="1">
        <v>100000</v>
      </c>
      <c r="S1082" s="1">
        <f t="shared" si="554"/>
        <v>100000</v>
      </c>
      <c r="T1082" s="1">
        <v>100000</v>
      </c>
      <c r="U1082" s="1">
        <f t="shared" si="555"/>
        <v>100000</v>
      </c>
      <c r="V1082" s="21"/>
      <c r="W1082" s="21"/>
      <c r="X1082" s="21"/>
      <c r="Y1082" s="12"/>
    </row>
    <row r="1083" spans="1:25" s="23" customFormat="1" ht="15.75" hidden="1" x14ac:dyDescent="0.2">
      <c r="A1083" s="24" t="s">
        <v>524</v>
      </c>
      <c r="B1083" s="25">
        <v>11</v>
      </c>
      <c r="C1083" s="49" t="s">
        <v>270</v>
      </c>
      <c r="D1083" s="40">
        <v>321</v>
      </c>
      <c r="E1083" s="20"/>
      <c r="F1083" s="20"/>
      <c r="G1083" s="21">
        <f>SUM(G1084:G1087)</f>
        <v>540000</v>
      </c>
      <c r="H1083" s="21">
        <f t="shared" ref="H1083:U1083" si="558">SUM(H1084:H1087)</f>
        <v>540000</v>
      </c>
      <c r="I1083" s="21">
        <f t="shared" si="558"/>
        <v>540000</v>
      </c>
      <c r="J1083" s="21">
        <f t="shared" si="558"/>
        <v>540000</v>
      </c>
      <c r="K1083" s="21">
        <f t="shared" si="558"/>
        <v>95348.37</v>
      </c>
      <c r="L1083" s="22">
        <f t="shared" si="548"/>
        <v>17.657105555555557</v>
      </c>
      <c r="M1083" s="21">
        <f t="shared" si="558"/>
        <v>540000</v>
      </c>
      <c r="N1083" s="21">
        <f t="shared" si="558"/>
        <v>540000</v>
      </c>
      <c r="O1083" s="21">
        <f t="shared" si="558"/>
        <v>470000</v>
      </c>
      <c r="P1083" s="21">
        <f t="shared" si="558"/>
        <v>470000</v>
      </c>
      <c r="Q1083" s="21">
        <f t="shared" si="558"/>
        <v>540000</v>
      </c>
      <c r="R1083" s="21">
        <f t="shared" si="558"/>
        <v>470000</v>
      </c>
      <c r="S1083" s="21">
        <f t="shared" si="558"/>
        <v>470000</v>
      </c>
      <c r="T1083" s="21">
        <f t="shared" si="558"/>
        <v>470000</v>
      </c>
      <c r="U1083" s="21">
        <f t="shared" si="558"/>
        <v>470000</v>
      </c>
      <c r="V1083" s="21"/>
      <c r="W1083" s="21"/>
      <c r="X1083" s="21"/>
      <c r="Y1083" s="12"/>
    </row>
    <row r="1084" spans="1:25" s="23" customFormat="1" ht="15.75" hidden="1" x14ac:dyDescent="0.2">
      <c r="A1084" s="28" t="s">
        <v>524</v>
      </c>
      <c r="B1084" s="29">
        <v>11</v>
      </c>
      <c r="C1084" s="50" t="s">
        <v>270</v>
      </c>
      <c r="D1084" s="53" t="s">
        <v>510</v>
      </c>
      <c r="E1084" s="32" t="s">
        <v>42</v>
      </c>
      <c r="F1084" s="20"/>
      <c r="G1084" s="1">
        <v>290000</v>
      </c>
      <c r="H1084" s="1">
        <v>290000</v>
      </c>
      <c r="I1084" s="1">
        <v>290000</v>
      </c>
      <c r="J1084" s="1">
        <v>290000</v>
      </c>
      <c r="K1084" s="1">
        <v>79002.37</v>
      </c>
      <c r="L1084" s="33">
        <f t="shared" si="548"/>
        <v>27.242196551724135</v>
      </c>
      <c r="M1084" s="1">
        <v>290000</v>
      </c>
      <c r="N1084" s="1">
        <v>290000</v>
      </c>
      <c r="O1084" s="1">
        <v>220000</v>
      </c>
      <c r="P1084" s="1">
        <f t="shared" si="553"/>
        <v>220000</v>
      </c>
      <c r="Q1084" s="1">
        <v>290000</v>
      </c>
      <c r="R1084" s="1">
        <v>220000</v>
      </c>
      <c r="S1084" s="1">
        <f t="shared" si="554"/>
        <v>220000</v>
      </c>
      <c r="T1084" s="1">
        <v>220000</v>
      </c>
      <c r="U1084" s="1">
        <f t="shared" si="555"/>
        <v>220000</v>
      </c>
      <c r="V1084" s="21"/>
      <c r="W1084" s="21"/>
      <c r="X1084" s="21"/>
      <c r="Y1084" s="12"/>
    </row>
    <row r="1085" spans="1:25" s="23" customFormat="1" ht="30" hidden="1" x14ac:dyDescent="0.2">
      <c r="A1085" s="28" t="s">
        <v>524</v>
      </c>
      <c r="B1085" s="29">
        <v>11</v>
      </c>
      <c r="C1085" s="50" t="s">
        <v>270</v>
      </c>
      <c r="D1085" s="53" t="s">
        <v>531</v>
      </c>
      <c r="E1085" s="32" t="s">
        <v>43</v>
      </c>
      <c r="F1085" s="20"/>
      <c r="G1085" s="1">
        <v>80000</v>
      </c>
      <c r="H1085" s="1">
        <v>80000</v>
      </c>
      <c r="I1085" s="1">
        <v>80000</v>
      </c>
      <c r="J1085" s="1">
        <v>80000</v>
      </c>
      <c r="K1085" s="1">
        <v>13230</v>
      </c>
      <c r="L1085" s="33">
        <f t="shared" si="548"/>
        <v>16.537499999999998</v>
      </c>
      <c r="M1085" s="1">
        <v>80000</v>
      </c>
      <c r="N1085" s="1">
        <v>80000</v>
      </c>
      <c r="O1085" s="1">
        <v>80000</v>
      </c>
      <c r="P1085" s="1">
        <f t="shared" si="553"/>
        <v>80000</v>
      </c>
      <c r="Q1085" s="1">
        <v>80000</v>
      </c>
      <c r="R1085" s="1">
        <v>80000</v>
      </c>
      <c r="S1085" s="1">
        <f t="shared" si="554"/>
        <v>80000</v>
      </c>
      <c r="T1085" s="1">
        <v>80000</v>
      </c>
      <c r="U1085" s="1">
        <f t="shared" si="555"/>
        <v>80000</v>
      </c>
      <c r="V1085" s="21"/>
      <c r="W1085" s="21"/>
      <c r="X1085" s="21"/>
      <c r="Y1085" s="12"/>
    </row>
    <row r="1086" spans="1:25" s="23" customFormat="1" ht="15.75" hidden="1" x14ac:dyDescent="0.2">
      <c r="A1086" s="28" t="s">
        <v>524</v>
      </c>
      <c r="B1086" s="29">
        <v>11</v>
      </c>
      <c r="C1086" s="50" t="s">
        <v>270</v>
      </c>
      <c r="D1086" s="53" t="s">
        <v>532</v>
      </c>
      <c r="E1086" s="32" t="s">
        <v>44</v>
      </c>
      <c r="F1086" s="20"/>
      <c r="G1086" s="1">
        <v>120000</v>
      </c>
      <c r="H1086" s="1">
        <v>120000</v>
      </c>
      <c r="I1086" s="1">
        <v>120000</v>
      </c>
      <c r="J1086" s="1">
        <v>120000</v>
      </c>
      <c r="K1086" s="1">
        <v>900</v>
      </c>
      <c r="L1086" s="33">
        <f t="shared" si="548"/>
        <v>0.75</v>
      </c>
      <c r="M1086" s="1">
        <v>120000</v>
      </c>
      <c r="N1086" s="1">
        <v>120000</v>
      </c>
      <c r="O1086" s="1">
        <v>120000</v>
      </c>
      <c r="P1086" s="1">
        <f t="shared" si="553"/>
        <v>120000</v>
      </c>
      <c r="Q1086" s="1">
        <v>120000</v>
      </c>
      <c r="R1086" s="1">
        <v>120000</v>
      </c>
      <c r="S1086" s="1">
        <f t="shared" si="554"/>
        <v>120000</v>
      </c>
      <c r="T1086" s="1">
        <v>120000</v>
      </c>
      <c r="U1086" s="1">
        <f t="shared" si="555"/>
        <v>120000</v>
      </c>
      <c r="V1086" s="21"/>
      <c r="W1086" s="21"/>
      <c r="X1086" s="21"/>
      <c r="Y1086" s="12"/>
    </row>
    <row r="1087" spans="1:25" s="23" customFormat="1" ht="15.75" hidden="1" x14ac:dyDescent="0.2">
      <c r="A1087" s="28" t="s">
        <v>524</v>
      </c>
      <c r="B1087" s="29">
        <v>11</v>
      </c>
      <c r="C1087" s="50" t="s">
        <v>270</v>
      </c>
      <c r="D1087" s="53" t="s">
        <v>533</v>
      </c>
      <c r="E1087" s="32" t="s">
        <v>45</v>
      </c>
      <c r="F1087" s="20"/>
      <c r="G1087" s="1">
        <v>50000</v>
      </c>
      <c r="H1087" s="1">
        <v>50000</v>
      </c>
      <c r="I1087" s="1">
        <v>50000</v>
      </c>
      <c r="J1087" s="1">
        <v>50000</v>
      </c>
      <c r="K1087" s="1">
        <v>2216</v>
      </c>
      <c r="L1087" s="33">
        <f t="shared" si="548"/>
        <v>4.4319999999999995</v>
      </c>
      <c r="M1087" s="1">
        <v>50000</v>
      </c>
      <c r="N1087" s="1">
        <v>50000</v>
      </c>
      <c r="O1087" s="1">
        <v>50000</v>
      </c>
      <c r="P1087" s="1">
        <f t="shared" si="553"/>
        <v>50000</v>
      </c>
      <c r="Q1087" s="1">
        <v>50000</v>
      </c>
      <c r="R1087" s="1">
        <v>50000</v>
      </c>
      <c r="S1087" s="1">
        <f t="shared" si="554"/>
        <v>50000</v>
      </c>
      <c r="T1087" s="1">
        <v>50000</v>
      </c>
      <c r="U1087" s="1">
        <f t="shared" si="555"/>
        <v>50000</v>
      </c>
      <c r="V1087" s="21"/>
      <c r="W1087" s="21"/>
      <c r="X1087" s="21"/>
      <c r="Y1087" s="12"/>
    </row>
    <row r="1088" spans="1:25" s="23" customFormat="1" ht="15.75" hidden="1" x14ac:dyDescent="0.2">
      <c r="A1088" s="24" t="s">
        <v>524</v>
      </c>
      <c r="B1088" s="25">
        <v>11</v>
      </c>
      <c r="C1088" s="49" t="s">
        <v>270</v>
      </c>
      <c r="D1088" s="40">
        <v>322</v>
      </c>
      <c r="E1088" s="20"/>
      <c r="F1088" s="20"/>
      <c r="G1088" s="21">
        <f>SUM(G1089:G1091)</f>
        <v>140000</v>
      </c>
      <c r="H1088" s="21">
        <f t="shared" ref="H1088:U1088" si="559">SUM(H1089:H1091)</f>
        <v>140000</v>
      </c>
      <c r="I1088" s="21">
        <f t="shared" si="559"/>
        <v>140000</v>
      </c>
      <c r="J1088" s="21">
        <f t="shared" si="559"/>
        <v>140000</v>
      </c>
      <c r="K1088" s="21">
        <f t="shared" si="559"/>
        <v>53202.27</v>
      </c>
      <c r="L1088" s="22">
        <f t="shared" si="548"/>
        <v>38.001621428571426</v>
      </c>
      <c r="M1088" s="21">
        <f t="shared" si="559"/>
        <v>140000</v>
      </c>
      <c r="N1088" s="21">
        <f t="shared" si="559"/>
        <v>140000</v>
      </c>
      <c r="O1088" s="21">
        <f t="shared" si="559"/>
        <v>180000</v>
      </c>
      <c r="P1088" s="21">
        <f t="shared" si="559"/>
        <v>180000</v>
      </c>
      <c r="Q1088" s="21">
        <f t="shared" si="559"/>
        <v>140000</v>
      </c>
      <c r="R1088" s="21">
        <f t="shared" si="559"/>
        <v>180000</v>
      </c>
      <c r="S1088" s="21">
        <f t="shared" si="559"/>
        <v>180000</v>
      </c>
      <c r="T1088" s="21">
        <f t="shared" si="559"/>
        <v>180000</v>
      </c>
      <c r="U1088" s="21">
        <f t="shared" si="559"/>
        <v>180000</v>
      </c>
      <c r="V1088" s="21"/>
      <c r="W1088" s="21"/>
      <c r="X1088" s="21"/>
      <c r="Y1088" s="12"/>
    </row>
    <row r="1089" spans="1:25" s="23" customFormat="1" ht="15.75" hidden="1" x14ac:dyDescent="0.2">
      <c r="A1089" s="28" t="s">
        <v>524</v>
      </c>
      <c r="B1089" s="29">
        <v>11</v>
      </c>
      <c r="C1089" s="50" t="s">
        <v>270</v>
      </c>
      <c r="D1089" s="53" t="s">
        <v>534</v>
      </c>
      <c r="E1089" s="32" t="s">
        <v>297</v>
      </c>
      <c r="F1089" s="20"/>
      <c r="G1089" s="1">
        <v>50000</v>
      </c>
      <c r="H1089" s="1">
        <v>50000</v>
      </c>
      <c r="I1089" s="1">
        <v>50000</v>
      </c>
      <c r="J1089" s="1">
        <v>50000</v>
      </c>
      <c r="K1089" s="1">
        <v>20161.829999999998</v>
      </c>
      <c r="L1089" s="33">
        <f t="shared" si="548"/>
        <v>40.323659999999997</v>
      </c>
      <c r="M1089" s="1">
        <v>50000</v>
      </c>
      <c r="N1089" s="1">
        <v>50000</v>
      </c>
      <c r="O1089" s="1">
        <v>50000</v>
      </c>
      <c r="P1089" s="1">
        <f t="shared" si="553"/>
        <v>50000</v>
      </c>
      <c r="Q1089" s="1">
        <v>50000</v>
      </c>
      <c r="R1089" s="1">
        <v>50000</v>
      </c>
      <c r="S1089" s="1">
        <f t="shared" si="554"/>
        <v>50000</v>
      </c>
      <c r="T1089" s="1">
        <v>50000</v>
      </c>
      <c r="U1089" s="1">
        <f t="shared" si="555"/>
        <v>50000</v>
      </c>
      <c r="V1089" s="21"/>
      <c r="W1089" s="21"/>
      <c r="X1089" s="21"/>
      <c r="Y1089" s="12"/>
    </row>
    <row r="1090" spans="1:25" s="23" customFormat="1" ht="15.75" hidden="1" x14ac:dyDescent="0.2">
      <c r="A1090" s="28" t="s">
        <v>524</v>
      </c>
      <c r="B1090" s="29">
        <v>11</v>
      </c>
      <c r="C1090" s="50" t="s">
        <v>270</v>
      </c>
      <c r="D1090" s="53" t="s">
        <v>535</v>
      </c>
      <c r="E1090" s="32" t="s">
        <v>48</v>
      </c>
      <c r="F1090" s="20"/>
      <c r="G1090" s="1">
        <v>50000</v>
      </c>
      <c r="H1090" s="1">
        <v>50000</v>
      </c>
      <c r="I1090" s="1">
        <v>50000</v>
      </c>
      <c r="J1090" s="1">
        <v>50000</v>
      </c>
      <c r="K1090" s="1">
        <v>30902.34</v>
      </c>
      <c r="L1090" s="33">
        <f t="shared" si="548"/>
        <v>61.804679999999998</v>
      </c>
      <c r="M1090" s="1">
        <v>50000</v>
      </c>
      <c r="N1090" s="1">
        <v>50000</v>
      </c>
      <c r="O1090" s="1">
        <v>90000</v>
      </c>
      <c r="P1090" s="1">
        <f t="shared" si="553"/>
        <v>90000</v>
      </c>
      <c r="Q1090" s="1">
        <v>50000</v>
      </c>
      <c r="R1090" s="1">
        <v>90000</v>
      </c>
      <c r="S1090" s="1">
        <f t="shared" si="554"/>
        <v>90000</v>
      </c>
      <c r="T1090" s="1">
        <v>90000</v>
      </c>
      <c r="U1090" s="1">
        <f t="shared" si="555"/>
        <v>90000</v>
      </c>
      <c r="V1090" s="21"/>
      <c r="W1090" s="21"/>
      <c r="X1090" s="21"/>
      <c r="Y1090" s="12"/>
    </row>
    <row r="1091" spans="1:25" s="23" customFormat="1" ht="15.75" hidden="1" x14ac:dyDescent="0.2">
      <c r="A1091" s="28" t="s">
        <v>524</v>
      </c>
      <c r="B1091" s="29">
        <v>11</v>
      </c>
      <c r="C1091" s="50" t="s">
        <v>270</v>
      </c>
      <c r="D1091" s="53" t="s">
        <v>536</v>
      </c>
      <c r="E1091" s="32" t="s">
        <v>473</v>
      </c>
      <c r="F1091" s="20"/>
      <c r="G1091" s="1">
        <v>40000</v>
      </c>
      <c r="H1091" s="1">
        <v>40000</v>
      </c>
      <c r="I1091" s="1">
        <v>40000</v>
      </c>
      <c r="J1091" s="1">
        <v>40000</v>
      </c>
      <c r="K1091" s="1">
        <v>2138.1</v>
      </c>
      <c r="L1091" s="33">
        <f t="shared" si="548"/>
        <v>5.3452500000000001</v>
      </c>
      <c r="M1091" s="1">
        <v>40000</v>
      </c>
      <c r="N1091" s="1">
        <v>40000</v>
      </c>
      <c r="O1091" s="1">
        <v>40000</v>
      </c>
      <c r="P1091" s="1">
        <f t="shared" si="553"/>
        <v>40000</v>
      </c>
      <c r="Q1091" s="1">
        <v>40000</v>
      </c>
      <c r="R1091" s="1">
        <v>40000</v>
      </c>
      <c r="S1091" s="1">
        <f t="shared" si="554"/>
        <v>40000</v>
      </c>
      <c r="T1091" s="1">
        <v>40000</v>
      </c>
      <c r="U1091" s="1">
        <f t="shared" si="555"/>
        <v>40000</v>
      </c>
      <c r="V1091" s="21"/>
      <c r="W1091" s="21"/>
      <c r="X1091" s="21"/>
      <c r="Y1091" s="12"/>
    </row>
    <row r="1092" spans="1:25" s="23" customFormat="1" ht="15.75" hidden="1" x14ac:dyDescent="0.2">
      <c r="A1092" s="24" t="s">
        <v>524</v>
      </c>
      <c r="B1092" s="25">
        <v>11</v>
      </c>
      <c r="C1092" s="49" t="s">
        <v>270</v>
      </c>
      <c r="D1092" s="40">
        <v>323</v>
      </c>
      <c r="E1092" s="20"/>
      <c r="F1092" s="20"/>
      <c r="G1092" s="21">
        <f>SUM(G1093:G1101)</f>
        <v>1065000</v>
      </c>
      <c r="H1092" s="21">
        <f t="shared" ref="H1092:U1092" si="560">SUM(H1093:H1101)</f>
        <v>1065000</v>
      </c>
      <c r="I1092" s="21">
        <f t="shared" si="560"/>
        <v>1065000</v>
      </c>
      <c r="J1092" s="21">
        <f t="shared" si="560"/>
        <v>1065000</v>
      </c>
      <c r="K1092" s="21">
        <f t="shared" si="560"/>
        <v>650002.59</v>
      </c>
      <c r="L1092" s="22">
        <f t="shared" si="548"/>
        <v>61.033107042253519</v>
      </c>
      <c r="M1092" s="21">
        <f t="shared" si="560"/>
        <v>1065000</v>
      </c>
      <c r="N1092" s="21">
        <f t="shared" si="560"/>
        <v>1065000</v>
      </c>
      <c r="O1092" s="21">
        <f t="shared" si="560"/>
        <v>1395000</v>
      </c>
      <c r="P1092" s="21">
        <f t="shared" si="560"/>
        <v>1395000</v>
      </c>
      <c r="Q1092" s="21">
        <f t="shared" si="560"/>
        <v>1065000</v>
      </c>
      <c r="R1092" s="21">
        <f t="shared" si="560"/>
        <v>1395000</v>
      </c>
      <c r="S1092" s="21">
        <f t="shared" si="560"/>
        <v>1395000</v>
      </c>
      <c r="T1092" s="21">
        <f t="shared" si="560"/>
        <v>1395000</v>
      </c>
      <c r="U1092" s="21">
        <f t="shared" si="560"/>
        <v>1395000</v>
      </c>
      <c r="V1092" s="21"/>
      <c r="W1092" s="21"/>
      <c r="X1092" s="21"/>
      <c r="Y1092" s="12"/>
    </row>
    <row r="1093" spans="1:25" s="23" customFormat="1" ht="15.75" hidden="1" x14ac:dyDescent="0.2">
      <c r="A1093" s="28" t="s">
        <v>524</v>
      </c>
      <c r="B1093" s="29">
        <v>11</v>
      </c>
      <c r="C1093" s="50" t="s">
        <v>270</v>
      </c>
      <c r="D1093" s="53" t="s">
        <v>537</v>
      </c>
      <c r="E1093" s="32" t="s">
        <v>52</v>
      </c>
      <c r="F1093" s="20"/>
      <c r="G1093" s="1">
        <v>100000</v>
      </c>
      <c r="H1093" s="1">
        <v>100000</v>
      </c>
      <c r="I1093" s="1">
        <v>100000</v>
      </c>
      <c r="J1093" s="1">
        <v>100000</v>
      </c>
      <c r="K1093" s="1">
        <v>19501.47</v>
      </c>
      <c r="L1093" s="33">
        <f t="shared" si="548"/>
        <v>19.501470000000001</v>
      </c>
      <c r="M1093" s="1">
        <v>100000</v>
      </c>
      <c r="N1093" s="1">
        <v>100000</v>
      </c>
      <c r="O1093" s="1">
        <v>50000</v>
      </c>
      <c r="P1093" s="1">
        <f t="shared" si="553"/>
        <v>50000</v>
      </c>
      <c r="Q1093" s="1">
        <v>100000</v>
      </c>
      <c r="R1093" s="1">
        <v>50000</v>
      </c>
      <c r="S1093" s="1">
        <f t="shared" si="554"/>
        <v>50000</v>
      </c>
      <c r="T1093" s="1">
        <v>50000</v>
      </c>
      <c r="U1093" s="1">
        <f t="shared" si="555"/>
        <v>50000</v>
      </c>
      <c r="V1093" s="21"/>
      <c r="W1093" s="21"/>
      <c r="X1093" s="21"/>
      <c r="Y1093" s="12"/>
    </row>
    <row r="1094" spans="1:25" s="23" customFormat="1" ht="15.75" hidden="1" x14ac:dyDescent="0.2">
      <c r="A1094" s="28" t="s">
        <v>524</v>
      </c>
      <c r="B1094" s="29">
        <v>11</v>
      </c>
      <c r="C1094" s="50" t="s">
        <v>270</v>
      </c>
      <c r="D1094" s="53" t="s">
        <v>538</v>
      </c>
      <c r="E1094" s="32" t="s">
        <v>53</v>
      </c>
      <c r="F1094" s="20"/>
      <c r="G1094" s="1">
        <v>70000</v>
      </c>
      <c r="H1094" s="1">
        <v>70000</v>
      </c>
      <c r="I1094" s="1">
        <v>70000</v>
      </c>
      <c r="J1094" s="1">
        <v>70000</v>
      </c>
      <c r="K1094" s="1">
        <v>64466.25</v>
      </c>
      <c r="L1094" s="33">
        <f t="shared" si="548"/>
        <v>92.094642857142858</v>
      </c>
      <c r="M1094" s="1">
        <v>70000</v>
      </c>
      <c r="N1094" s="1">
        <v>70000</v>
      </c>
      <c r="O1094" s="1">
        <v>150000</v>
      </c>
      <c r="P1094" s="1">
        <f t="shared" si="553"/>
        <v>150000</v>
      </c>
      <c r="Q1094" s="1">
        <v>70000</v>
      </c>
      <c r="R1094" s="1">
        <v>150000</v>
      </c>
      <c r="S1094" s="1">
        <f t="shared" si="554"/>
        <v>150000</v>
      </c>
      <c r="T1094" s="1">
        <v>150000</v>
      </c>
      <c r="U1094" s="1">
        <f t="shared" si="555"/>
        <v>150000</v>
      </c>
      <c r="V1094" s="21"/>
      <c r="W1094" s="21"/>
      <c r="X1094" s="21"/>
      <c r="Y1094" s="12"/>
    </row>
    <row r="1095" spans="1:25" s="23" customFormat="1" ht="15.75" hidden="1" x14ac:dyDescent="0.2">
      <c r="A1095" s="28" t="s">
        <v>524</v>
      </c>
      <c r="B1095" s="29">
        <v>11</v>
      </c>
      <c r="C1095" s="50" t="s">
        <v>270</v>
      </c>
      <c r="D1095" s="53" t="s">
        <v>539</v>
      </c>
      <c r="E1095" s="32" t="s">
        <v>54</v>
      </c>
      <c r="F1095" s="20"/>
      <c r="G1095" s="1">
        <v>40000</v>
      </c>
      <c r="H1095" s="1">
        <v>40000</v>
      </c>
      <c r="I1095" s="1">
        <v>40000</v>
      </c>
      <c r="J1095" s="1">
        <v>40000</v>
      </c>
      <c r="K1095" s="1">
        <v>0</v>
      </c>
      <c r="L1095" s="33">
        <f t="shared" si="548"/>
        <v>0</v>
      </c>
      <c r="M1095" s="1">
        <v>40000</v>
      </c>
      <c r="N1095" s="1">
        <v>40000</v>
      </c>
      <c r="O1095" s="1">
        <v>40000</v>
      </c>
      <c r="P1095" s="1">
        <f t="shared" si="553"/>
        <v>40000</v>
      </c>
      <c r="Q1095" s="1">
        <v>40000</v>
      </c>
      <c r="R1095" s="1">
        <v>40000</v>
      </c>
      <c r="S1095" s="1">
        <f t="shared" si="554"/>
        <v>40000</v>
      </c>
      <c r="T1095" s="1">
        <v>40000</v>
      </c>
      <c r="U1095" s="1">
        <f t="shared" si="555"/>
        <v>40000</v>
      </c>
      <c r="V1095" s="21"/>
      <c r="W1095" s="21"/>
      <c r="X1095" s="21"/>
      <c r="Y1095" s="12"/>
    </row>
    <row r="1096" spans="1:25" s="23" customFormat="1" ht="15.75" hidden="1" x14ac:dyDescent="0.2">
      <c r="A1096" s="28" t="s">
        <v>524</v>
      </c>
      <c r="B1096" s="29">
        <v>11</v>
      </c>
      <c r="C1096" s="50" t="s">
        <v>270</v>
      </c>
      <c r="D1096" s="53" t="s">
        <v>540</v>
      </c>
      <c r="E1096" s="32" t="s">
        <v>55</v>
      </c>
      <c r="F1096" s="20"/>
      <c r="G1096" s="1">
        <v>90000</v>
      </c>
      <c r="H1096" s="1">
        <v>90000</v>
      </c>
      <c r="I1096" s="1">
        <v>90000</v>
      </c>
      <c r="J1096" s="1">
        <v>90000</v>
      </c>
      <c r="K1096" s="1">
        <v>26277.88</v>
      </c>
      <c r="L1096" s="33">
        <f t="shared" si="548"/>
        <v>29.19764444444445</v>
      </c>
      <c r="M1096" s="1">
        <v>90000</v>
      </c>
      <c r="N1096" s="1">
        <v>90000</v>
      </c>
      <c r="O1096" s="1">
        <v>90000</v>
      </c>
      <c r="P1096" s="1">
        <f t="shared" si="553"/>
        <v>90000</v>
      </c>
      <c r="Q1096" s="1">
        <v>90000</v>
      </c>
      <c r="R1096" s="1">
        <v>90000</v>
      </c>
      <c r="S1096" s="1">
        <f t="shared" si="554"/>
        <v>90000</v>
      </c>
      <c r="T1096" s="1">
        <v>90000</v>
      </c>
      <c r="U1096" s="1">
        <f t="shared" si="555"/>
        <v>90000</v>
      </c>
      <c r="V1096" s="21"/>
      <c r="W1096" s="21"/>
      <c r="X1096" s="21"/>
      <c r="Y1096" s="12"/>
    </row>
    <row r="1097" spans="1:25" s="23" customFormat="1" ht="15.75" hidden="1" x14ac:dyDescent="0.2">
      <c r="A1097" s="28" t="s">
        <v>524</v>
      </c>
      <c r="B1097" s="29">
        <v>11</v>
      </c>
      <c r="C1097" s="50" t="s">
        <v>270</v>
      </c>
      <c r="D1097" s="53" t="s">
        <v>541</v>
      </c>
      <c r="E1097" s="32" t="s">
        <v>56</v>
      </c>
      <c r="F1097" s="20"/>
      <c r="G1097" s="1">
        <v>400000</v>
      </c>
      <c r="H1097" s="1">
        <v>400000</v>
      </c>
      <c r="I1097" s="1">
        <v>400000</v>
      </c>
      <c r="J1097" s="1">
        <v>400000</v>
      </c>
      <c r="K1097" s="1">
        <v>400000</v>
      </c>
      <c r="L1097" s="33">
        <f t="shared" si="548"/>
        <v>100</v>
      </c>
      <c r="M1097" s="1">
        <v>400000</v>
      </c>
      <c r="N1097" s="1">
        <v>400000</v>
      </c>
      <c r="O1097" s="1">
        <v>750000</v>
      </c>
      <c r="P1097" s="1">
        <f t="shared" si="553"/>
        <v>750000</v>
      </c>
      <c r="Q1097" s="1">
        <v>400000</v>
      </c>
      <c r="R1097" s="1">
        <v>750000</v>
      </c>
      <c r="S1097" s="1">
        <f t="shared" si="554"/>
        <v>750000</v>
      </c>
      <c r="T1097" s="1">
        <v>750000</v>
      </c>
      <c r="U1097" s="1">
        <f t="shared" si="555"/>
        <v>750000</v>
      </c>
      <c r="V1097" s="21"/>
      <c r="W1097" s="21"/>
      <c r="X1097" s="21"/>
      <c r="Y1097" s="12"/>
    </row>
    <row r="1098" spans="1:25" s="23" customFormat="1" ht="15.75" hidden="1" x14ac:dyDescent="0.2">
      <c r="A1098" s="28" t="s">
        <v>524</v>
      </c>
      <c r="B1098" s="29">
        <v>11</v>
      </c>
      <c r="C1098" s="50" t="s">
        <v>270</v>
      </c>
      <c r="D1098" s="53" t="s">
        <v>542</v>
      </c>
      <c r="E1098" s="32" t="s">
        <v>57</v>
      </c>
      <c r="F1098" s="20"/>
      <c r="G1098" s="1">
        <v>10000</v>
      </c>
      <c r="H1098" s="1">
        <v>10000</v>
      </c>
      <c r="I1098" s="1">
        <v>10000</v>
      </c>
      <c r="J1098" s="1">
        <v>10000</v>
      </c>
      <c r="K1098" s="1">
        <v>0</v>
      </c>
      <c r="L1098" s="33">
        <f t="shared" si="548"/>
        <v>0</v>
      </c>
      <c r="M1098" s="1">
        <v>10000</v>
      </c>
      <c r="N1098" s="1">
        <v>10000</v>
      </c>
      <c r="O1098" s="1">
        <v>10000</v>
      </c>
      <c r="P1098" s="1">
        <f t="shared" si="553"/>
        <v>10000</v>
      </c>
      <c r="Q1098" s="1">
        <v>10000</v>
      </c>
      <c r="R1098" s="1">
        <v>10000</v>
      </c>
      <c r="S1098" s="1">
        <f t="shared" si="554"/>
        <v>10000</v>
      </c>
      <c r="T1098" s="1">
        <v>10000</v>
      </c>
      <c r="U1098" s="1">
        <f t="shared" si="555"/>
        <v>10000</v>
      </c>
      <c r="V1098" s="21"/>
      <c r="W1098" s="21"/>
      <c r="X1098" s="21"/>
      <c r="Y1098" s="12"/>
    </row>
    <row r="1099" spans="1:25" s="23" customFormat="1" ht="15.75" hidden="1" x14ac:dyDescent="0.2">
      <c r="A1099" s="28" t="s">
        <v>524</v>
      </c>
      <c r="B1099" s="29">
        <v>11</v>
      </c>
      <c r="C1099" s="50" t="s">
        <v>270</v>
      </c>
      <c r="D1099" s="53" t="s">
        <v>511</v>
      </c>
      <c r="E1099" s="32" t="s">
        <v>58</v>
      </c>
      <c r="F1099" s="20"/>
      <c r="G1099" s="1">
        <v>250000</v>
      </c>
      <c r="H1099" s="1">
        <v>250000</v>
      </c>
      <c r="I1099" s="1">
        <v>250000</v>
      </c>
      <c r="J1099" s="1">
        <v>250000</v>
      </c>
      <c r="K1099" s="1">
        <v>111267.24</v>
      </c>
      <c r="L1099" s="33">
        <f t="shared" si="548"/>
        <v>44.506896000000005</v>
      </c>
      <c r="M1099" s="1">
        <v>250000</v>
      </c>
      <c r="N1099" s="1">
        <v>250000</v>
      </c>
      <c r="O1099" s="1">
        <v>200000</v>
      </c>
      <c r="P1099" s="1">
        <f t="shared" si="553"/>
        <v>200000</v>
      </c>
      <c r="Q1099" s="1">
        <v>250000</v>
      </c>
      <c r="R1099" s="1">
        <v>200000</v>
      </c>
      <c r="S1099" s="1">
        <f t="shared" si="554"/>
        <v>200000</v>
      </c>
      <c r="T1099" s="1">
        <v>200000</v>
      </c>
      <c r="U1099" s="1">
        <f t="shared" si="555"/>
        <v>200000</v>
      </c>
      <c r="V1099" s="21"/>
      <c r="W1099" s="21"/>
      <c r="X1099" s="21"/>
      <c r="Y1099" s="12"/>
    </row>
    <row r="1100" spans="1:25" s="23" customFormat="1" ht="15.75" hidden="1" x14ac:dyDescent="0.2">
      <c r="A1100" s="28" t="s">
        <v>524</v>
      </c>
      <c r="B1100" s="29">
        <v>11</v>
      </c>
      <c r="C1100" s="50" t="s">
        <v>270</v>
      </c>
      <c r="D1100" s="53" t="s">
        <v>543</v>
      </c>
      <c r="E1100" s="32" t="s">
        <v>59</v>
      </c>
      <c r="F1100" s="20"/>
      <c r="G1100" s="1">
        <v>80000</v>
      </c>
      <c r="H1100" s="1">
        <v>80000</v>
      </c>
      <c r="I1100" s="1">
        <v>80000</v>
      </c>
      <c r="J1100" s="1">
        <v>80000</v>
      </c>
      <c r="K1100" s="1">
        <v>250</v>
      </c>
      <c r="L1100" s="33">
        <f t="shared" si="548"/>
        <v>0.3125</v>
      </c>
      <c r="M1100" s="1">
        <v>80000</v>
      </c>
      <c r="N1100" s="1">
        <v>80000</v>
      </c>
      <c r="O1100" s="1">
        <v>80000</v>
      </c>
      <c r="P1100" s="1">
        <f t="shared" si="553"/>
        <v>80000</v>
      </c>
      <c r="Q1100" s="1">
        <v>80000</v>
      </c>
      <c r="R1100" s="1">
        <v>80000</v>
      </c>
      <c r="S1100" s="1">
        <f t="shared" si="554"/>
        <v>80000</v>
      </c>
      <c r="T1100" s="1">
        <v>80000</v>
      </c>
      <c r="U1100" s="1">
        <f t="shared" si="555"/>
        <v>80000</v>
      </c>
      <c r="V1100" s="21"/>
      <c r="W1100" s="21"/>
      <c r="X1100" s="21"/>
      <c r="Y1100" s="12"/>
    </row>
    <row r="1101" spans="1:25" s="23" customFormat="1" ht="15.75" hidden="1" x14ac:dyDescent="0.2">
      <c r="A1101" s="28" t="s">
        <v>524</v>
      </c>
      <c r="B1101" s="29">
        <v>11</v>
      </c>
      <c r="C1101" s="50" t="s">
        <v>270</v>
      </c>
      <c r="D1101" s="53" t="s">
        <v>544</v>
      </c>
      <c r="E1101" s="32" t="s">
        <v>60</v>
      </c>
      <c r="F1101" s="20"/>
      <c r="G1101" s="1">
        <v>25000</v>
      </c>
      <c r="H1101" s="1">
        <v>25000</v>
      </c>
      <c r="I1101" s="1">
        <v>25000</v>
      </c>
      <c r="J1101" s="1">
        <v>25000</v>
      </c>
      <c r="K1101" s="1">
        <v>28239.75</v>
      </c>
      <c r="L1101" s="33">
        <f t="shared" si="548"/>
        <v>112.959</v>
      </c>
      <c r="M1101" s="1">
        <v>25000</v>
      </c>
      <c r="N1101" s="1">
        <v>25000</v>
      </c>
      <c r="O1101" s="1">
        <v>25000</v>
      </c>
      <c r="P1101" s="1">
        <f t="shared" si="553"/>
        <v>25000</v>
      </c>
      <c r="Q1101" s="1">
        <v>25000</v>
      </c>
      <c r="R1101" s="1">
        <v>25000</v>
      </c>
      <c r="S1101" s="1">
        <f t="shared" si="554"/>
        <v>25000</v>
      </c>
      <c r="T1101" s="1">
        <v>25000</v>
      </c>
      <c r="U1101" s="1">
        <f t="shared" si="555"/>
        <v>25000</v>
      </c>
      <c r="V1101" s="21"/>
      <c r="W1101" s="21"/>
      <c r="X1101" s="21"/>
      <c r="Y1101" s="12"/>
    </row>
    <row r="1102" spans="1:25" s="23" customFormat="1" ht="15.75" hidden="1" x14ac:dyDescent="0.2">
      <c r="A1102" s="24" t="s">
        <v>524</v>
      </c>
      <c r="B1102" s="25">
        <v>11</v>
      </c>
      <c r="C1102" s="49" t="s">
        <v>270</v>
      </c>
      <c r="D1102" s="40">
        <v>324</v>
      </c>
      <c r="E1102" s="20"/>
      <c r="F1102" s="20"/>
      <c r="G1102" s="21">
        <f>SUM(G1103)</f>
        <v>35000</v>
      </c>
      <c r="H1102" s="21">
        <f t="shared" ref="H1102:U1102" si="561">SUM(H1103)</f>
        <v>35000</v>
      </c>
      <c r="I1102" s="21">
        <f t="shared" si="561"/>
        <v>35000</v>
      </c>
      <c r="J1102" s="21">
        <f t="shared" si="561"/>
        <v>35000</v>
      </c>
      <c r="K1102" s="21">
        <f t="shared" si="561"/>
        <v>0</v>
      </c>
      <c r="L1102" s="22">
        <f t="shared" si="548"/>
        <v>0</v>
      </c>
      <c r="M1102" s="21">
        <f t="shared" si="561"/>
        <v>35000</v>
      </c>
      <c r="N1102" s="21">
        <f t="shared" si="561"/>
        <v>35000</v>
      </c>
      <c r="O1102" s="21">
        <f t="shared" si="561"/>
        <v>35000</v>
      </c>
      <c r="P1102" s="21">
        <f t="shared" si="561"/>
        <v>35000</v>
      </c>
      <c r="Q1102" s="21">
        <f t="shared" si="561"/>
        <v>35000</v>
      </c>
      <c r="R1102" s="21">
        <f t="shared" si="561"/>
        <v>35000</v>
      </c>
      <c r="S1102" s="21">
        <f t="shared" si="561"/>
        <v>35000</v>
      </c>
      <c r="T1102" s="21">
        <f t="shared" si="561"/>
        <v>35000</v>
      </c>
      <c r="U1102" s="21">
        <f t="shared" si="561"/>
        <v>35000</v>
      </c>
      <c r="V1102" s="21"/>
      <c r="W1102" s="21"/>
      <c r="X1102" s="21"/>
      <c r="Y1102" s="12"/>
    </row>
    <row r="1103" spans="1:25" s="23" customFormat="1" ht="30" hidden="1" x14ac:dyDescent="0.2">
      <c r="A1103" s="28" t="s">
        <v>524</v>
      </c>
      <c r="B1103" s="29">
        <v>11</v>
      </c>
      <c r="C1103" s="50" t="s">
        <v>270</v>
      </c>
      <c r="D1103" s="53" t="s">
        <v>545</v>
      </c>
      <c r="E1103" s="32" t="s">
        <v>205</v>
      </c>
      <c r="F1103" s="20"/>
      <c r="G1103" s="1">
        <v>35000</v>
      </c>
      <c r="H1103" s="1">
        <v>35000</v>
      </c>
      <c r="I1103" s="1">
        <v>35000</v>
      </c>
      <c r="J1103" s="1">
        <v>35000</v>
      </c>
      <c r="K1103" s="1">
        <v>0</v>
      </c>
      <c r="L1103" s="33">
        <f t="shared" si="548"/>
        <v>0</v>
      </c>
      <c r="M1103" s="1">
        <v>35000</v>
      </c>
      <c r="N1103" s="1">
        <v>35000</v>
      </c>
      <c r="O1103" s="1">
        <v>35000</v>
      </c>
      <c r="P1103" s="1">
        <f t="shared" si="553"/>
        <v>35000</v>
      </c>
      <c r="Q1103" s="1">
        <v>35000</v>
      </c>
      <c r="R1103" s="1">
        <v>35000</v>
      </c>
      <c r="S1103" s="1">
        <f t="shared" si="554"/>
        <v>35000</v>
      </c>
      <c r="T1103" s="1">
        <v>35000</v>
      </c>
      <c r="U1103" s="1">
        <f t="shared" si="555"/>
        <v>35000</v>
      </c>
      <c r="V1103" s="21"/>
      <c r="W1103" s="21"/>
      <c r="X1103" s="21"/>
      <c r="Y1103" s="12"/>
    </row>
    <row r="1104" spans="1:25" s="23" customFormat="1" ht="15.75" hidden="1" x14ac:dyDescent="0.2">
      <c r="A1104" s="24" t="s">
        <v>524</v>
      </c>
      <c r="B1104" s="25">
        <v>11</v>
      </c>
      <c r="C1104" s="49" t="s">
        <v>270</v>
      </c>
      <c r="D1104" s="40">
        <v>329</v>
      </c>
      <c r="E1104" s="20"/>
      <c r="F1104" s="20"/>
      <c r="G1104" s="21">
        <f>SUM(G1105:G1109)</f>
        <v>525000</v>
      </c>
      <c r="H1104" s="21">
        <f t="shared" ref="H1104:U1104" si="562">SUM(H1105:H1109)</f>
        <v>525000</v>
      </c>
      <c r="I1104" s="21">
        <f t="shared" si="562"/>
        <v>525000</v>
      </c>
      <c r="J1104" s="21">
        <f t="shared" si="562"/>
        <v>525000</v>
      </c>
      <c r="K1104" s="21">
        <f t="shared" si="562"/>
        <v>208716.34</v>
      </c>
      <c r="L1104" s="22">
        <f t="shared" si="548"/>
        <v>39.755493333333334</v>
      </c>
      <c r="M1104" s="21">
        <f t="shared" si="562"/>
        <v>525000</v>
      </c>
      <c r="N1104" s="21">
        <f t="shared" si="562"/>
        <v>525000</v>
      </c>
      <c r="O1104" s="21">
        <f t="shared" si="562"/>
        <v>475000</v>
      </c>
      <c r="P1104" s="21">
        <f t="shared" si="562"/>
        <v>475000</v>
      </c>
      <c r="Q1104" s="21">
        <f t="shared" si="562"/>
        <v>525000</v>
      </c>
      <c r="R1104" s="21">
        <f t="shared" si="562"/>
        <v>475000</v>
      </c>
      <c r="S1104" s="21">
        <f t="shared" si="562"/>
        <v>475000</v>
      </c>
      <c r="T1104" s="21">
        <f t="shared" si="562"/>
        <v>475000</v>
      </c>
      <c r="U1104" s="21">
        <f t="shared" si="562"/>
        <v>475000</v>
      </c>
      <c r="V1104" s="21"/>
      <c r="W1104" s="21"/>
      <c r="X1104" s="21"/>
      <c r="Y1104" s="12"/>
    </row>
    <row r="1105" spans="1:25" s="23" customFormat="1" ht="30" hidden="1" x14ac:dyDescent="0.2">
      <c r="A1105" s="28" t="s">
        <v>524</v>
      </c>
      <c r="B1105" s="29">
        <v>11</v>
      </c>
      <c r="C1105" s="50" t="s">
        <v>270</v>
      </c>
      <c r="D1105" s="53" t="s">
        <v>546</v>
      </c>
      <c r="E1105" s="32" t="s">
        <v>62</v>
      </c>
      <c r="F1105" s="20"/>
      <c r="G1105" s="1">
        <v>300000</v>
      </c>
      <c r="H1105" s="1">
        <v>300000</v>
      </c>
      <c r="I1105" s="1">
        <v>300000</v>
      </c>
      <c r="J1105" s="1">
        <v>300000</v>
      </c>
      <c r="K1105" s="1">
        <v>205185.57</v>
      </c>
      <c r="L1105" s="33">
        <f t="shared" si="548"/>
        <v>68.395189999999999</v>
      </c>
      <c r="M1105" s="1">
        <v>300000</v>
      </c>
      <c r="N1105" s="1">
        <v>300000</v>
      </c>
      <c r="O1105" s="1">
        <v>300000</v>
      </c>
      <c r="P1105" s="1">
        <f t="shared" si="553"/>
        <v>300000</v>
      </c>
      <c r="Q1105" s="1">
        <v>300000</v>
      </c>
      <c r="R1105" s="1">
        <v>300000</v>
      </c>
      <c r="S1105" s="1">
        <f t="shared" si="554"/>
        <v>300000</v>
      </c>
      <c r="T1105" s="1">
        <v>300000</v>
      </c>
      <c r="U1105" s="1">
        <f t="shared" si="555"/>
        <v>300000</v>
      </c>
      <c r="V1105" s="21"/>
      <c r="W1105" s="21"/>
      <c r="X1105" s="21"/>
      <c r="Y1105" s="12"/>
    </row>
    <row r="1106" spans="1:25" s="23" customFormat="1" ht="15.75" hidden="1" x14ac:dyDescent="0.2">
      <c r="A1106" s="28" t="s">
        <v>524</v>
      </c>
      <c r="B1106" s="29">
        <v>11</v>
      </c>
      <c r="C1106" s="50" t="s">
        <v>270</v>
      </c>
      <c r="D1106" s="53" t="s">
        <v>547</v>
      </c>
      <c r="E1106" s="32" t="s">
        <v>63</v>
      </c>
      <c r="F1106" s="20"/>
      <c r="G1106" s="1">
        <v>80000</v>
      </c>
      <c r="H1106" s="1">
        <v>80000</v>
      </c>
      <c r="I1106" s="1">
        <v>80000</v>
      </c>
      <c r="J1106" s="1">
        <v>80000</v>
      </c>
      <c r="K1106" s="1">
        <v>0</v>
      </c>
      <c r="L1106" s="33">
        <f t="shared" si="548"/>
        <v>0</v>
      </c>
      <c r="M1106" s="1">
        <v>80000</v>
      </c>
      <c r="N1106" s="1">
        <v>80000</v>
      </c>
      <c r="O1106" s="1">
        <v>30000</v>
      </c>
      <c r="P1106" s="1">
        <f t="shared" si="553"/>
        <v>30000</v>
      </c>
      <c r="Q1106" s="1">
        <v>80000</v>
      </c>
      <c r="R1106" s="1">
        <v>30000</v>
      </c>
      <c r="S1106" s="1">
        <f t="shared" si="554"/>
        <v>30000</v>
      </c>
      <c r="T1106" s="1">
        <v>30000</v>
      </c>
      <c r="U1106" s="1">
        <f t="shared" si="555"/>
        <v>30000</v>
      </c>
      <c r="V1106" s="21"/>
      <c r="W1106" s="21"/>
      <c r="X1106" s="21"/>
      <c r="Y1106" s="12"/>
    </row>
    <row r="1107" spans="1:25" s="23" customFormat="1" ht="15.75" hidden="1" x14ac:dyDescent="0.2">
      <c r="A1107" s="28" t="s">
        <v>524</v>
      </c>
      <c r="B1107" s="29">
        <v>11</v>
      </c>
      <c r="C1107" s="50" t="s">
        <v>270</v>
      </c>
      <c r="D1107" s="53" t="s">
        <v>548</v>
      </c>
      <c r="E1107" s="32" t="s">
        <v>64</v>
      </c>
      <c r="F1107" s="20"/>
      <c r="G1107" s="1">
        <v>60000</v>
      </c>
      <c r="H1107" s="1">
        <v>60000</v>
      </c>
      <c r="I1107" s="1">
        <v>60000</v>
      </c>
      <c r="J1107" s="1">
        <v>60000</v>
      </c>
      <c r="K1107" s="1">
        <v>3530.77</v>
      </c>
      <c r="L1107" s="33">
        <f t="shared" si="548"/>
        <v>5.8846166666666662</v>
      </c>
      <c r="M1107" s="1">
        <v>60000</v>
      </c>
      <c r="N1107" s="1">
        <v>60000</v>
      </c>
      <c r="O1107" s="1">
        <v>60000</v>
      </c>
      <c r="P1107" s="1">
        <f t="shared" si="553"/>
        <v>60000</v>
      </c>
      <c r="Q1107" s="1">
        <v>60000</v>
      </c>
      <c r="R1107" s="1">
        <v>60000</v>
      </c>
      <c r="S1107" s="1">
        <f t="shared" si="554"/>
        <v>60000</v>
      </c>
      <c r="T1107" s="1">
        <v>60000</v>
      </c>
      <c r="U1107" s="1">
        <f t="shared" si="555"/>
        <v>60000</v>
      </c>
      <c r="V1107" s="21"/>
      <c r="W1107" s="21"/>
      <c r="X1107" s="21"/>
      <c r="Y1107" s="12"/>
    </row>
    <row r="1108" spans="1:25" s="23" customFormat="1" ht="15.75" hidden="1" x14ac:dyDescent="0.2">
      <c r="A1108" s="28" t="s">
        <v>524</v>
      </c>
      <c r="B1108" s="29">
        <v>11</v>
      </c>
      <c r="C1108" s="50" t="s">
        <v>270</v>
      </c>
      <c r="D1108" s="53" t="s">
        <v>549</v>
      </c>
      <c r="E1108" s="32" t="s">
        <v>66</v>
      </c>
      <c r="F1108" s="20"/>
      <c r="G1108" s="1">
        <v>60000</v>
      </c>
      <c r="H1108" s="1">
        <v>60000</v>
      </c>
      <c r="I1108" s="1">
        <v>60000</v>
      </c>
      <c r="J1108" s="1">
        <v>60000</v>
      </c>
      <c r="K1108" s="1">
        <v>0</v>
      </c>
      <c r="L1108" s="33">
        <f t="shared" si="548"/>
        <v>0</v>
      </c>
      <c r="M1108" s="1">
        <v>60000</v>
      </c>
      <c r="N1108" s="1">
        <v>60000</v>
      </c>
      <c r="O1108" s="1">
        <v>60000</v>
      </c>
      <c r="P1108" s="1">
        <f t="shared" si="553"/>
        <v>60000</v>
      </c>
      <c r="Q1108" s="1">
        <v>60000</v>
      </c>
      <c r="R1108" s="1">
        <v>60000</v>
      </c>
      <c r="S1108" s="1">
        <f t="shared" si="554"/>
        <v>60000</v>
      </c>
      <c r="T1108" s="1">
        <v>60000</v>
      </c>
      <c r="U1108" s="1">
        <f t="shared" si="555"/>
        <v>60000</v>
      </c>
      <c r="V1108" s="21"/>
      <c r="W1108" s="21"/>
      <c r="X1108" s="21"/>
      <c r="Y1108" s="12"/>
    </row>
    <row r="1109" spans="1:25" s="23" customFormat="1" ht="15.75" hidden="1" x14ac:dyDescent="0.2">
      <c r="A1109" s="28" t="s">
        <v>524</v>
      </c>
      <c r="B1109" s="29">
        <v>11</v>
      </c>
      <c r="C1109" s="50" t="s">
        <v>270</v>
      </c>
      <c r="D1109" s="53" t="s">
        <v>550</v>
      </c>
      <c r="E1109" s="32" t="s">
        <v>67</v>
      </c>
      <c r="F1109" s="20"/>
      <c r="G1109" s="1">
        <v>25000</v>
      </c>
      <c r="H1109" s="1">
        <v>25000</v>
      </c>
      <c r="I1109" s="1">
        <v>25000</v>
      </c>
      <c r="J1109" s="1">
        <v>25000</v>
      </c>
      <c r="K1109" s="1">
        <v>0</v>
      </c>
      <c r="L1109" s="33">
        <f t="shared" si="548"/>
        <v>0</v>
      </c>
      <c r="M1109" s="1">
        <v>25000</v>
      </c>
      <c r="N1109" s="1">
        <v>25000</v>
      </c>
      <c r="O1109" s="1">
        <v>25000</v>
      </c>
      <c r="P1109" s="1">
        <f t="shared" si="553"/>
        <v>25000</v>
      </c>
      <c r="Q1109" s="1">
        <v>25000</v>
      </c>
      <c r="R1109" s="1">
        <v>25000</v>
      </c>
      <c r="S1109" s="1">
        <f t="shared" si="554"/>
        <v>25000</v>
      </c>
      <c r="T1109" s="1">
        <v>25000</v>
      </c>
      <c r="U1109" s="1">
        <f t="shared" si="555"/>
        <v>25000</v>
      </c>
      <c r="V1109" s="21"/>
      <c r="W1109" s="21"/>
      <c r="X1109" s="21"/>
      <c r="Y1109" s="12"/>
    </row>
    <row r="1110" spans="1:25" s="23" customFormat="1" ht="15.75" hidden="1" x14ac:dyDescent="0.2">
      <c r="A1110" s="24" t="s">
        <v>524</v>
      </c>
      <c r="B1110" s="25">
        <v>11</v>
      </c>
      <c r="C1110" s="49" t="s">
        <v>270</v>
      </c>
      <c r="D1110" s="40">
        <v>343</v>
      </c>
      <c r="E1110" s="20"/>
      <c r="F1110" s="20"/>
      <c r="G1110" s="21">
        <f>SUM(G1111:G1112)</f>
        <v>15000</v>
      </c>
      <c r="H1110" s="21">
        <f t="shared" ref="H1110:U1110" si="563">SUM(H1111:H1112)</f>
        <v>15000</v>
      </c>
      <c r="I1110" s="21">
        <f t="shared" si="563"/>
        <v>15000</v>
      </c>
      <c r="J1110" s="21">
        <f t="shared" si="563"/>
        <v>15000</v>
      </c>
      <c r="K1110" s="21">
        <f t="shared" si="563"/>
        <v>7.34</v>
      </c>
      <c r="L1110" s="22">
        <f t="shared" si="548"/>
        <v>4.8933333333333336E-2</v>
      </c>
      <c r="M1110" s="21">
        <f t="shared" si="563"/>
        <v>15000</v>
      </c>
      <c r="N1110" s="21">
        <f t="shared" si="563"/>
        <v>15000</v>
      </c>
      <c r="O1110" s="21">
        <f t="shared" si="563"/>
        <v>15000</v>
      </c>
      <c r="P1110" s="21">
        <f t="shared" si="563"/>
        <v>15000</v>
      </c>
      <c r="Q1110" s="21">
        <f t="shared" si="563"/>
        <v>15000</v>
      </c>
      <c r="R1110" s="21">
        <f t="shared" si="563"/>
        <v>15000</v>
      </c>
      <c r="S1110" s="21">
        <f t="shared" si="563"/>
        <v>15000</v>
      </c>
      <c r="T1110" s="21">
        <f t="shared" si="563"/>
        <v>15000</v>
      </c>
      <c r="U1110" s="21">
        <f t="shared" si="563"/>
        <v>15000</v>
      </c>
      <c r="V1110" s="21"/>
      <c r="W1110" s="21"/>
      <c r="X1110" s="21"/>
      <c r="Y1110" s="12"/>
    </row>
    <row r="1111" spans="1:25" s="23" customFormat="1" ht="15.75" hidden="1" x14ac:dyDescent="0.2">
      <c r="A1111" s="28" t="s">
        <v>524</v>
      </c>
      <c r="B1111" s="29">
        <v>11</v>
      </c>
      <c r="C1111" s="50" t="s">
        <v>270</v>
      </c>
      <c r="D1111" s="53" t="s">
        <v>551</v>
      </c>
      <c r="E1111" s="32" t="s">
        <v>68</v>
      </c>
      <c r="F1111" s="20"/>
      <c r="G1111" s="1">
        <v>15000</v>
      </c>
      <c r="H1111" s="1">
        <v>15000</v>
      </c>
      <c r="I1111" s="1">
        <v>15000</v>
      </c>
      <c r="J1111" s="1">
        <v>15000</v>
      </c>
      <c r="K1111" s="1">
        <v>1.57</v>
      </c>
      <c r="L1111" s="33">
        <f t="shared" si="548"/>
        <v>1.0466666666666668E-2</v>
      </c>
      <c r="M1111" s="1">
        <v>15000</v>
      </c>
      <c r="N1111" s="1">
        <v>15000</v>
      </c>
      <c r="O1111" s="1">
        <v>8000</v>
      </c>
      <c r="P1111" s="1">
        <f t="shared" si="553"/>
        <v>8000</v>
      </c>
      <c r="Q1111" s="1">
        <v>15000</v>
      </c>
      <c r="R1111" s="1">
        <v>8000</v>
      </c>
      <c r="S1111" s="1">
        <f t="shared" si="554"/>
        <v>8000</v>
      </c>
      <c r="T1111" s="1">
        <v>8000</v>
      </c>
      <c r="U1111" s="1">
        <f t="shared" si="555"/>
        <v>8000</v>
      </c>
      <c r="V1111" s="21"/>
      <c r="W1111" s="21"/>
      <c r="X1111" s="21"/>
      <c r="Y1111" s="12"/>
    </row>
    <row r="1112" spans="1:25" s="23" customFormat="1" ht="15.75" hidden="1" x14ac:dyDescent="0.2">
      <c r="A1112" s="28" t="s">
        <v>524</v>
      </c>
      <c r="B1112" s="29">
        <v>11</v>
      </c>
      <c r="C1112" s="50" t="s">
        <v>270</v>
      </c>
      <c r="D1112" s="53">
        <v>3433</v>
      </c>
      <c r="E1112" s="32" t="s">
        <v>69</v>
      </c>
      <c r="F1112" s="20"/>
      <c r="G1112" s="1">
        <v>0</v>
      </c>
      <c r="H1112" s="1">
        <v>0</v>
      </c>
      <c r="I1112" s="1">
        <v>0</v>
      </c>
      <c r="J1112" s="1">
        <v>0</v>
      </c>
      <c r="K1112" s="1">
        <v>5.77</v>
      </c>
      <c r="L1112" s="33" t="str">
        <f t="shared" si="548"/>
        <v>-</v>
      </c>
      <c r="M1112" s="1">
        <v>0</v>
      </c>
      <c r="N1112" s="1">
        <v>0</v>
      </c>
      <c r="O1112" s="1">
        <v>7000</v>
      </c>
      <c r="P1112" s="1">
        <f t="shared" si="553"/>
        <v>7000</v>
      </c>
      <c r="Q1112" s="1">
        <v>0</v>
      </c>
      <c r="R1112" s="1">
        <v>7000</v>
      </c>
      <c r="S1112" s="1">
        <f t="shared" si="554"/>
        <v>7000</v>
      </c>
      <c r="T1112" s="1">
        <v>7000</v>
      </c>
      <c r="U1112" s="1">
        <f t="shared" si="555"/>
        <v>7000</v>
      </c>
      <c r="V1112" s="21"/>
      <c r="W1112" s="21"/>
      <c r="X1112" s="21"/>
      <c r="Y1112" s="12"/>
    </row>
    <row r="1113" spans="1:25" s="23" customFormat="1" ht="15.75" hidden="1" x14ac:dyDescent="0.2">
      <c r="A1113" s="24" t="s">
        <v>524</v>
      </c>
      <c r="B1113" s="25">
        <v>11</v>
      </c>
      <c r="C1113" s="49" t="s">
        <v>270</v>
      </c>
      <c r="D1113" s="40">
        <v>422</v>
      </c>
      <c r="E1113" s="20"/>
      <c r="F1113" s="20"/>
      <c r="G1113" s="21">
        <f>SUM(G1114)</f>
        <v>250000</v>
      </c>
      <c r="H1113" s="21">
        <f t="shared" ref="H1113:U1113" si="564">SUM(H1114)</f>
        <v>250000</v>
      </c>
      <c r="I1113" s="21">
        <f t="shared" si="564"/>
        <v>250000</v>
      </c>
      <c r="J1113" s="21">
        <f t="shared" si="564"/>
        <v>250000</v>
      </c>
      <c r="K1113" s="21">
        <f t="shared" si="564"/>
        <v>1483.25</v>
      </c>
      <c r="L1113" s="22">
        <f t="shared" si="548"/>
        <v>0.59329999999999994</v>
      </c>
      <c r="M1113" s="21">
        <f t="shared" si="564"/>
        <v>250000</v>
      </c>
      <c r="N1113" s="21">
        <f t="shared" si="564"/>
        <v>250000</v>
      </c>
      <c r="O1113" s="21">
        <f t="shared" si="564"/>
        <v>100000</v>
      </c>
      <c r="P1113" s="21">
        <f t="shared" si="564"/>
        <v>100000</v>
      </c>
      <c r="Q1113" s="21">
        <f t="shared" si="564"/>
        <v>250000</v>
      </c>
      <c r="R1113" s="21">
        <f t="shared" si="564"/>
        <v>100000</v>
      </c>
      <c r="S1113" s="21">
        <f t="shared" si="564"/>
        <v>100000</v>
      </c>
      <c r="T1113" s="21">
        <f t="shared" si="564"/>
        <v>100000</v>
      </c>
      <c r="U1113" s="21">
        <f t="shared" si="564"/>
        <v>100000</v>
      </c>
      <c r="V1113" s="21"/>
      <c r="W1113" s="21"/>
      <c r="X1113" s="21"/>
      <c r="Y1113" s="12"/>
    </row>
    <row r="1114" spans="1:25" s="23" customFormat="1" ht="15.75" hidden="1" x14ac:dyDescent="0.2">
      <c r="A1114" s="28" t="s">
        <v>524</v>
      </c>
      <c r="B1114" s="29">
        <v>11</v>
      </c>
      <c r="C1114" s="50" t="s">
        <v>270</v>
      </c>
      <c r="D1114" s="53" t="s">
        <v>552</v>
      </c>
      <c r="E1114" s="32" t="s">
        <v>74</v>
      </c>
      <c r="F1114" s="20"/>
      <c r="G1114" s="1">
        <v>250000</v>
      </c>
      <c r="H1114" s="1">
        <v>250000</v>
      </c>
      <c r="I1114" s="1">
        <v>250000</v>
      </c>
      <c r="J1114" s="1">
        <v>250000</v>
      </c>
      <c r="K1114" s="1">
        <v>1483.25</v>
      </c>
      <c r="L1114" s="33">
        <f t="shared" si="548"/>
        <v>0.59329999999999994</v>
      </c>
      <c r="M1114" s="1">
        <v>250000</v>
      </c>
      <c r="N1114" s="1">
        <v>250000</v>
      </c>
      <c r="O1114" s="1">
        <v>100000</v>
      </c>
      <c r="P1114" s="1">
        <f t="shared" si="553"/>
        <v>100000</v>
      </c>
      <c r="Q1114" s="1">
        <v>250000</v>
      </c>
      <c r="R1114" s="1">
        <v>100000</v>
      </c>
      <c r="S1114" s="1">
        <f t="shared" si="554"/>
        <v>100000</v>
      </c>
      <c r="T1114" s="1">
        <v>100000</v>
      </c>
      <c r="U1114" s="1">
        <f t="shared" si="555"/>
        <v>100000</v>
      </c>
      <c r="V1114" s="21"/>
      <c r="W1114" s="21"/>
      <c r="X1114" s="21"/>
      <c r="Y1114" s="12"/>
    </row>
    <row r="1115" spans="1:25" s="23" customFormat="1" ht="15.75" hidden="1" x14ac:dyDescent="0.2">
      <c r="A1115" s="24" t="s">
        <v>524</v>
      </c>
      <c r="B1115" s="25">
        <v>11</v>
      </c>
      <c r="C1115" s="49" t="s">
        <v>270</v>
      </c>
      <c r="D1115" s="40">
        <v>431</v>
      </c>
      <c r="E1115" s="20"/>
      <c r="F1115" s="20"/>
      <c r="G1115" s="21">
        <f>SUM(G1116)</f>
        <v>20000</v>
      </c>
      <c r="H1115" s="21">
        <f t="shared" ref="H1115:U1115" si="565">SUM(H1116)</f>
        <v>20000</v>
      </c>
      <c r="I1115" s="21">
        <f t="shared" si="565"/>
        <v>20000</v>
      </c>
      <c r="J1115" s="21">
        <f t="shared" si="565"/>
        <v>20000</v>
      </c>
      <c r="K1115" s="21">
        <f t="shared" si="565"/>
        <v>0</v>
      </c>
      <c r="L1115" s="22">
        <f t="shared" si="548"/>
        <v>0</v>
      </c>
      <c r="M1115" s="21">
        <f t="shared" si="565"/>
        <v>20000</v>
      </c>
      <c r="N1115" s="21">
        <f t="shared" si="565"/>
        <v>20000</v>
      </c>
      <c r="O1115" s="21">
        <f t="shared" si="565"/>
        <v>20000</v>
      </c>
      <c r="P1115" s="21">
        <f t="shared" si="565"/>
        <v>20000</v>
      </c>
      <c r="Q1115" s="21">
        <f t="shared" si="565"/>
        <v>20000</v>
      </c>
      <c r="R1115" s="21">
        <f t="shared" si="565"/>
        <v>20000</v>
      </c>
      <c r="S1115" s="21">
        <f t="shared" si="565"/>
        <v>20000</v>
      </c>
      <c r="T1115" s="21">
        <f t="shared" si="565"/>
        <v>20000</v>
      </c>
      <c r="U1115" s="21">
        <f t="shared" si="565"/>
        <v>20000</v>
      </c>
      <c r="V1115" s="21"/>
      <c r="W1115" s="21"/>
      <c r="X1115" s="21"/>
      <c r="Y1115" s="12"/>
    </row>
    <row r="1116" spans="1:25" s="23" customFormat="1" ht="30" hidden="1" x14ac:dyDescent="0.2">
      <c r="A1116" s="28" t="s">
        <v>524</v>
      </c>
      <c r="B1116" s="29">
        <v>11</v>
      </c>
      <c r="C1116" s="50" t="s">
        <v>270</v>
      </c>
      <c r="D1116" s="53" t="s">
        <v>553</v>
      </c>
      <c r="E1116" s="32" t="s">
        <v>554</v>
      </c>
      <c r="F1116" s="20"/>
      <c r="G1116" s="1">
        <v>20000</v>
      </c>
      <c r="H1116" s="1">
        <v>20000</v>
      </c>
      <c r="I1116" s="1">
        <v>20000</v>
      </c>
      <c r="J1116" s="1">
        <v>20000</v>
      </c>
      <c r="K1116" s="1">
        <v>0</v>
      </c>
      <c r="L1116" s="33">
        <f t="shared" si="548"/>
        <v>0</v>
      </c>
      <c r="M1116" s="1">
        <v>20000</v>
      </c>
      <c r="N1116" s="1">
        <v>20000</v>
      </c>
      <c r="O1116" s="1">
        <v>20000</v>
      </c>
      <c r="P1116" s="1">
        <f t="shared" si="553"/>
        <v>20000</v>
      </c>
      <c r="Q1116" s="1">
        <v>20000</v>
      </c>
      <c r="R1116" s="1">
        <v>20000</v>
      </c>
      <c r="S1116" s="1">
        <f t="shared" si="554"/>
        <v>20000</v>
      </c>
      <c r="T1116" s="1">
        <v>20000</v>
      </c>
      <c r="U1116" s="1">
        <f t="shared" si="555"/>
        <v>20000</v>
      </c>
      <c r="V1116" s="21"/>
      <c r="W1116" s="21"/>
      <c r="X1116" s="21"/>
      <c r="Y1116" s="12"/>
    </row>
    <row r="1117" spans="1:25" s="23" customFormat="1" ht="78.75" x14ac:dyDescent="0.2">
      <c r="A1117" s="230" t="s">
        <v>555</v>
      </c>
      <c r="B1117" s="230"/>
      <c r="C1117" s="230"/>
      <c r="D1117" s="230"/>
      <c r="E1117" s="20" t="s">
        <v>81</v>
      </c>
      <c r="F1117" s="38" t="s">
        <v>523</v>
      </c>
      <c r="G1117" s="21">
        <f>G1118+G1122+G1124+G1127</f>
        <v>480000</v>
      </c>
      <c r="H1117" s="21">
        <f t="shared" ref="H1117:U1117" si="566">H1118+H1122+H1124+H1127</f>
        <v>480000</v>
      </c>
      <c r="I1117" s="21">
        <f t="shared" si="566"/>
        <v>480000</v>
      </c>
      <c r="J1117" s="21">
        <f t="shared" si="566"/>
        <v>480000</v>
      </c>
      <c r="K1117" s="21">
        <f t="shared" si="566"/>
        <v>208142.83999999997</v>
      </c>
      <c r="L1117" s="22">
        <f t="shared" si="548"/>
        <v>43.363091666666662</v>
      </c>
      <c r="M1117" s="21">
        <f t="shared" si="566"/>
        <v>480000</v>
      </c>
      <c r="N1117" s="21">
        <f t="shared" si="566"/>
        <v>480000</v>
      </c>
      <c r="O1117" s="21">
        <f t="shared" si="566"/>
        <v>380000</v>
      </c>
      <c r="P1117" s="21">
        <f t="shared" si="566"/>
        <v>380000</v>
      </c>
      <c r="Q1117" s="21">
        <f t="shared" si="566"/>
        <v>480000</v>
      </c>
      <c r="R1117" s="21">
        <f t="shared" si="566"/>
        <v>380000</v>
      </c>
      <c r="S1117" s="21">
        <f t="shared" si="566"/>
        <v>380000</v>
      </c>
      <c r="T1117" s="21">
        <f t="shared" si="566"/>
        <v>380000</v>
      </c>
      <c r="U1117" s="21">
        <f t="shared" si="566"/>
        <v>380000</v>
      </c>
      <c r="V1117" s="21"/>
      <c r="W1117" s="21"/>
      <c r="X1117" s="21"/>
      <c r="Y1117" s="12"/>
    </row>
    <row r="1118" spans="1:25" s="23" customFormat="1" ht="15.75" hidden="1" x14ac:dyDescent="0.2">
      <c r="A1118" s="24" t="s">
        <v>556</v>
      </c>
      <c r="B1118" s="25">
        <v>11</v>
      </c>
      <c r="C1118" s="49" t="s">
        <v>270</v>
      </c>
      <c r="D1118" s="40">
        <v>323</v>
      </c>
      <c r="E1118" s="20"/>
      <c r="F1118" s="20"/>
      <c r="G1118" s="21">
        <f>SUM(G1119:G1121)</f>
        <v>70000</v>
      </c>
      <c r="H1118" s="21">
        <f t="shared" ref="H1118:U1118" si="567">SUM(H1119:H1121)</f>
        <v>70000</v>
      </c>
      <c r="I1118" s="21">
        <f t="shared" si="567"/>
        <v>70000</v>
      </c>
      <c r="J1118" s="21">
        <f t="shared" si="567"/>
        <v>70000</v>
      </c>
      <c r="K1118" s="21">
        <f t="shared" si="567"/>
        <v>3368.75</v>
      </c>
      <c r="L1118" s="22">
        <f t="shared" si="548"/>
        <v>4.8125</v>
      </c>
      <c r="M1118" s="21">
        <f t="shared" si="567"/>
        <v>70000</v>
      </c>
      <c r="N1118" s="21">
        <f t="shared" si="567"/>
        <v>70000</v>
      </c>
      <c r="O1118" s="79">
        <f t="shared" si="567"/>
        <v>70000</v>
      </c>
      <c r="P1118" s="21">
        <f t="shared" si="567"/>
        <v>70000</v>
      </c>
      <c r="Q1118" s="21">
        <f t="shared" si="567"/>
        <v>70000</v>
      </c>
      <c r="R1118" s="21">
        <f t="shared" si="567"/>
        <v>70000</v>
      </c>
      <c r="S1118" s="21">
        <f t="shared" si="567"/>
        <v>70000</v>
      </c>
      <c r="T1118" s="21">
        <f t="shared" si="567"/>
        <v>70000</v>
      </c>
      <c r="U1118" s="21">
        <f t="shared" si="567"/>
        <v>70000</v>
      </c>
      <c r="V1118" s="21"/>
      <c r="W1118" s="21"/>
      <c r="X1118" s="21"/>
      <c r="Y1118" s="12"/>
    </row>
    <row r="1119" spans="1:25" s="23" customFormat="1" ht="15.75" hidden="1" x14ac:dyDescent="0.2">
      <c r="A1119" s="28" t="s">
        <v>556</v>
      </c>
      <c r="B1119" s="29">
        <v>11</v>
      </c>
      <c r="C1119" s="50" t="s">
        <v>270</v>
      </c>
      <c r="D1119" s="53" t="s">
        <v>538</v>
      </c>
      <c r="E1119" s="32" t="s">
        <v>53</v>
      </c>
      <c r="F1119" s="20"/>
      <c r="G1119" s="1">
        <v>20000</v>
      </c>
      <c r="H1119" s="1">
        <v>20000</v>
      </c>
      <c r="I1119" s="1">
        <v>20000</v>
      </c>
      <c r="J1119" s="1">
        <v>20000</v>
      </c>
      <c r="K1119" s="1">
        <v>3368.75</v>
      </c>
      <c r="L1119" s="33">
        <f t="shared" si="548"/>
        <v>16.84375</v>
      </c>
      <c r="M1119" s="1">
        <v>20000</v>
      </c>
      <c r="N1119" s="77">
        <v>20000</v>
      </c>
      <c r="O1119" s="1">
        <v>20000</v>
      </c>
      <c r="P1119" s="78">
        <f>O1119</f>
        <v>20000</v>
      </c>
      <c r="Q1119" s="1">
        <v>20000</v>
      </c>
      <c r="R1119" s="1">
        <v>20000</v>
      </c>
      <c r="S1119" s="1">
        <f>R1119</f>
        <v>20000</v>
      </c>
      <c r="T1119" s="1">
        <v>20000</v>
      </c>
      <c r="U1119" s="1">
        <f>T1119</f>
        <v>20000</v>
      </c>
      <c r="V1119" s="21"/>
      <c r="W1119" s="21"/>
      <c r="X1119" s="21"/>
      <c r="Y1119" s="12"/>
    </row>
    <row r="1120" spans="1:25" s="23" customFormat="1" ht="15.75" hidden="1" customHeight="1" x14ac:dyDescent="0.2">
      <c r="A1120" s="28" t="s">
        <v>556</v>
      </c>
      <c r="B1120" s="29">
        <v>11</v>
      </c>
      <c r="C1120" s="50" t="s">
        <v>270</v>
      </c>
      <c r="D1120" s="53" t="s">
        <v>541</v>
      </c>
      <c r="E1120" s="32" t="s">
        <v>56</v>
      </c>
      <c r="F1120" s="20"/>
      <c r="G1120" s="1">
        <v>25000</v>
      </c>
      <c r="H1120" s="1">
        <v>25000</v>
      </c>
      <c r="I1120" s="1">
        <v>25000</v>
      </c>
      <c r="J1120" s="1">
        <v>25000</v>
      </c>
      <c r="K1120" s="1">
        <v>0</v>
      </c>
      <c r="L1120" s="33">
        <f t="shared" si="548"/>
        <v>0</v>
      </c>
      <c r="M1120" s="1">
        <v>25000</v>
      </c>
      <c r="N1120" s="77">
        <v>25000</v>
      </c>
      <c r="O1120" s="1">
        <v>25000</v>
      </c>
      <c r="P1120" s="78">
        <f t="shared" ref="P1120:P1128" si="568">O1120</f>
        <v>25000</v>
      </c>
      <c r="Q1120" s="1">
        <v>25000</v>
      </c>
      <c r="R1120" s="1">
        <v>25000</v>
      </c>
      <c r="S1120" s="1">
        <f t="shared" ref="S1120:S1128" si="569">R1120</f>
        <v>25000</v>
      </c>
      <c r="T1120" s="1">
        <v>25000</v>
      </c>
      <c r="U1120" s="1">
        <f t="shared" ref="U1120:U1128" si="570">T1120</f>
        <v>25000</v>
      </c>
      <c r="V1120" s="21"/>
      <c r="W1120" s="21"/>
      <c r="X1120" s="21"/>
      <c r="Y1120" s="12"/>
    </row>
    <row r="1121" spans="1:25" s="23" customFormat="1" ht="15.75" hidden="1" x14ac:dyDescent="0.2">
      <c r="A1121" s="28" t="s">
        <v>556</v>
      </c>
      <c r="B1121" s="29">
        <v>11</v>
      </c>
      <c r="C1121" s="50" t="s">
        <v>270</v>
      </c>
      <c r="D1121" s="53" t="s">
        <v>543</v>
      </c>
      <c r="E1121" s="32" t="s">
        <v>59</v>
      </c>
      <c r="F1121" s="20"/>
      <c r="G1121" s="1">
        <v>25000</v>
      </c>
      <c r="H1121" s="1">
        <v>25000</v>
      </c>
      <c r="I1121" s="1">
        <v>25000</v>
      </c>
      <c r="J1121" s="1">
        <v>25000</v>
      </c>
      <c r="K1121" s="1">
        <v>0</v>
      </c>
      <c r="L1121" s="33">
        <f t="shared" si="548"/>
        <v>0</v>
      </c>
      <c r="M1121" s="1">
        <v>25000</v>
      </c>
      <c r="N1121" s="77">
        <v>25000</v>
      </c>
      <c r="O1121" s="1">
        <v>25000</v>
      </c>
      <c r="P1121" s="78">
        <f t="shared" si="568"/>
        <v>25000</v>
      </c>
      <c r="Q1121" s="1">
        <v>25000</v>
      </c>
      <c r="R1121" s="1">
        <v>25000</v>
      </c>
      <c r="S1121" s="1">
        <f t="shared" si="569"/>
        <v>25000</v>
      </c>
      <c r="T1121" s="1">
        <v>25000</v>
      </c>
      <c r="U1121" s="1">
        <f t="shared" si="570"/>
        <v>25000</v>
      </c>
      <c r="V1121" s="21"/>
      <c r="W1121" s="21"/>
      <c r="X1121" s="21"/>
      <c r="Y1121" s="12"/>
    </row>
    <row r="1122" spans="1:25" s="23" customFormat="1" ht="15.75" hidden="1" x14ac:dyDescent="0.2">
      <c r="A1122" s="24" t="s">
        <v>556</v>
      </c>
      <c r="B1122" s="25">
        <v>11</v>
      </c>
      <c r="C1122" s="49" t="s">
        <v>270</v>
      </c>
      <c r="D1122" s="40">
        <v>412</v>
      </c>
      <c r="E1122" s="20"/>
      <c r="F1122" s="20"/>
      <c r="G1122" s="21">
        <f>SUM(G1123)</f>
        <v>30000</v>
      </c>
      <c r="H1122" s="21">
        <f t="shared" ref="H1122:U1122" si="571">SUM(H1123)</f>
        <v>30000</v>
      </c>
      <c r="I1122" s="21">
        <f t="shared" si="571"/>
        <v>30000</v>
      </c>
      <c r="J1122" s="21">
        <f t="shared" si="571"/>
        <v>30000</v>
      </c>
      <c r="K1122" s="21">
        <f t="shared" si="571"/>
        <v>0</v>
      </c>
      <c r="L1122" s="22">
        <f t="shared" si="548"/>
        <v>0</v>
      </c>
      <c r="M1122" s="21">
        <f t="shared" si="571"/>
        <v>30000</v>
      </c>
      <c r="N1122" s="21">
        <f t="shared" si="571"/>
        <v>30000</v>
      </c>
      <c r="O1122" s="80">
        <f t="shared" si="571"/>
        <v>30000</v>
      </c>
      <c r="P1122" s="21">
        <f t="shared" si="571"/>
        <v>30000</v>
      </c>
      <c r="Q1122" s="21">
        <f t="shared" si="571"/>
        <v>30000</v>
      </c>
      <c r="R1122" s="21">
        <f t="shared" si="571"/>
        <v>30000</v>
      </c>
      <c r="S1122" s="21">
        <f t="shared" si="571"/>
        <v>30000</v>
      </c>
      <c r="T1122" s="21">
        <f t="shared" si="571"/>
        <v>30000</v>
      </c>
      <c r="U1122" s="21">
        <f t="shared" si="571"/>
        <v>30000</v>
      </c>
      <c r="V1122" s="21"/>
      <c r="W1122" s="21"/>
      <c r="X1122" s="21"/>
      <c r="Y1122" s="12"/>
    </row>
    <row r="1123" spans="1:25" s="23" customFormat="1" ht="15.75" hidden="1" x14ac:dyDescent="0.2">
      <c r="A1123" s="28" t="s">
        <v>556</v>
      </c>
      <c r="B1123" s="29">
        <v>11</v>
      </c>
      <c r="C1123" s="50" t="s">
        <v>270</v>
      </c>
      <c r="D1123" s="53" t="s">
        <v>557</v>
      </c>
      <c r="E1123" s="32" t="s">
        <v>558</v>
      </c>
      <c r="F1123" s="20"/>
      <c r="G1123" s="1">
        <v>30000</v>
      </c>
      <c r="H1123" s="1">
        <v>30000</v>
      </c>
      <c r="I1123" s="1">
        <v>30000</v>
      </c>
      <c r="J1123" s="1">
        <v>30000</v>
      </c>
      <c r="K1123" s="1">
        <v>0</v>
      </c>
      <c r="L1123" s="33">
        <f t="shared" si="548"/>
        <v>0</v>
      </c>
      <c r="M1123" s="1">
        <v>30000</v>
      </c>
      <c r="N1123" s="1">
        <v>30000</v>
      </c>
      <c r="O1123" s="1">
        <v>30000</v>
      </c>
      <c r="P1123" s="1">
        <f t="shared" si="568"/>
        <v>30000</v>
      </c>
      <c r="Q1123" s="1">
        <v>30000</v>
      </c>
      <c r="R1123" s="1">
        <v>30000</v>
      </c>
      <c r="S1123" s="1">
        <f t="shared" si="569"/>
        <v>30000</v>
      </c>
      <c r="T1123" s="1">
        <v>30000</v>
      </c>
      <c r="U1123" s="1">
        <f t="shared" si="570"/>
        <v>30000</v>
      </c>
      <c r="V1123" s="21"/>
      <c r="W1123" s="21"/>
      <c r="X1123" s="21"/>
      <c r="Y1123" s="12"/>
    </row>
    <row r="1124" spans="1:25" s="23" customFormat="1" ht="15.75" hidden="1" x14ac:dyDescent="0.2">
      <c r="A1124" s="24" t="s">
        <v>556</v>
      </c>
      <c r="B1124" s="25">
        <v>11</v>
      </c>
      <c r="C1124" s="49" t="s">
        <v>270</v>
      </c>
      <c r="D1124" s="40">
        <v>422</v>
      </c>
      <c r="E1124" s="20"/>
      <c r="F1124" s="20"/>
      <c r="G1124" s="21">
        <f>SUM(G1125:G1126)</f>
        <v>280000</v>
      </c>
      <c r="H1124" s="21">
        <f t="shared" ref="H1124:U1124" si="572">SUM(H1125:H1126)</f>
        <v>280000</v>
      </c>
      <c r="I1124" s="21">
        <f t="shared" si="572"/>
        <v>280000</v>
      </c>
      <c r="J1124" s="21">
        <f t="shared" si="572"/>
        <v>280000</v>
      </c>
      <c r="K1124" s="21">
        <f t="shared" si="572"/>
        <v>132451.10999999999</v>
      </c>
      <c r="L1124" s="22">
        <f t="shared" si="548"/>
        <v>47.303967857142851</v>
      </c>
      <c r="M1124" s="21">
        <f t="shared" si="572"/>
        <v>280000</v>
      </c>
      <c r="N1124" s="21">
        <f t="shared" si="572"/>
        <v>280000</v>
      </c>
      <c r="O1124" s="21">
        <f t="shared" si="572"/>
        <v>180000</v>
      </c>
      <c r="P1124" s="21">
        <f t="shared" si="572"/>
        <v>180000</v>
      </c>
      <c r="Q1124" s="21">
        <f t="shared" si="572"/>
        <v>280000</v>
      </c>
      <c r="R1124" s="21">
        <f t="shared" si="572"/>
        <v>180000</v>
      </c>
      <c r="S1124" s="21">
        <f t="shared" si="572"/>
        <v>180000</v>
      </c>
      <c r="T1124" s="21">
        <f t="shared" si="572"/>
        <v>180000</v>
      </c>
      <c r="U1124" s="21">
        <f t="shared" si="572"/>
        <v>180000</v>
      </c>
      <c r="V1124" s="21"/>
      <c r="W1124" s="21"/>
      <c r="X1124" s="21"/>
      <c r="Y1124" s="12"/>
    </row>
    <row r="1125" spans="1:25" s="23" customFormat="1" ht="15.75" hidden="1" x14ac:dyDescent="0.2">
      <c r="A1125" s="28" t="s">
        <v>556</v>
      </c>
      <c r="B1125" s="29">
        <v>11</v>
      </c>
      <c r="C1125" s="50" t="s">
        <v>270</v>
      </c>
      <c r="D1125" s="53">
        <v>4221</v>
      </c>
      <c r="E1125" s="32" t="s">
        <v>74</v>
      </c>
      <c r="F1125" s="20"/>
      <c r="G1125" s="1">
        <v>200000</v>
      </c>
      <c r="H1125" s="1">
        <v>200000</v>
      </c>
      <c r="I1125" s="1">
        <v>200000</v>
      </c>
      <c r="J1125" s="1">
        <v>200000</v>
      </c>
      <c r="K1125" s="1">
        <v>132451.10999999999</v>
      </c>
      <c r="L1125" s="33">
        <f t="shared" si="548"/>
        <v>66.225554999999986</v>
      </c>
      <c r="M1125" s="1">
        <v>200000</v>
      </c>
      <c r="N1125" s="1">
        <v>200000</v>
      </c>
      <c r="O1125" s="1">
        <v>100000</v>
      </c>
      <c r="P1125" s="1">
        <f t="shared" si="568"/>
        <v>100000</v>
      </c>
      <c r="Q1125" s="1">
        <v>200000</v>
      </c>
      <c r="R1125" s="1">
        <v>100000</v>
      </c>
      <c r="S1125" s="1">
        <f t="shared" si="569"/>
        <v>100000</v>
      </c>
      <c r="T1125" s="1">
        <v>100000</v>
      </c>
      <c r="U1125" s="1">
        <f t="shared" si="570"/>
        <v>100000</v>
      </c>
      <c r="V1125" s="21"/>
      <c r="W1125" s="21"/>
      <c r="X1125" s="21"/>
      <c r="Y1125" s="12"/>
    </row>
    <row r="1126" spans="1:25" s="23" customFormat="1" ht="15.75" hidden="1" x14ac:dyDescent="0.2">
      <c r="A1126" s="28" t="s">
        <v>556</v>
      </c>
      <c r="B1126" s="29">
        <v>11</v>
      </c>
      <c r="C1126" s="50" t="s">
        <v>270</v>
      </c>
      <c r="D1126" s="53" t="s">
        <v>559</v>
      </c>
      <c r="E1126" s="32" t="s">
        <v>75</v>
      </c>
      <c r="F1126" s="20"/>
      <c r="G1126" s="1">
        <v>80000</v>
      </c>
      <c r="H1126" s="1">
        <v>80000</v>
      </c>
      <c r="I1126" s="1">
        <v>80000</v>
      </c>
      <c r="J1126" s="1">
        <v>80000</v>
      </c>
      <c r="K1126" s="1">
        <v>0</v>
      </c>
      <c r="L1126" s="33">
        <f t="shared" si="548"/>
        <v>0</v>
      </c>
      <c r="M1126" s="1">
        <v>80000</v>
      </c>
      <c r="N1126" s="1">
        <v>80000</v>
      </c>
      <c r="O1126" s="1">
        <v>80000</v>
      </c>
      <c r="P1126" s="1">
        <f t="shared" si="568"/>
        <v>80000</v>
      </c>
      <c r="Q1126" s="1">
        <v>80000</v>
      </c>
      <c r="R1126" s="1">
        <v>80000</v>
      </c>
      <c r="S1126" s="1">
        <f t="shared" si="569"/>
        <v>80000</v>
      </c>
      <c r="T1126" s="1">
        <v>80000</v>
      </c>
      <c r="U1126" s="1">
        <f t="shared" si="570"/>
        <v>80000</v>
      </c>
      <c r="V1126" s="21"/>
      <c r="W1126" s="21"/>
      <c r="X1126" s="21"/>
      <c r="Y1126" s="12"/>
    </row>
    <row r="1127" spans="1:25" s="23" customFormat="1" ht="15.75" hidden="1" x14ac:dyDescent="0.2">
      <c r="A1127" s="24" t="s">
        <v>556</v>
      </c>
      <c r="B1127" s="25">
        <v>11</v>
      </c>
      <c r="C1127" s="49" t="s">
        <v>270</v>
      </c>
      <c r="D1127" s="40">
        <v>426</v>
      </c>
      <c r="E1127" s="20"/>
      <c r="F1127" s="20"/>
      <c r="G1127" s="21">
        <f>SUM(G1128)</f>
        <v>100000</v>
      </c>
      <c r="H1127" s="21">
        <f t="shared" ref="H1127:U1127" si="573">SUM(H1128)</f>
        <v>100000</v>
      </c>
      <c r="I1127" s="21">
        <f t="shared" si="573"/>
        <v>100000</v>
      </c>
      <c r="J1127" s="21">
        <f t="shared" si="573"/>
        <v>100000</v>
      </c>
      <c r="K1127" s="21">
        <f t="shared" si="573"/>
        <v>72322.98</v>
      </c>
      <c r="L1127" s="22">
        <f t="shared" si="548"/>
        <v>72.322979999999987</v>
      </c>
      <c r="M1127" s="21">
        <f t="shared" si="573"/>
        <v>100000</v>
      </c>
      <c r="N1127" s="21">
        <f t="shared" si="573"/>
        <v>100000</v>
      </c>
      <c r="O1127" s="21">
        <f t="shared" si="573"/>
        <v>100000</v>
      </c>
      <c r="P1127" s="21">
        <f t="shared" si="573"/>
        <v>100000</v>
      </c>
      <c r="Q1127" s="21">
        <f t="shared" si="573"/>
        <v>100000</v>
      </c>
      <c r="R1127" s="21">
        <f t="shared" si="573"/>
        <v>100000</v>
      </c>
      <c r="S1127" s="21">
        <f t="shared" si="573"/>
        <v>100000</v>
      </c>
      <c r="T1127" s="21">
        <f t="shared" si="573"/>
        <v>100000</v>
      </c>
      <c r="U1127" s="21">
        <f t="shared" si="573"/>
        <v>100000</v>
      </c>
      <c r="V1127" s="21"/>
      <c r="W1127" s="21"/>
      <c r="X1127" s="21"/>
      <c r="Y1127" s="12"/>
    </row>
    <row r="1128" spans="1:25" s="23" customFormat="1" ht="15.75" hidden="1" x14ac:dyDescent="0.2">
      <c r="A1128" s="28" t="s">
        <v>556</v>
      </c>
      <c r="B1128" s="29">
        <v>11</v>
      </c>
      <c r="C1128" s="50" t="s">
        <v>270</v>
      </c>
      <c r="D1128" s="53" t="s">
        <v>560</v>
      </c>
      <c r="E1128" s="32" t="s">
        <v>86</v>
      </c>
      <c r="F1128" s="20"/>
      <c r="G1128" s="1">
        <v>100000</v>
      </c>
      <c r="H1128" s="1">
        <v>100000</v>
      </c>
      <c r="I1128" s="1">
        <v>100000</v>
      </c>
      <c r="J1128" s="1">
        <v>100000</v>
      </c>
      <c r="K1128" s="1">
        <v>72322.98</v>
      </c>
      <c r="L1128" s="33">
        <f t="shared" si="548"/>
        <v>72.322979999999987</v>
      </c>
      <c r="M1128" s="1">
        <v>100000</v>
      </c>
      <c r="N1128" s="1">
        <v>100000</v>
      </c>
      <c r="O1128" s="1">
        <v>100000</v>
      </c>
      <c r="P1128" s="1">
        <f t="shared" si="568"/>
        <v>100000</v>
      </c>
      <c r="Q1128" s="1">
        <v>100000</v>
      </c>
      <c r="R1128" s="1">
        <v>100000</v>
      </c>
      <c r="S1128" s="1">
        <f t="shared" si="569"/>
        <v>100000</v>
      </c>
      <c r="T1128" s="1">
        <v>100000</v>
      </c>
      <c r="U1128" s="1">
        <f t="shared" si="570"/>
        <v>100000</v>
      </c>
      <c r="V1128" s="21"/>
      <c r="W1128" s="21"/>
      <c r="X1128" s="21"/>
      <c r="Y1128" s="12"/>
    </row>
    <row r="1129" spans="1:25" s="23" customFormat="1" ht="78.75" x14ac:dyDescent="0.2">
      <c r="A1129" s="230" t="s">
        <v>561</v>
      </c>
      <c r="B1129" s="230"/>
      <c r="C1129" s="230"/>
      <c r="D1129" s="230"/>
      <c r="E1129" s="20" t="s">
        <v>79</v>
      </c>
      <c r="F1129" s="38" t="s">
        <v>523</v>
      </c>
      <c r="G1129" s="21">
        <f>G1130+G1134+G1136</f>
        <v>175000</v>
      </c>
      <c r="H1129" s="21">
        <f t="shared" ref="H1129:U1129" si="574">H1130+H1134+H1136</f>
        <v>175000</v>
      </c>
      <c r="I1129" s="21">
        <f t="shared" si="574"/>
        <v>175000</v>
      </c>
      <c r="J1129" s="21">
        <f t="shared" si="574"/>
        <v>175000</v>
      </c>
      <c r="K1129" s="21">
        <f t="shared" si="574"/>
        <v>0</v>
      </c>
      <c r="L1129" s="22">
        <f t="shared" si="548"/>
        <v>0</v>
      </c>
      <c r="M1129" s="21">
        <f t="shared" si="574"/>
        <v>175000</v>
      </c>
      <c r="N1129" s="21">
        <f t="shared" si="574"/>
        <v>175000</v>
      </c>
      <c r="O1129" s="21">
        <f t="shared" si="574"/>
        <v>175000</v>
      </c>
      <c r="P1129" s="21">
        <f t="shared" si="574"/>
        <v>175000</v>
      </c>
      <c r="Q1129" s="21">
        <f t="shared" si="574"/>
        <v>175000</v>
      </c>
      <c r="R1129" s="21">
        <f t="shared" si="574"/>
        <v>175000</v>
      </c>
      <c r="S1129" s="21">
        <f t="shared" si="574"/>
        <v>175000</v>
      </c>
      <c r="T1129" s="21">
        <f t="shared" si="574"/>
        <v>175000</v>
      </c>
      <c r="U1129" s="21">
        <f t="shared" si="574"/>
        <v>175000</v>
      </c>
      <c r="V1129" s="21"/>
      <c r="W1129" s="21"/>
      <c r="X1129" s="21"/>
      <c r="Y1129" s="12"/>
    </row>
    <row r="1130" spans="1:25" s="23" customFormat="1" ht="15.75" hidden="1" x14ac:dyDescent="0.2">
      <c r="A1130" s="24" t="s">
        <v>562</v>
      </c>
      <c r="B1130" s="25">
        <v>11</v>
      </c>
      <c r="C1130" s="49" t="s">
        <v>270</v>
      </c>
      <c r="D1130" s="40">
        <v>323</v>
      </c>
      <c r="E1130" s="20"/>
      <c r="F1130" s="20"/>
      <c r="G1130" s="21">
        <f>SUM(G1131:G1133)</f>
        <v>135000</v>
      </c>
      <c r="H1130" s="21">
        <f t="shared" ref="H1130:U1130" si="575">SUM(H1131:H1133)</f>
        <v>135000</v>
      </c>
      <c r="I1130" s="21">
        <f t="shared" si="575"/>
        <v>135000</v>
      </c>
      <c r="J1130" s="21">
        <f t="shared" si="575"/>
        <v>135000</v>
      </c>
      <c r="K1130" s="21">
        <f t="shared" si="575"/>
        <v>0</v>
      </c>
      <c r="L1130" s="22">
        <f t="shared" si="548"/>
        <v>0</v>
      </c>
      <c r="M1130" s="21">
        <f t="shared" si="575"/>
        <v>135000</v>
      </c>
      <c r="N1130" s="21">
        <f t="shared" si="575"/>
        <v>135000</v>
      </c>
      <c r="O1130" s="21">
        <f t="shared" si="575"/>
        <v>135000</v>
      </c>
      <c r="P1130" s="21">
        <f t="shared" si="575"/>
        <v>135000</v>
      </c>
      <c r="Q1130" s="21">
        <f t="shared" si="575"/>
        <v>135000</v>
      </c>
      <c r="R1130" s="21">
        <f t="shared" si="575"/>
        <v>135000</v>
      </c>
      <c r="S1130" s="21">
        <f t="shared" si="575"/>
        <v>135000</v>
      </c>
      <c r="T1130" s="21">
        <f t="shared" si="575"/>
        <v>135000</v>
      </c>
      <c r="U1130" s="21">
        <f t="shared" si="575"/>
        <v>135000</v>
      </c>
      <c r="V1130" s="21"/>
      <c r="W1130" s="21"/>
      <c r="X1130" s="21"/>
      <c r="Y1130" s="12"/>
    </row>
    <row r="1131" spans="1:25" s="23" customFormat="1" ht="15.75" hidden="1" x14ac:dyDescent="0.2">
      <c r="A1131" s="28" t="s">
        <v>562</v>
      </c>
      <c r="B1131" s="29">
        <v>11</v>
      </c>
      <c r="C1131" s="50" t="s">
        <v>270</v>
      </c>
      <c r="D1131" s="53" t="s">
        <v>537</v>
      </c>
      <c r="E1131" s="32" t="s">
        <v>52</v>
      </c>
      <c r="F1131" s="20"/>
      <c r="G1131" s="1">
        <v>10000</v>
      </c>
      <c r="H1131" s="1">
        <v>10000</v>
      </c>
      <c r="I1131" s="1">
        <v>10000</v>
      </c>
      <c r="J1131" s="1">
        <v>10000</v>
      </c>
      <c r="K1131" s="1">
        <v>0</v>
      </c>
      <c r="L1131" s="33">
        <f t="shared" si="548"/>
        <v>0</v>
      </c>
      <c r="M1131" s="1">
        <v>10000</v>
      </c>
      <c r="N1131" s="1">
        <v>10000</v>
      </c>
      <c r="O1131" s="1">
        <v>10000</v>
      </c>
      <c r="P1131" s="1">
        <f>O1131</f>
        <v>10000</v>
      </c>
      <c r="Q1131" s="1">
        <v>10000</v>
      </c>
      <c r="R1131" s="1">
        <v>10000</v>
      </c>
      <c r="S1131" s="1">
        <f>R1131</f>
        <v>10000</v>
      </c>
      <c r="T1131" s="1">
        <v>10000</v>
      </c>
      <c r="U1131" s="1">
        <f>T1131</f>
        <v>10000</v>
      </c>
      <c r="V1131" s="21"/>
      <c r="W1131" s="21"/>
      <c r="X1131" s="21"/>
      <c r="Y1131" s="12"/>
    </row>
    <row r="1132" spans="1:25" s="23" customFormat="1" ht="15.75" hidden="1" x14ac:dyDescent="0.2">
      <c r="A1132" s="28" t="s">
        <v>562</v>
      </c>
      <c r="B1132" s="29">
        <v>11</v>
      </c>
      <c r="C1132" s="50" t="s">
        <v>270</v>
      </c>
      <c r="D1132" s="53" t="s">
        <v>538</v>
      </c>
      <c r="E1132" s="32" t="s">
        <v>53</v>
      </c>
      <c r="F1132" s="20"/>
      <c r="G1132" s="1">
        <v>25000</v>
      </c>
      <c r="H1132" s="1">
        <v>25000</v>
      </c>
      <c r="I1132" s="1">
        <v>25000</v>
      </c>
      <c r="J1132" s="1">
        <v>25000</v>
      </c>
      <c r="K1132" s="1">
        <v>0</v>
      </c>
      <c r="L1132" s="33">
        <f t="shared" si="548"/>
        <v>0</v>
      </c>
      <c r="M1132" s="1">
        <v>25000</v>
      </c>
      <c r="N1132" s="1">
        <v>25000</v>
      </c>
      <c r="O1132" s="1">
        <v>25000</v>
      </c>
      <c r="P1132" s="1">
        <f>O1132</f>
        <v>25000</v>
      </c>
      <c r="Q1132" s="1">
        <v>25000</v>
      </c>
      <c r="R1132" s="1">
        <v>25000</v>
      </c>
      <c r="S1132" s="1">
        <f>R1132</f>
        <v>25000</v>
      </c>
      <c r="T1132" s="1">
        <v>25000</v>
      </c>
      <c r="U1132" s="1">
        <f>T1132</f>
        <v>25000</v>
      </c>
      <c r="V1132" s="21"/>
      <c r="W1132" s="21"/>
      <c r="X1132" s="21"/>
      <c r="Y1132" s="12"/>
    </row>
    <row r="1133" spans="1:25" s="23" customFormat="1" ht="15.75" hidden="1" x14ac:dyDescent="0.2">
      <c r="A1133" s="28" t="s">
        <v>562</v>
      </c>
      <c r="B1133" s="29">
        <v>11</v>
      </c>
      <c r="C1133" s="50" t="s">
        <v>270</v>
      </c>
      <c r="D1133" s="53" t="s">
        <v>541</v>
      </c>
      <c r="E1133" s="32" t="s">
        <v>56</v>
      </c>
      <c r="F1133" s="20"/>
      <c r="G1133" s="1">
        <v>100000</v>
      </c>
      <c r="H1133" s="1">
        <v>100000</v>
      </c>
      <c r="I1133" s="1">
        <v>100000</v>
      </c>
      <c r="J1133" s="1">
        <v>100000</v>
      </c>
      <c r="K1133" s="1">
        <v>0</v>
      </c>
      <c r="L1133" s="33">
        <f t="shared" si="548"/>
        <v>0</v>
      </c>
      <c r="M1133" s="1">
        <v>100000</v>
      </c>
      <c r="N1133" s="1">
        <v>100000</v>
      </c>
      <c r="O1133" s="1">
        <v>100000</v>
      </c>
      <c r="P1133" s="1">
        <f>O1133</f>
        <v>100000</v>
      </c>
      <c r="Q1133" s="1">
        <v>100000</v>
      </c>
      <c r="R1133" s="1">
        <v>100000</v>
      </c>
      <c r="S1133" s="1">
        <f>R1133</f>
        <v>100000</v>
      </c>
      <c r="T1133" s="1">
        <v>100000</v>
      </c>
      <c r="U1133" s="1">
        <f>T1133</f>
        <v>100000</v>
      </c>
      <c r="V1133" s="21"/>
      <c r="W1133" s="21"/>
      <c r="X1133" s="21"/>
      <c r="Y1133" s="12"/>
    </row>
    <row r="1134" spans="1:25" s="23" customFormat="1" ht="15.75" hidden="1" x14ac:dyDescent="0.2">
      <c r="A1134" s="24" t="s">
        <v>562</v>
      </c>
      <c r="B1134" s="25">
        <v>11</v>
      </c>
      <c r="C1134" s="49" t="s">
        <v>270</v>
      </c>
      <c r="D1134" s="40">
        <v>329</v>
      </c>
      <c r="E1134" s="20"/>
      <c r="F1134" s="20"/>
      <c r="G1134" s="21">
        <f>SUM(G1135)</f>
        <v>20000</v>
      </c>
      <c r="H1134" s="21">
        <f t="shared" ref="H1134:U1134" si="576">SUM(H1135)</f>
        <v>20000</v>
      </c>
      <c r="I1134" s="21">
        <f t="shared" si="576"/>
        <v>20000</v>
      </c>
      <c r="J1134" s="21">
        <f t="shared" si="576"/>
        <v>20000</v>
      </c>
      <c r="K1134" s="21">
        <f t="shared" si="576"/>
        <v>0</v>
      </c>
      <c r="L1134" s="22">
        <f t="shared" si="548"/>
        <v>0</v>
      </c>
      <c r="M1134" s="21">
        <f t="shared" si="576"/>
        <v>20000</v>
      </c>
      <c r="N1134" s="21">
        <f t="shared" si="576"/>
        <v>20000</v>
      </c>
      <c r="O1134" s="21">
        <f t="shared" si="576"/>
        <v>20000</v>
      </c>
      <c r="P1134" s="21">
        <f t="shared" si="576"/>
        <v>20000</v>
      </c>
      <c r="Q1134" s="21">
        <f t="shared" si="576"/>
        <v>20000</v>
      </c>
      <c r="R1134" s="21">
        <f t="shared" si="576"/>
        <v>20000</v>
      </c>
      <c r="S1134" s="21">
        <f t="shared" si="576"/>
        <v>20000</v>
      </c>
      <c r="T1134" s="21">
        <f t="shared" si="576"/>
        <v>20000</v>
      </c>
      <c r="U1134" s="21">
        <f t="shared" si="576"/>
        <v>20000</v>
      </c>
      <c r="V1134" s="21"/>
      <c r="W1134" s="21"/>
      <c r="X1134" s="21"/>
      <c r="Y1134" s="12"/>
    </row>
    <row r="1135" spans="1:25" s="23" customFormat="1" ht="15.75" hidden="1" x14ac:dyDescent="0.2">
      <c r="A1135" s="28" t="s">
        <v>562</v>
      </c>
      <c r="B1135" s="29">
        <v>11</v>
      </c>
      <c r="C1135" s="50" t="s">
        <v>270</v>
      </c>
      <c r="D1135" s="53" t="s">
        <v>547</v>
      </c>
      <c r="E1135" s="32" t="s">
        <v>63</v>
      </c>
      <c r="F1135" s="20"/>
      <c r="G1135" s="1">
        <v>20000</v>
      </c>
      <c r="H1135" s="1">
        <v>20000</v>
      </c>
      <c r="I1135" s="1">
        <v>20000</v>
      </c>
      <c r="J1135" s="1">
        <v>20000</v>
      </c>
      <c r="K1135" s="1">
        <v>0</v>
      </c>
      <c r="L1135" s="33">
        <f t="shared" si="548"/>
        <v>0</v>
      </c>
      <c r="M1135" s="1">
        <v>20000</v>
      </c>
      <c r="N1135" s="1">
        <v>20000</v>
      </c>
      <c r="O1135" s="1">
        <v>20000</v>
      </c>
      <c r="P1135" s="1">
        <f>O1135</f>
        <v>20000</v>
      </c>
      <c r="Q1135" s="1">
        <v>20000</v>
      </c>
      <c r="R1135" s="1">
        <v>20000</v>
      </c>
      <c r="S1135" s="1">
        <f>R1135</f>
        <v>20000</v>
      </c>
      <c r="T1135" s="1">
        <v>20000</v>
      </c>
      <c r="U1135" s="1">
        <f>T1135</f>
        <v>20000</v>
      </c>
      <c r="V1135" s="21"/>
      <c r="W1135" s="21"/>
      <c r="X1135" s="21"/>
      <c r="Y1135" s="12"/>
    </row>
    <row r="1136" spans="1:25" s="23" customFormat="1" ht="15.75" hidden="1" x14ac:dyDescent="0.2">
      <c r="A1136" s="24" t="s">
        <v>562</v>
      </c>
      <c r="B1136" s="25">
        <v>11</v>
      </c>
      <c r="C1136" s="49" t="s">
        <v>270</v>
      </c>
      <c r="D1136" s="40">
        <v>423</v>
      </c>
      <c r="E1136" s="20"/>
      <c r="F1136" s="20"/>
      <c r="G1136" s="21">
        <f>SUM(G1137)</f>
        <v>20000</v>
      </c>
      <c r="H1136" s="21">
        <f t="shared" ref="H1136:U1136" si="577">SUM(H1137)</f>
        <v>20000</v>
      </c>
      <c r="I1136" s="21">
        <f t="shared" si="577"/>
        <v>20000</v>
      </c>
      <c r="J1136" s="21">
        <f t="shared" si="577"/>
        <v>20000</v>
      </c>
      <c r="K1136" s="21">
        <f t="shared" si="577"/>
        <v>0</v>
      </c>
      <c r="L1136" s="22">
        <f t="shared" ref="L1136:L1199" si="578">IF(I1136=0, "-", K1136/I1136*100)</f>
        <v>0</v>
      </c>
      <c r="M1136" s="21">
        <f t="shared" si="577"/>
        <v>20000</v>
      </c>
      <c r="N1136" s="21">
        <f t="shared" si="577"/>
        <v>20000</v>
      </c>
      <c r="O1136" s="21">
        <f t="shared" si="577"/>
        <v>20000</v>
      </c>
      <c r="P1136" s="21">
        <f t="shared" si="577"/>
        <v>20000</v>
      </c>
      <c r="Q1136" s="21">
        <f t="shared" si="577"/>
        <v>20000</v>
      </c>
      <c r="R1136" s="21">
        <f t="shared" si="577"/>
        <v>20000</v>
      </c>
      <c r="S1136" s="21">
        <f t="shared" si="577"/>
        <v>20000</v>
      </c>
      <c r="T1136" s="21">
        <f t="shared" si="577"/>
        <v>20000</v>
      </c>
      <c r="U1136" s="21">
        <f t="shared" si="577"/>
        <v>20000</v>
      </c>
      <c r="V1136" s="21"/>
      <c r="W1136" s="21"/>
      <c r="X1136" s="21"/>
      <c r="Y1136" s="12"/>
    </row>
    <row r="1137" spans="1:25" s="23" customFormat="1" ht="15.75" hidden="1" x14ac:dyDescent="0.2">
      <c r="A1137" s="28" t="s">
        <v>562</v>
      </c>
      <c r="B1137" s="29">
        <v>11</v>
      </c>
      <c r="C1137" s="50" t="s">
        <v>270</v>
      </c>
      <c r="D1137" s="53" t="s">
        <v>563</v>
      </c>
      <c r="E1137" s="32" t="s">
        <v>241</v>
      </c>
      <c r="F1137" s="20"/>
      <c r="G1137" s="1">
        <v>20000</v>
      </c>
      <c r="H1137" s="1">
        <v>20000</v>
      </c>
      <c r="I1137" s="1">
        <v>20000</v>
      </c>
      <c r="J1137" s="1">
        <v>20000</v>
      </c>
      <c r="K1137" s="1">
        <v>0</v>
      </c>
      <c r="L1137" s="33">
        <f t="shared" si="578"/>
        <v>0</v>
      </c>
      <c r="M1137" s="1">
        <v>20000</v>
      </c>
      <c r="N1137" s="1">
        <v>20000</v>
      </c>
      <c r="O1137" s="1">
        <v>20000</v>
      </c>
      <c r="P1137" s="1">
        <f>O1137</f>
        <v>20000</v>
      </c>
      <c r="Q1137" s="1">
        <v>20000</v>
      </c>
      <c r="R1137" s="1">
        <v>20000</v>
      </c>
      <c r="S1137" s="1">
        <f>R1137</f>
        <v>20000</v>
      </c>
      <c r="T1137" s="1">
        <v>20000</v>
      </c>
      <c r="U1137" s="1">
        <f>T1137</f>
        <v>20000</v>
      </c>
      <c r="V1137" s="21"/>
      <c r="W1137" s="21"/>
      <c r="X1137" s="21"/>
      <c r="Y1137" s="12"/>
    </row>
    <row r="1138" spans="1:25" s="23" customFormat="1" ht="50.1" customHeight="1" x14ac:dyDescent="0.2">
      <c r="A1138" s="239" t="s">
        <v>564</v>
      </c>
      <c r="B1138" s="240"/>
      <c r="C1138" s="240"/>
      <c r="D1138" s="240"/>
      <c r="E1138" s="226" t="s">
        <v>565</v>
      </c>
      <c r="F1138" s="226"/>
      <c r="G1138" s="18">
        <f>G1139+G1193+G1186</f>
        <v>11630560</v>
      </c>
      <c r="H1138" s="18">
        <f t="shared" ref="H1138:U1138" si="579">H1139+H1193+H1186</f>
        <v>6545000</v>
      </c>
      <c r="I1138" s="18">
        <f t="shared" si="579"/>
        <v>11630560</v>
      </c>
      <c r="J1138" s="18">
        <f t="shared" si="579"/>
        <v>6545000</v>
      </c>
      <c r="K1138" s="18">
        <f t="shared" si="579"/>
        <v>2682323.58</v>
      </c>
      <c r="L1138" s="19">
        <f t="shared" si="578"/>
        <v>23.062720797622816</v>
      </c>
      <c r="M1138" s="18">
        <f t="shared" si="579"/>
        <v>6545000</v>
      </c>
      <c r="N1138" s="18">
        <f t="shared" si="579"/>
        <v>6545000</v>
      </c>
      <c r="O1138" s="18">
        <f t="shared" si="579"/>
        <v>0</v>
      </c>
      <c r="P1138" s="18">
        <f t="shared" si="579"/>
        <v>0</v>
      </c>
      <c r="Q1138" s="18">
        <f t="shared" si="579"/>
        <v>3307000</v>
      </c>
      <c r="R1138" s="18">
        <f t="shared" si="579"/>
        <v>0</v>
      </c>
      <c r="S1138" s="18">
        <f t="shared" si="579"/>
        <v>0</v>
      </c>
      <c r="T1138" s="18">
        <f t="shared" si="579"/>
        <v>0</v>
      </c>
      <c r="U1138" s="18">
        <f t="shared" si="579"/>
        <v>0</v>
      </c>
      <c r="V1138" s="21"/>
      <c r="W1138" s="21"/>
      <c r="X1138" s="21"/>
      <c r="Y1138" s="12"/>
    </row>
    <row r="1139" spans="1:25" s="23" customFormat="1" ht="78.75" x14ac:dyDescent="0.2">
      <c r="A1139" s="227" t="s">
        <v>566</v>
      </c>
      <c r="B1139" s="227"/>
      <c r="C1139" s="227"/>
      <c r="D1139" s="227"/>
      <c r="E1139" s="20" t="s">
        <v>567</v>
      </c>
      <c r="F1139" s="20" t="s">
        <v>568</v>
      </c>
      <c r="G1139" s="21">
        <f>G1140+G1142+G1144+G1147+G1151+G1157+G1166+G1170+G1173+G1175+G1177+G1182+G1184</f>
        <v>6245000</v>
      </c>
      <c r="H1139" s="21">
        <f t="shared" ref="H1139:U1139" si="580">H1140+H1142+H1144+H1147+H1151+H1157+H1166+H1170+H1173+H1175+H1177+H1182+H1184</f>
        <v>6245000</v>
      </c>
      <c r="I1139" s="21">
        <f t="shared" si="580"/>
        <v>6245000</v>
      </c>
      <c r="J1139" s="21">
        <f t="shared" si="580"/>
        <v>6245000</v>
      </c>
      <c r="K1139" s="21">
        <f t="shared" si="580"/>
        <v>1799780.0799999998</v>
      </c>
      <c r="L1139" s="22">
        <f t="shared" si="578"/>
        <v>28.819536909527621</v>
      </c>
      <c r="M1139" s="21">
        <f t="shared" si="580"/>
        <v>6345000</v>
      </c>
      <c r="N1139" s="21">
        <f t="shared" si="580"/>
        <v>6345000</v>
      </c>
      <c r="O1139" s="21">
        <f t="shared" si="580"/>
        <v>0</v>
      </c>
      <c r="P1139" s="21">
        <f t="shared" si="580"/>
        <v>0</v>
      </c>
      <c r="Q1139" s="21">
        <f t="shared" si="580"/>
        <v>3107000</v>
      </c>
      <c r="R1139" s="21">
        <f t="shared" si="580"/>
        <v>0</v>
      </c>
      <c r="S1139" s="21">
        <f t="shared" si="580"/>
        <v>0</v>
      </c>
      <c r="T1139" s="21">
        <f t="shared" si="580"/>
        <v>0</v>
      </c>
      <c r="U1139" s="21">
        <f t="shared" si="580"/>
        <v>0</v>
      </c>
      <c r="V1139" s="21"/>
      <c r="W1139" s="21"/>
      <c r="X1139" s="21"/>
      <c r="Y1139" s="12"/>
    </row>
    <row r="1140" spans="1:25" s="23" customFormat="1" ht="15.75" hidden="1" x14ac:dyDescent="0.2">
      <c r="A1140" s="24" t="s">
        <v>566</v>
      </c>
      <c r="B1140" s="25">
        <v>11</v>
      </c>
      <c r="C1140" s="49" t="s">
        <v>296</v>
      </c>
      <c r="D1140" s="27">
        <v>311</v>
      </c>
      <c r="E1140" s="20"/>
      <c r="F1140" s="20"/>
      <c r="G1140" s="21">
        <f>SUM(G1141)</f>
        <v>1150000</v>
      </c>
      <c r="H1140" s="21">
        <f t="shared" ref="H1140:U1140" si="581">SUM(H1141)</f>
        <v>1150000</v>
      </c>
      <c r="I1140" s="21">
        <f t="shared" si="581"/>
        <v>1150000</v>
      </c>
      <c r="J1140" s="21">
        <f t="shared" si="581"/>
        <v>1150000</v>
      </c>
      <c r="K1140" s="21">
        <f t="shared" si="581"/>
        <v>749942.89</v>
      </c>
      <c r="L1140" s="22">
        <f t="shared" si="578"/>
        <v>65.212425217391299</v>
      </c>
      <c r="M1140" s="21">
        <f t="shared" si="581"/>
        <v>1150000</v>
      </c>
      <c r="N1140" s="21">
        <f t="shared" si="581"/>
        <v>1150000</v>
      </c>
      <c r="O1140" s="21">
        <f t="shared" si="581"/>
        <v>0</v>
      </c>
      <c r="P1140" s="21">
        <f t="shared" si="581"/>
        <v>0</v>
      </c>
      <c r="Q1140" s="21">
        <f t="shared" si="581"/>
        <v>0</v>
      </c>
      <c r="R1140" s="21">
        <f t="shared" si="581"/>
        <v>0</v>
      </c>
      <c r="S1140" s="21">
        <f t="shared" si="581"/>
        <v>0</v>
      </c>
      <c r="T1140" s="21">
        <f t="shared" si="581"/>
        <v>0</v>
      </c>
      <c r="U1140" s="21">
        <f t="shared" si="581"/>
        <v>0</v>
      </c>
      <c r="V1140" s="21"/>
      <c r="W1140" s="21"/>
      <c r="X1140" s="21"/>
      <c r="Y1140" s="12"/>
    </row>
    <row r="1141" spans="1:25" s="23" customFormat="1" ht="15.75" hidden="1" x14ac:dyDescent="0.2">
      <c r="A1141" s="28" t="s">
        <v>566</v>
      </c>
      <c r="B1141" s="29">
        <v>11</v>
      </c>
      <c r="C1141" s="50" t="s">
        <v>296</v>
      </c>
      <c r="D1141" s="53" t="s">
        <v>526</v>
      </c>
      <c r="E1141" s="32" t="s">
        <v>33</v>
      </c>
      <c r="F1141" s="20"/>
      <c r="G1141" s="1">
        <v>1150000</v>
      </c>
      <c r="H1141" s="1">
        <v>1150000</v>
      </c>
      <c r="I1141" s="1">
        <v>1150000</v>
      </c>
      <c r="J1141" s="1">
        <v>1150000</v>
      </c>
      <c r="K1141" s="1">
        <v>749942.89</v>
      </c>
      <c r="L1141" s="33">
        <f t="shared" si="578"/>
        <v>65.212425217391299</v>
      </c>
      <c r="M1141" s="1">
        <v>1150000</v>
      </c>
      <c r="N1141" s="1">
        <v>1150000</v>
      </c>
      <c r="O1141" s="1"/>
      <c r="P1141" s="1"/>
      <c r="Q1141" s="1"/>
      <c r="R1141" s="1"/>
      <c r="S1141" s="1"/>
      <c r="T1141" s="1"/>
      <c r="U1141" s="1"/>
      <c r="V1141" s="21"/>
      <c r="W1141" s="21"/>
      <c r="X1141" s="21"/>
      <c r="Y1141" s="12"/>
    </row>
    <row r="1142" spans="1:25" s="23" customFormat="1" ht="15.75" hidden="1" x14ac:dyDescent="0.2">
      <c r="A1142" s="24" t="s">
        <v>566</v>
      </c>
      <c r="B1142" s="25">
        <v>11</v>
      </c>
      <c r="C1142" s="49" t="s">
        <v>296</v>
      </c>
      <c r="D1142" s="40">
        <v>312</v>
      </c>
      <c r="E1142" s="20"/>
      <c r="F1142" s="20"/>
      <c r="G1142" s="21">
        <f>SUM(G1143)</f>
        <v>20000</v>
      </c>
      <c r="H1142" s="21">
        <f t="shared" ref="H1142:U1142" si="582">SUM(H1143)</f>
        <v>20000</v>
      </c>
      <c r="I1142" s="21">
        <f t="shared" si="582"/>
        <v>20000</v>
      </c>
      <c r="J1142" s="21">
        <f t="shared" si="582"/>
        <v>20000</v>
      </c>
      <c r="K1142" s="21">
        <f t="shared" si="582"/>
        <v>4210.29</v>
      </c>
      <c r="L1142" s="22">
        <f t="shared" si="578"/>
        <v>21.051449999999999</v>
      </c>
      <c r="M1142" s="21">
        <f t="shared" si="582"/>
        <v>20000</v>
      </c>
      <c r="N1142" s="21">
        <f t="shared" si="582"/>
        <v>20000</v>
      </c>
      <c r="O1142" s="21">
        <f t="shared" si="582"/>
        <v>0</v>
      </c>
      <c r="P1142" s="21">
        <f t="shared" si="582"/>
        <v>0</v>
      </c>
      <c r="Q1142" s="21">
        <f t="shared" si="582"/>
        <v>0</v>
      </c>
      <c r="R1142" s="21">
        <f t="shared" si="582"/>
        <v>0</v>
      </c>
      <c r="S1142" s="21">
        <f t="shared" si="582"/>
        <v>0</v>
      </c>
      <c r="T1142" s="21">
        <f t="shared" si="582"/>
        <v>0</v>
      </c>
      <c r="U1142" s="21">
        <f t="shared" si="582"/>
        <v>0</v>
      </c>
      <c r="V1142" s="21"/>
      <c r="W1142" s="21"/>
      <c r="X1142" s="21"/>
      <c r="Y1142" s="12"/>
    </row>
    <row r="1143" spans="1:25" s="23" customFormat="1" ht="15.75" hidden="1" x14ac:dyDescent="0.2">
      <c r="A1143" s="28" t="s">
        <v>566</v>
      </c>
      <c r="B1143" s="29">
        <v>11</v>
      </c>
      <c r="C1143" s="50" t="s">
        <v>296</v>
      </c>
      <c r="D1143" s="53" t="s">
        <v>529</v>
      </c>
      <c r="E1143" s="32" t="s">
        <v>471</v>
      </c>
      <c r="F1143" s="20"/>
      <c r="G1143" s="1">
        <v>20000</v>
      </c>
      <c r="H1143" s="1">
        <v>20000</v>
      </c>
      <c r="I1143" s="1">
        <v>20000</v>
      </c>
      <c r="J1143" s="1">
        <v>20000</v>
      </c>
      <c r="K1143" s="1">
        <v>4210.29</v>
      </c>
      <c r="L1143" s="33">
        <f t="shared" si="578"/>
        <v>21.051449999999999</v>
      </c>
      <c r="M1143" s="1">
        <v>20000</v>
      </c>
      <c r="N1143" s="1">
        <v>20000</v>
      </c>
      <c r="O1143" s="1"/>
      <c r="P1143" s="1"/>
      <c r="Q1143" s="1"/>
      <c r="R1143" s="1"/>
      <c r="S1143" s="1"/>
      <c r="T1143" s="1"/>
      <c r="U1143" s="1"/>
      <c r="V1143" s="21"/>
      <c r="W1143" s="21"/>
      <c r="X1143" s="21"/>
      <c r="Y1143" s="12"/>
    </row>
    <row r="1144" spans="1:25" s="23" customFormat="1" ht="15.75" hidden="1" x14ac:dyDescent="0.2">
      <c r="A1144" s="24" t="s">
        <v>566</v>
      </c>
      <c r="B1144" s="25">
        <v>11</v>
      </c>
      <c r="C1144" s="49" t="s">
        <v>296</v>
      </c>
      <c r="D1144" s="40">
        <v>313</v>
      </c>
      <c r="E1144" s="20"/>
      <c r="F1144" s="20"/>
      <c r="G1144" s="21">
        <f>SUM(G1145:G1146)</f>
        <v>193000</v>
      </c>
      <c r="H1144" s="21">
        <f t="shared" ref="H1144:U1144" si="583">SUM(H1145:H1146)</f>
        <v>193000</v>
      </c>
      <c r="I1144" s="21">
        <f t="shared" si="583"/>
        <v>193000</v>
      </c>
      <c r="J1144" s="21">
        <f t="shared" si="583"/>
        <v>193000</v>
      </c>
      <c r="K1144" s="21">
        <f t="shared" si="583"/>
        <v>113991.31</v>
      </c>
      <c r="L1144" s="22">
        <f t="shared" si="578"/>
        <v>59.062854922279797</v>
      </c>
      <c r="M1144" s="21">
        <f t="shared" si="583"/>
        <v>193000</v>
      </c>
      <c r="N1144" s="21">
        <f t="shared" si="583"/>
        <v>193000</v>
      </c>
      <c r="O1144" s="21">
        <f t="shared" si="583"/>
        <v>0</v>
      </c>
      <c r="P1144" s="21">
        <f t="shared" si="583"/>
        <v>0</v>
      </c>
      <c r="Q1144" s="21">
        <f t="shared" si="583"/>
        <v>0</v>
      </c>
      <c r="R1144" s="21">
        <f t="shared" si="583"/>
        <v>0</v>
      </c>
      <c r="S1144" s="21">
        <f t="shared" si="583"/>
        <v>0</v>
      </c>
      <c r="T1144" s="21">
        <f t="shared" si="583"/>
        <v>0</v>
      </c>
      <c r="U1144" s="21">
        <f t="shared" si="583"/>
        <v>0</v>
      </c>
      <c r="V1144" s="21"/>
      <c r="W1144" s="21"/>
      <c r="X1144" s="21"/>
      <c r="Y1144" s="12"/>
    </row>
    <row r="1145" spans="1:25" s="23" customFormat="1" ht="15.75" hidden="1" x14ac:dyDescent="0.2">
      <c r="A1145" s="28" t="s">
        <v>566</v>
      </c>
      <c r="B1145" s="29">
        <v>11</v>
      </c>
      <c r="C1145" s="50" t="s">
        <v>296</v>
      </c>
      <c r="D1145" s="53" t="s">
        <v>530</v>
      </c>
      <c r="E1145" s="32" t="s">
        <v>40</v>
      </c>
      <c r="F1145" s="20"/>
      <c r="G1145" s="1">
        <v>170000</v>
      </c>
      <c r="H1145" s="1">
        <v>170000</v>
      </c>
      <c r="I1145" s="1">
        <v>170000</v>
      </c>
      <c r="J1145" s="1">
        <v>170000</v>
      </c>
      <c r="K1145" s="1">
        <v>101242.28</v>
      </c>
      <c r="L1145" s="33">
        <f t="shared" si="578"/>
        <v>59.554282352941179</v>
      </c>
      <c r="M1145" s="1">
        <v>170000</v>
      </c>
      <c r="N1145" s="1">
        <v>170000</v>
      </c>
      <c r="O1145" s="1"/>
      <c r="P1145" s="1"/>
      <c r="Q1145" s="1"/>
      <c r="R1145" s="1"/>
      <c r="S1145" s="1"/>
      <c r="T1145" s="1"/>
      <c r="U1145" s="1"/>
      <c r="V1145" s="21"/>
      <c r="W1145" s="21"/>
      <c r="X1145" s="21"/>
      <c r="Y1145" s="12"/>
    </row>
    <row r="1146" spans="1:25" s="23" customFormat="1" ht="30" hidden="1" x14ac:dyDescent="0.2">
      <c r="A1146" s="28" t="s">
        <v>566</v>
      </c>
      <c r="B1146" s="29">
        <v>11</v>
      </c>
      <c r="C1146" s="50" t="s">
        <v>296</v>
      </c>
      <c r="D1146" s="53" t="s">
        <v>569</v>
      </c>
      <c r="E1146" s="32" t="s">
        <v>41</v>
      </c>
      <c r="F1146" s="20"/>
      <c r="G1146" s="1">
        <v>23000</v>
      </c>
      <c r="H1146" s="1">
        <v>23000</v>
      </c>
      <c r="I1146" s="1">
        <v>23000</v>
      </c>
      <c r="J1146" s="1">
        <v>23000</v>
      </c>
      <c r="K1146" s="1">
        <v>12749.03</v>
      </c>
      <c r="L1146" s="33">
        <f t="shared" si="578"/>
        <v>55.430565217391305</v>
      </c>
      <c r="M1146" s="1">
        <v>23000</v>
      </c>
      <c r="N1146" s="1">
        <v>23000</v>
      </c>
      <c r="O1146" s="1"/>
      <c r="P1146" s="1"/>
      <c r="Q1146" s="1"/>
      <c r="R1146" s="1"/>
      <c r="S1146" s="1"/>
      <c r="T1146" s="1"/>
      <c r="U1146" s="1"/>
      <c r="V1146" s="21"/>
      <c r="W1146" s="21"/>
      <c r="X1146" s="21"/>
      <c r="Y1146" s="12"/>
    </row>
    <row r="1147" spans="1:25" s="23" customFormat="1" ht="15.75" hidden="1" x14ac:dyDescent="0.2">
      <c r="A1147" s="24" t="s">
        <v>566</v>
      </c>
      <c r="B1147" s="25">
        <v>11</v>
      </c>
      <c r="C1147" s="49" t="s">
        <v>296</v>
      </c>
      <c r="D1147" s="40">
        <v>321</v>
      </c>
      <c r="E1147" s="20"/>
      <c r="F1147" s="20"/>
      <c r="G1147" s="21">
        <f>SUM(G1148:G1150)</f>
        <v>860000</v>
      </c>
      <c r="H1147" s="21">
        <f t="shared" ref="H1147:U1147" si="584">SUM(H1148:H1150)</f>
        <v>860000</v>
      </c>
      <c r="I1147" s="21">
        <f t="shared" si="584"/>
        <v>860000</v>
      </c>
      <c r="J1147" s="21">
        <f t="shared" si="584"/>
        <v>860000</v>
      </c>
      <c r="K1147" s="21">
        <f t="shared" si="584"/>
        <v>184507.68</v>
      </c>
      <c r="L1147" s="22">
        <f t="shared" si="578"/>
        <v>21.454381395348836</v>
      </c>
      <c r="M1147" s="21">
        <f t="shared" si="584"/>
        <v>860000</v>
      </c>
      <c r="N1147" s="21">
        <f t="shared" si="584"/>
        <v>860000</v>
      </c>
      <c r="O1147" s="21">
        <f t="shared" si="584"/>
        <v>0</v>
      </c>
      <c r="P1147" s="21">
        <f t="shared" si="584"/>
        <v>0</v>
      </c>
      <c r="Q1147" s="21">
        <f t="shared" si="584"/>
        <v>360000</v>
      </c>
      <c r="R1147" s="21">
        <f t="shared" si="584"/>
        <v>0</v>
      </c>
      <c r="S1147" s="21">
        <f t="shared" si="584"/>
        <v>0</v>
      </c>
      <c r="T1147" s="21">
        <f t="shared" si="584"/>
        <v>0</v>
      </c>
      <c r="U1147" s="21">
        <f t="shared" si="584"/>
        <v>0</v>
      </c>
      <c r="V1147" s="21"/>
      <c r="W1147" s="21"/>
      <c r="X1147" s="21"/>
      <c r="Y1147" s="12"/>
    </row>
    <row r="1148" spans="1:25" s="23" customFormat="1" ht="15.75" hidden="1" x14ac:dyDescent="0.2">
      <c r="A1148" s="28" t="s">
        <v>566</v>
      </c>
      <c r="B1148" s="29">
        <v>11</v>
      </c>
      <c r="C1148" s="50" t="s">
        <v>296</v>
      </c>
      <c r="D1148" s="53" t="s">
        <v>510</v>
      </c>
      <c r="E1148" s="32" t="s">
        <v>42</v>
      </c>
      <c r="F1148" s="20"/>
      <c r="G1148" s="1">
        <v>500000</v>
      </c>
      <c r="H1148" s="1">
        <v>500000</v>
      </c>
      <c r="I1148" s="1">
        <v>500000</v>
      </c>
      <c r="J1148" s="1">
        <v>500000</v>
      </c>
      <c r="K1148" s="1">
        <v>168954.6</v>
      </c>
      <c r="L1148" s="33">
        <f t="shared" si="578"/>
        <v>33.79092</v>
      </c>
      <c r="M1148" s="1">
        <v>500000</v>
      </c>
      <c r="N1148" s="1">
        <v>500000</v>
      </c>
      <c r="O1148" s="1"/>
      <c r="P1148" s="1"/>
      <c r="Q1148" s="1"/>
      <c r="R1148" s="1"/>
      <c r="S1148" s="1"/>
      <c r="T1148" s="1"/>
      <c r="U1148" s="1"/>
      <c r="V1148" s="21"/>
      <c r="W1148" s="21"/>
      <c r="X1148" s="21"/>
      <c r="Y1148" s="12"/>
    </row>
    <row r="1149" spans="1:25" s="23" customFormat="1" ht="30" hidden="1" x14ac:dyDescent="0.2">
      <c r="A1149" s="28" t="s">
        <v>566</v>
      </c>
      <c r="B1149" s="29">
        <v>11</v>
      </c>
      <c r="C1149" s="50" t="s">
        <v>296</v>
      </c>
      <c r="D1149" s="53" t="s">
        <v>531</v>
      </c>
      <c r="E1149" s="32" t="s">
        <v>43</v>
      </c>
      <c r="F1149" s="20"/>
      <c r="G1149" s="1">
        <v>60000</v>
      </c>
      <c r="H1149" s="1">
        <v>60000</v>
      </c>
      <c r="I1149" s="1">
        <v>60000</v>
      </c>
      <c r="J1149" s="1">
        <v>60000</v>
      </c>
      <c r="K1149" s="1">
        <v>11178.08</v>
      </c>
      <c r="L1149" s="33">
        <f t="shared" si="578"/>
        <v>18.630133333333333</v>
      </c>
      <c r="M1149" s="1">
        <v>60000</v>
      </c>
      <c r="N1149" s="1">
        <v>60000</v>
      </c>
      <c r="O1149" s="1"/>
      <c r="P1149" s="1">
        <f>O1149</f>
        <v>0</v>
      </c>
      <c r="Q1149" s="1">
        <v>60000</v>
      </c>
      <c r="R1149" s="1"/>
      <c r="S1149" s="1">
        <f>R1149</f>
        <v>0</v>
      </c>
      <c r="T1149" s="1"/>
      <c r="U1149" s="1">
        <f>T1149</f>
        <v>0</v>
      </c>
      <c r="V1149" s="21"/>
      <c r="W1149" s="21"/>
      <c r="X1149" s="21"/>
      <c r="Y1149" s="12"/>
    </row>
    <row r="1150" spans="1:25" s="23" customFormat="1" ht="15.75" hidden="1" x14ac:dyDescent="0.2">
      <c r="A1150" s="28" t="s">
        <v>566</v>
      </c>
      <c r="B1150" s="29">
        <v>11</v>
      </c>
      <c r="C1150" s="50" t="s">
        <v>296</v>
      </c>
      <c r="D1150" s="53" t="s">
        <v>532</v>
      </c>
      <c r="E1150" s="32" t="s">
        <v>44</v>
      </c>
      <c r="F1150" s="20"/>
      <c r="G1150" s="1">
        <v>300000</v>
      </c>
      <c r="H1150" s="1">
        <v>300000</v>
      </c>
      <c r="I1150" s="1">
        <v>300000</v>
      </c>
      <c r="J1150" s="1">
        <v>300000</v>
      </c>
      <c r="K1150" s="1">
        <v>4375</v>
      </c>
      <c r="L1150" s="33">
        <f t="shared" si="578"/>
        <v>1.4583333333333333</v>
      </c>
      <c r="M1150" s="1">
        <v>300000</v>
      </c>
      <c r="N1150" s="1">
        <v>300000</v>
      </c>
      <c r="O1150" s="1"/>
      <c r="P1150" s="1">
        <f>O1150</f>
        <v>0</v>
      </c>
      <c r="Q1150" s="1">
        <v>300000</v>
      </c>
      <c r="R1150" s="1"/>
      <c r="S1150" s="1">
        <f>R1150</f>
        <v>0</v>
      </c>
      <c r="T1150" s="1"/>
      <c r="U1150" s="1">
        <f>T1150</f>
        <v>0</v>
      </c>
      <c r="V1150" s="21"/>
      <c r="W1150" s="21"/>
      <c r="X1150" s="21"/>
      <c r="Y1150" s="12"/>
    </row>
    <row r="1151" spans="1:25" s="23" customFormat="1" ht="15.75" hidden="1" x14ac:dyDescent="0.2">
      <c r="A1151" s="24" t="s">
        <v>566</v>
      </c>
      <c r="B1151" s="25">
        <v>11</v>
      </c>
      <c r="C1151" s="49" t="s">
        <v>296</v>
      </c>
      <c r="D1151" s="40">
        <v>322</v>
      </c>
      <c r="E1151" s="20"/>
      <c r="F1151" s="20"/>
      <c r="G1151" s="21">
        <f>SUM(G1152:G1156)</f>
        <v>370000</v>
      </c>
      <c r="H1151" s="21">
        <f t="shared" ref="H1151:U1151" si="585">SUM(H1152:H1156)</f>
        <v>370000</v>
      </c>
      <c r="I1151" s="21">
        <f t="shared" si="585"/>
        <v>370000</v>
      </c>
      <c r="J1151" s="21">
        <f t="shared" si="585"/>
        <v>370000</v>
      </c>
      <c r="K1151" s="21">
        <f t="shared" si="585"/>
        <v>79362.750000000015</v>
      </c>
      <c r="L1151" s="22">
        <f t="shared" si="578"/>
        <v>21.449391891891896</v>
      </c>
      <c r="M1151" s="21">
        <f t="shared" si="585"/>
        <v>390000</v>
      </c>
      <c r="N1151" s="21">
        <f t="shared" si="585"/>
        <v>390000</v>
      </c>
      <c r="O1151" s="21">
        <f t="shared" si="585"/>
        <v>0</v>
      </c>
      <c r="P1151" s="21">
        <f t="shared" si="585"/>
        <v>0</v>
      </c>
      <c r="Q1151" s="21">
        <f t="shared" si="585"/>
        <v>340000</v>
      </c>
      <c r="R1151" s="21">
        <f t="shared" si="585"/>
        <v>0</v>
      </c>
      <c r="S1151" s="21">
        <f t="shared" si="585"/>
        <v>0</v>
      </c>
      <c r="T1151" s="21">
        <f t="shared" si="585"/>
        <v>0</v>
      </c>
      <c r="U1151" s="21">
        <f t="shared" si="585"/>
        <v>0</v>
      </c>
      <c r="V1151" s="21"/>
      <c r="W1151" s="21"/>
      <c r="X1151" s="21"/>
      <c r="Y1151" s="12"/>
    </row>
    <row r="1152" spans="1:25" s="23" customFormat="1" ht="15.75" hidden="1" x14ac:dyDescent="0.2">
      <c r="A1152" s="28" t="s">
        <v>566</v>
      </c>
      <c r="B1152" s="29">
        <v>11</v>
      </c>
      <c r="C1152" s="50" t="s">
        <v>296</v>
      </c>
      <c r="D1152" s="53" t="s">
        <v>534</v>
      </c>
      <c r="E1152" s="32" t="s">
        <v>297</v>
      </c>
      <c r="F1152" s="20"/>
      <c r="G1152" s="1">
        <v>50000</v>
      </c>
      <c r="H1152" s="1">
        <v>50000</v>
      </c>
      <c r="I1152" s="1">
        <v>50000</v>
      </c>
      <c r="J1152" s="1">
        <v>50000</v>
      </c>
      <c r="K1152" s="1">
        <v>48306.18</v>
      </c>
      <c r="L1152" s="33">
        <f t="shared" si="578"/>
        <v>96.612359999999995</v>
      </c>
      <c r="M1152" s="1">
        <v>50000</v>
      </c>
      <c r="N1152" s="1">
        <v>50000</v>
      </c>
      <c r="O1152" s="1"/>
      <c r="P1152" s="1"/>
      <c r="Q1152" s="1"/>
      <c r="R1152" s="1"/>
      <c r="S1152" s="1"/>
      <c r="T1152" s="1"/>
      <c r="U1152" s="1"/>
      <c r="V1152" s="21"/>
      <c r="W1152" s="21"/>
      <c r="X1152" s="21"/>
      <c r="Y1152" s="12"/>
    </row>
    <row r="1153" spans="1:25" s="23" customFormat="1" ht="15.75" hidden="1" x14ac:dyDescent="0.2">
      <c r="A1153" s="28" t="s">
        <v>566</v>
      </c>
      <c r="B1153" s="29">
        <v>11</v>
      </c>
      <c r="C1153" s="50" t="s">
        <v>296</v>
      </c>
      <c r="D1153" s="53" t="s">
        <v>535</v>
      </c>
      <c r="E1153" s="32" t="s">
        <v>48</v>
      </c>
      <c r="F1153" s="20"/>
      <c r="G1153" s="1">
        <v>170000</v>
      </c>
      <c r="H1153" s="1">
        <v>170000</v>
      </c>
      <c r="I1153" s="1">
        <v>170000</v>
      </c>
      <c r="J1153" s="1">
        <v>170000</v>
      </c>
      <c r="K1153" s="1">
        <v>11668.7</v>
      </c>
      <c r="L1153" s="33">
        <f t="shared" si="578"/>
        <v>6.8639411764705898</v>
      </c>
      <c r="M1153" s="1">
        <v>190000</v>
      </c>
      <c r="N1153" s="1">
        <v>190000</v>
      </c>
      <c r="O1153" s="1"/>
      <c r="P1153" s="1">
        <f>O1153</f>
        <v>0</v>
      </c>
      <c r="Q1153" s="1">
        <v>190000</v>
      </c>
      <c r="R1153" s="1"/>
      <c r="S1153" s="1">
        <f>R1153</f>
        <v>0</v>
      </c>
      <c r="T1153" s="1"/>
      <c r="U1153" s="1">
        <f>T1153</f>
        <v>0</v>
      </c>
      <c r="V1153" s="21"/>
      <c r="W1153" s="21"/>
      <c r="X1153" s="21"/>
      <c r="Y1153" s="12"/>
    </row>
    <row r="1154" spans="1:25" s="23" customFormat="1" ht="30" hidden="1" x14ac:dyDescent="0.2">
      <c r="A1154" s="28" t="s">
        <v>566</v>
      </c>
      <c r="B1154" s="29">
        <v>11</v>
      </c>
      <c r="C1154" s="50" t="s">
        <v>296</v>
      </c>
      <c r="D1154" s="53" t="s">
        <v>570</v>
      </c>
      <c r="E1154" s="32" t="s">
        <v>155</v>
      </c>
      <c r="F1154" s="20"/>
      <c r="G1154" s="1">
        <v>60000</v>
      </c>
      <c r="H1154" s="1">
        <v>60000</v>
      </c>
      <c r="I1154" s="1">
        <v>60000</v>
      </c>
      <c r="J1154" s="1">
        <v>60000</v>
      </c>
      <c r="K1154" s="1">
        <v>14730.99</v>
      </c>
      <c r="L1154" s="33">
        <f t="shared" si="578"/>
        <v>24.551649999999999</v>
      </c>
      <c r="M1154" s="1">
        <v>60000</v>
      </c>
      <c r="N1154" s="1">
        <v>60000</v>
      </c>
      <c r="O1154" s="1"/>
      <c r="P1154" s="1">
        <f>O1154</f>
        <v>0</v>
      </c>
      <c r="Q1154" s="1">
        <v>60000</v>
      </c>
      <c r="R1154" s="1"/>
      <c r="S1154" s="1">
        <f>R1154</f>
        <v>0</v>
      </c>
      <c r="T1154" s="1"/>
      <c r="U1154" s="1">
        <f>T1154</f>
        <v>0</v>
      </c>
      <c r="V1154" s="21"/>
      <c r="W1154" s="21"/>
      <c r="X1154" s="21"/>
      <c r="Y1154" s="12"/>
    </row>
    <row r="1155" spans="1:25" s="23" customFormat="1" ht="15.75" hidden="1" x14ac:dyDescent="0.2">
      <c r="A1155" s="28" t="s">
        <v>566</v>
      </c>
      <c r="B1155" s="29">
        <v>11</v>
      </c>
      <c r="C1155" s="50" t="s">
        <v>296</v>
      </c>
      <c r="D1155" s="53" t="s">
        <v>536</v>
      </c>
      <c r="E1155" s="32" t="s">
        <v>473</v>
      </c>
      <c r="F1155" s="20"/>
      <c r="G1155" s="1">
        <v>50000</v>
      </c>
      <c r="H1155" s="1">
        <v>50000</v>
      </c>
      <c r="I1155" s="1">
        <v>50000</v>
      </c>
      <c r="J1155" s="1">
        <v>50000</v>
      </c>
      <c r="K1155" s="1">
        <v>1969</v>
      </c>
      <c r="L1155" s="33">
        <f t="shared" si="578"/>
        <v>3.9379999999999997</v>
      </c>
      <c r="M1155" s="1">
        <v>50000</v>
      </c>
      <c r="N1155" s="1">
        <v>50000</v>
      </c>
      <c r="O1155" s="1"/>
      <c r="P1155" s="1">
        <f>O1155</f>
        <v>0</v>
      </c>
      <c r="Q1155" s="1">
        <v>50000</v>
      </c>
      <c r="R1155" s="1"/>
      <c r="S1155" s="1">
        <f>R1155</f>
        <v>0</v>
      </c>
      <c r="T1155" s="1"/>
      <c r="U1155" s="1">
        <f>T1155</f>
        <v>0</v>
      </c>
      <c r="V1155" s="21"/>
      <c r="W1155" s="21"/>
      <c r="X1155" s="21"/>
      <c r="Y1155" s="12"/>
    </row>
    <row r="1156" spans="1:25" s="23" customFormat="1" ht="15.75" hidden="1" x14ac:dyDescent="0.2">
      <c r="A1156" s="28" t="s">
        <v>566</v>
      </c>
      <c r="B1156" s="29">
        <v>11</v>
      </c>
      <c r="C1156" s="50" t="s">
        <v>296</v>
      </c>
      <c r="D1156" s="53" t="s">
        <v>571</v>
      </c>
      <c r="E1156" s="32" t="s">
        <v>51</v>
      </c>
      <c r="F1156" s="20"/>
      <c r="G1156" s="1">
        <v>40000</v>
      </c>
      <c r="H1156" s="1">
        <v>40000</v>
      </c>
      <c r="I1156" s="1">
        <v>40000</v>
      </c>
      <c r="J1156" s="1">
        <v>40000</v>
      </c>
      <c r="K1156" s="1">
        <v>2687.88</v>
      </c>
      <c r="L1156" s="33">
        <f t="shared" si="578"/>
        <v>6.7197000000000005</v>
      </c>
      <c r="M1156" s="1">
        <v>40000</v>
      </c>
      <c r="N1156" s="1">
        <v>40000</v>
      </c>
      <c r="O1156" s="1"/>
      <c r="P1156" s="1">
        <f>O1156</f>
        <v>0</v>
      </c>
      <c r="Q1156" s="1">
        <v>40000</v>
      </c>
      <c r="R1156" s="1"/>
      <c r="S1156" s="1">
        <f>R1156</f>
        <v>0</v>
      </c>
      <c r="T1156" s="1"/>
      <c r="U1156" s="1">
        <f>T1156</f>
        <v>0</v>
      </c>
      <c r="V1156" s="21"/>
      <c r="W1156" s="21"/>
      <c r="X1156" s="21"/>
      <c r="Y1156" s="12"/>
    </row>
    <row r="1157" spans="1:25" s="23" customFormat="1" ht="15.75" hidden="1" x14ac:dyDescent="0.2">
      <c r="A1157" s="24" t="s">
        <v>566</v>
      </c>
      <c r="B1157" s="25">
        <v>11</v>
      </c>
      <c r="C1157" s="49" t="s">
        <v>296</v>
      </c>
      <c r="D1157" s="40">
        <v>323</v>
      </c>
      <c r="E1157" s="20"/>
      <c r="F1157" s="20"/>
      <c r="G1157" s="21">
        <f>SUM(G1158:G1165)</f>
        <v>2200000</v>
      </c>
      <c r="H1157" s="21">
        <f t="shared" ref="H1157:U1157" si="586">SUM(H1158:H1165)</f>
        <v>2200000</v>
      </c>
      <c r="I1157" s="21">
        <f t="shared" si="586"/>
        <v>2200000</v>
      </c>
      <c r="J1157" s="21">
        <f t="shared" si="586"/>
        <v>2200000</v>
      </c>
      <c r="K1157" s="21">
        <f t="shared" si="586"/>
        <v>586794.62</v>
      </c>
      <c r="L1157" s="22">
        <f t="shared" si="578"/>
        <v>26.67248272727273</v>
      </c>
      <c r="M1157" s="21">
        <f t="shared" si="586"/>
        <v>2220000</v>
      </c>
      <c r="N1157" s="21">
        <f t="shared" si="586"/>
        <v>2220000</v>
      </c>
      <c r="O1157" s="21">
        <f t="shared" si="586"/>
        <v>0</v>
      </c>
      <c r="P1157" s="21">
        <f t="shared" si="586"/>
        <v>0</v>
      </c>
      <c r="Q1157" s="21">
        <f t="shared" si="586"/>
        <v>2060000</v>
      </c>
      <c r="R1157" s="21">
        <f t="shared" si="586"/>
        <v>0</v>
      </c>
      <c r="S1157" s="21">
        <f t="shared" si="586"/>
        <v>0</v>
      </c>
      <c r="T1157" s="21">
        <f t="shared" si="586"/>
        <v>0</v>
      </c>
      <c r="U1157" s="21">
        <f t="shared" si="586"/>
        <v>0</v>
      </c>
      <c r="V1157" s="21"/>
      <c r="W1157" s="21"/>
      <c r="X1157" s="21"/>
      <c r="Y1157" s="12"/>
    </row>
    <row r="1158" spans="1:25" s="23" customFormat="1" ht="15.75" hidden="1" x14ac:dyDescent="0.2">
      <c r="A1158" s="28" t="s">
        <v>566</v>
      </c>
      <c r="B1158" s="29">
        <v>11</v>
      </c>
      <c r="C1158" s="50" t="s">
        <v>296</v>
      </c>
      <c r="D1158" s="53" t="s">
        <v>537</v>
      </c>
      <c r="E1158" s="32" t="s">
        <v>52</v>
      </c>
      <c r="F1158" s="20"/>
      <c r="G1158" s="1">
        <v>160000</v>
      </c>
      <c r="H1158" s="1">
        <v>160000</v>
      </c>
      <c r="I1158" s="1">
        <v>160000</v>
      </c>
      <c r="J1158" s="1">
        <v>160000</v>
      </c>
      <c r="K1158" s="1">
        <v>35760.06</v>
      </c>
      <c r="L1158" s="33">
        <f t="shared" si="578"/>
        <v>22.350037499999999</v>
      </c>
      <c r="M1158" s="1">
        <v>160000</v>
      </c>
      <c r="N1158" s="1">
        <v>160000</v>
      </c>
      <c r="O1158" s="1"/>
      <c r="P1158" s="1"/>
      <c r="Q1158" s="1"/>
      <c r="R1158" s="1"/>
      <c r="S1158" s="1"/>
      <c r="T1158" s="1"/>
      <c r="U1158" s="1"/>
      <c r="V1158" s="21"/>
      <c r="W1158" s="21"/>
      <c r="X1158" s="21"/>
      <c r="Y1158" s="12"/>
    </row>
    <row r="1159" spans="1:25" s="23" customFormat="1" ht="15.75" hidden="1" x14ac:dyDescent="0.2">
      <c r="A1159" s="28" t="s">
        <v>566</v>
      </c>
      <c r="B1159" s="29">
        <v>11</v>
      </c>
      <c r="C1159" s="50" t="s">
        <v>296</v>
      </c>
      <c r="D1159" s="53" t="s">
        <v>538</v>
      </c>
      <c r="E1159" s="32" t="s">
        <v>53</v>
      </c>
      <c r="F1159" s="20"/>
      <c r="G1159" s="1">
        <v>70000</v>
      </c>
      <c r="H1159" s="1">
        <v>70000</v>
      </c>
      <c r="I1159" s="1">
        <v>70000</v>
      </c>
      <c r="J1159" s="1">
        <v>70000</v>
      </c>
      <c r="K1159" s="1">
        <v>104847.5</v>
      </c>
      <c r="L1159" s="33">
        <f t="shared" si="578"/>
        <v>149.78214285714287</v>
      </c>
      <c r="M1159" s="1">
        <v>70000</v>
      </c>
      <c r="N1159" s="1">
        <v>70000</v>
      </c>
      <c r="O1159" s="1"/>
      <c r="P1159" s="1">
        <f t="shared" ref="P1159:P1165" si="587">O1159</f>
        <v>0</v>
      </c>
      <c r="Q1159" s="1">
        <v>70000</v>
      </c>
      <c r="R1159" s="1"/>
      <c r="S1159" s="1">
        <f t="shared" ref="S1159:S1165" si="588">R1159</f>
        <v>0</v>
      </c>
      <c r="T1159" s="1"/>
      <c r="U1159" s="1">
        <f t="shared" ref="U1159:U1165" si="589">T1159</f>
        <v>0</v>
      </c>
      <c r="V1159" s="21"/>
      <c r="W1159" s="21"/>
      <c r="X1159" s="21"/>
      <c r="Y1159" s="12"/>
    </row>
    <row r="1160" spans="1:25" s="23" customFormat="1" ht="15.75" hidden="1" x14ac:dyDescent="0.2">
      <c r="A1160" s="28" t="s">
        <v>566</v>
      </c>
      <c r="B1160" s="29">
        <v>11</v>
      </c>
      <c r="C1160" s="50" t="s">
        <v>296</v>
      </c>
      <c r="D1160" s="53" t="s">
        <v>539</v>
      </c>
      <c r="E1160" s="32" t="s">
        <v>54</v>
      </c>
      <c r="F1160" s="20"/>
      <c r="G1160" s="1">
        <v>30000</v>
      </c>
      <c r="H1160" s="1">
        <v>30000</v>
      </c>
      <c r="I1160" s="1">
        <v>30000</v>
      </c>
      <c r="J1160" s="1">
        <v>30000</v>
      </c>
      <c r="K1160" s="1">
        <v>5000</v>
      </c>
      <c r="L1160" s="33">
        <f t="shared" si="578"/>
        <v>16.666666666666664</v>
      </c>
      <c r="M1160" s="1">
        <v>30000</v>
      </c>
      <c r="N1160" s="1">
        <v>30000</v>
      </c>
      <c r="O1160" s="1"/>
      <c r="P1160" s="1">
        <f t="shared" si="587"/>
        <v>0</v>
      </c>
      <c r="Q1160" s="1">
        <v>30000</v>
      </c>
      <c r="R1160" s="1"/>
      <c r="S1160" s="1">
        <f t="shared" si="588"/>
        <v>0</v>
      </c>
      <c r="T1160" s="1"/>
      <c r="U1160" s="1">
        <f t="shared" si="589"/>
        <v>0</v>
      </c>
      <c r="V1160" s="21"/>
      <c r="W1160" s="21"/>
      <c r="X1160" s="21"/>
      <c r="Y1160" s="12"/>
    </row>
    <row r="1161" spans="1:25" s="23" customFormat="1" ht="15.75" hidden="1" x14ac:dyDescent="0.2">
      <c r="A1161" s="28" t="s">
        <v>566</v>
      </c>
      <c r="B1161" s="29">
        <v>11</v>
      </c>
      <c r="C1161" s="50" t="s">
        <v>296</v>
      </c>
      <c r="D1161" s="53" t="s">
        <v>540</v>
      </c>
      <c r="E1161" s="32" t="s">
        <v>55</v>
      </c>
      <c r="F1161" s="20"/>
      <c r="G1161" s="1">
        <v>70000</v>
      </c>
      <c r="H1161" s="1">
        <v>70000</v>
      </c>
      <c r="I1161" s="1">
        <v>70000</v>
      </c>
      <c r="J1161" s="1">
        <v>70000</v>
      </c>
      <c r="K1161" s="1">
        <v>0</v>
      </c>
      <c r="L1161" s="33">
        <f t="shared" si="578"/>
        <v>0</v>
      </c>
      <c r="M1161" s="1">
        <v>70000</v>
      </c>
      <c r="N1161" s="1">
        <v>70000</v>
      </c>
      <c r="O1161" s="1"/>
      <c r="P1161" s="1">
        <f t="shared" si="587"/>
        <v>0</v>
      </c>
      <c r="Q1161" s="1">
        <v>70000</v>
      </c>
      <c r="R1161" s="1"/>
      <c r="S1161" s="1">
        <f t="shared" si="588"/>
        <v>0</v>
      </c>
      <c r="T1161" s="1"/>
      <c r="U1161" s="1">
        <f t="shared" si="589"/>
        <v>0</v>
      </c>
      <c r="V1161" s="21"/>
      <c r="W1161" s="21"/>
      <c r="X1161" s="21"/>
      <c r="Y1161" s="12"/>
    </row>
    <row r="1162" spans="1:25" s="23" customFormat="1" ht="15.75" hidden="1" x14ac:dyDescent="0.2">
      <c r="A1162" s="28" t="s">
        <v>566</v>
      </c>
      <c r="B1162" s="29">
        <v>11</v>
      </c>
      <c r="C1162" s="50" t="s">
        <v>296</v>
      </c>
      <c r="D1162" s="53" t="s">
        <v>541</v>
      </c>
      <c r="E1162" s="32" t="s">
        <v>56</v>
      </c>
      <c r="F1162" s="20"/>
      <c r="G1162" s="1">
        <v>100000</v>
      </c>
      <c r="H1162" s="1">
        <v>100000</v>
      </c>
      <c r="I1162" s="1">
        <v>100000</v>
      </c>
      <c r="J1162" s="1">
        <v>100000</v>
      </c>
      <c r="K1162" s="1">
        <v>108027.06</v>
      </c>
      <c r="L1162" s="33">
        <f t="shared" si="578"/>
        <v>108.02705999999999</v>
      </c>
      <c r="M1162" s="1">
        <v>100000</v>
      </c>
      <c r="N1162" s="1">
        <v>100000</v>
      </c>
      <c r="O1162" s="1"/>
      <c r="P1162" s="1">
        <f t="shared" si="587"/>
        <v>0</v>
      </c>
      <c r="Q1162" s="1">
        <v>100000</v>
      </c>
      <c r="R1162" s="1"/>
      <c r="S1162" s="1">
        <f t="shared" si="588"/>
        <v>0</v>
      </c>
      <c r="T1162" s="1"/>
      <c r="U1162" s="1">
        <f t="shared" si="589"/>
        <v>0</v>
      </c>
      <c r="V1162" s="21"/>
      <c r="W1162" s="21"/>
      <c r="X1162" s="21"/>
      <c r="Y1162" s="12"/>
    </row>
    <row r="1163" spans="1:25" s="23" customFormat="1" ht="15.75" hidden="1" x14ac:dyDescent="0.2">
      <c r="A1163" s="28" t="s">
        <v>566</v>
      </c>
      <c r="B1163" s="29">
        <v>11</v>
      </c>
      <c r="C1163" s="50" t="s">
        <v>296</v>
      </c>
      <c r="D1163" s="53" t="s">
        <v>511</v>
      </c>
      <c r="E1163" s="32" t="s">
        <v>58</v>
      </c>
      <c r="F1163" s="20"/>
      <c r="G1163" s="1">
        <v>150000</v>
      </c>
      <c r="H1163" s="1">
        <v>150000</v>
      </c>
      <c r="I1163" s="1">
        <v>150000</v>
      </c>
      <c r="J1163" s="1">
        <v>150000</v>
      </c>
      <c r="K1163" s="1">
        <v>146355</v>
      </c>
      <c r="L1163" s="33">
        <f t="shared" si="578"/>
        <v>97.570000000000007</v>
      </c>
      <c r="M1163" s="1">
        <v>150000</v>
      </c>
      <c r="N1163" s="1">
        <v>150000</v>
      </c>
      <c r="O1163" s="1"/>
      <c r="P1163" s="1">
        <f t="shared" si="587"/>
        <v>0</v>
      </c>
      <c r="Q1163" s="1">
        <v>150000</v>
      </c>
      <c r="R1163" s="1"/>
      <c r="S1163" s="1">
        <f t="shared" si="588"/>
        <v>0</v>
      </c>
      <c r="T1163" s="1"/>
      <c r="U1163" s="1">
        <f t="shared" si="589"/>
        <v>0</v>
      </c>
      <c r="V1163" s="21"/>
      <c r="W1163" s="21"/>
      <c r="X1163" s="21"/>
      <c r="Y1163" s="12"/>
    </row>
    <row r="1164" spans="1:25" s="23" customFormat="1" ht="15.75" hidden="1" x14ac:dyDescent="0.2">
      <c r="A1164" s="28" t="s">
        <v>566</v>
      </c>
      <c r="B1164" s="29">
        <v>11</v>
      </c>
      <c r="C1164" s="50" t="s">
        <v>296</v>
      </c>
      <c r="D1164" s="53" t="s">
        <v>543</v>
      </c>
      <c r="E1164" s="32" t="s">
        <v>59</v>
      </c>
      <c r="F1164" s="20"/>
      <c r="G1164" s="1">
        <v>120000</v>
      </c>
      <c r="H1164" s="1">
        <v>120000</v>
      </c>
      <c r="I1164" s="1">
        <v>120000</v>
      </c>
      <c r="J1164" s="1">
        <v>120000</v>
      </c>
      <c r="K1164" s="1">
        <v>55600</v>
      </c>
      <c r="L1164" s="33">
        <f t="shared" si="578"/>
        <v>46.333333333333329</v>
      </c>
      <c r="M1164" s="1">
        <v>140000</v>
      </c>
      <c r="N1164" s="1">
        <v>140000</v>
      </c>
      <c r="O1164" s="1"/>
      <c r="P1164" s="1">
        <f t="shared" si="587"/>
        <v>0</v>
      </c>
      <c r="Q1164" s="1">
        <v>140000</v>
      </c>
      <c r="R1164" s="1"/>
      <c r="S1164" s="1">
        <f t="shared" si="588"/>
        <v>0</v>
      </c>
      <c r="T1164" s="1"/>
      <c r="U1164" s="1">
        <f t="shared" si="589"/>
        <v>0</v>
      </c>
      <c r="V1164" s="21"/>
      <c r="W1164" s="21"/>
      <c r="X1164" s="21"/>
      <c r="Y1164" s="12"/>
    </row>
    <row r="1165" spans="1:25" s="23" customFormat="1" ht="15.75" hidden="1" x14ac:dyDescent="0.2">
      <c r="A1165" s="28" t="s">
        <v>566</v>
      </c>
      <c r="B1165" s="29">
        <v>11</v>
      </c>
      <c r="C1165" s="50" t="s">
        <v>296</v>
      </c>
      <c r="D1165" s="53" t="s">
        <v>544</v>
      </c>
      <c r="E1165" s="32" t="s">
        <v>60</v>
      </c>
      <c r="F1165" s="20"/>
      <c r="G1165" s="1">
        <v>1500000</v>
      </c>
      <c r="H1165" s="1">
        <v>1500000</v>
      </c>
      <c r="I1165" s="1">
        <v>1500000</v>
      </c>
      <c r="J1165" s="1">
        <v>1500000</v>
      </c>
      <c r="K1165" s="1">
        <v>131205</v>
      </c>
      <c r="L1165" s="33">
        <f t="shared" si="578"/>
        <v>8.7469999999999999</v>
      </c>
      <c r="M1165" s="1">
        <v>1500000</v>
      </c>
      <c r="N1165" s="1">
        <v>1500000</v>
      </c>
      <c r="O1165" s="1"/>
      <c r="P1165" s="1">
        <f t="shared" si="587"/>
        <v>0</v>
      </c>
      <c r="Q1165" s="1">
        <v>1500000</v>
      </c>
      <c r="R1165" s="1"/>
      <c r="S1165" s="1">
        <f t="shared" si="588"/>
        <v>0</v>
      </c>
      <c r="T1165" s="1"/>
      <c r="U1165" s="1">
        <f t="shared" si="589"/>
        <v>0</v>
      </c>
      <c r="V1165" s="21"/>
      <c r="W1165" s="21"/>
      <c r="X1165" s="21"/>
      <c r="Y1165" s="12"/>
    </row>
    <row r="1166" spans="1:25" s="23" customFormat="1" ht="15.75" hidden="1" x14ac:dyDescent="0.2">
      <c r="A1166" s="24" t="s">
        <v>566</v>
      </c>
      <c r="B1166" s="25">
        <v>11</v>
      </c>
      <c r="C1166" s="49" t="s">
        <v>296</v>
      </c>
      <c r="D1166" s="40">
        <v>329</v>
      </c>
      <c r="E1166" s="20"/>
      <c r="F1166" s="20"/>
      <c r="G1166" s="21">
        <f>SUM(G1167:G1169)</f>
        <v>90000</v>
      </c>
      <c r="H1166" s="21">
        <f t="shared" ref="H1166:U1166" si="590">SUM(H1167:H1169)</f>
        <v>90000</v>
      </c>
      <c r="I1166" s="21">
        <f t="shared" si="590"/>
        <v>90000</v>
      </c>
      <c r="J1166" s="21">
        <f t="shared" si="590"/>
        <v>90000</v>
      </c>
      <c r="K1166" s="21">
        <f t="shared" si="590"/>
        <v>3565.96</v>
      </c>
      <c r="L1166" s="22">
        <f t="shared" si="578"/>
        <v>3.9621777777777778</v>
      </c>
      <c r="M1166" s="21">
        <f t="shared" si="590"/>
        <v>90000</v>
      </c>
      <c r="N1166" s="21">
        <f t="shared" si="590"/>
        <v>90000</v>
      </c>
      <c r="O1166" s="21">
        <f t="shared" si="590"/>
        <v>0</v>
      </c>
      <c r="P1166" s="21">
        <f t="shared" si="590"/>
        <v>0</v>
      </c>
      <c r="Q1166" s="21">
        <f t="shared" si="590"/>
        <v>70000</v>
      </c>
      <c r="R1166" s="21">
        <f t="shared" si="590"/>
        <v>0</v>
      </c>
      <c r="S1166" s="21">
        <f t="shared" si="590"/>
        <v>0</v>
      </c>
      <c r="T1166" s="21">
        <f t="shared" si="590"/>
        <v>0</v>
      </c>
      <c r="U1166" s="21">
        <f t="shared" si="590"/>
        <v>0</v>
      </c>
      <c r="V1166" s="21"/>
      <c r="W1166" s="21"/>
      <c r="X1166" s="21"/>
      <c r="Y1166" s="12"/>
    </row>
    <row r="1167" spans="1:25" s="23" customFormat="1" ht="15.75" hidden="1" x14ac:dyDescent="0.2">
      <c r="A1167" s="28" t="s">
        <v>566</v>
      </c>
      <c r="B1167" s="29">
        <v>11</v>
      </c>
      <c r="C1167" s="50" t="s">
        <v>296</v>
      </c>
      <c r="D1167" s="53" t="s">
        <v>547</v>
      </c>
      <c r="E1167" s="32" t="s">
        <v>63</v>
      </c>
      <c r="F1167" s="20"/>
      <c r="G1167" s="1">
        <v>20000</v>
      </c>
      <c r="H1167" s="1">
        <v>20000</v>
      </c>
      <c r="I1167" s="1">
        <v>20000</v>
      </c>
      <c r="J1167" s="1">
        <v>20000</v>
      </c>
      <c r="K1167" s="1"/>
      <c r="L1167" s="33">
        <f t="shared" si="578"/>
        <v>0</v>
      </c>
      <c r="M1167" s="1">
        <v>20000</v>
      </c>
      <c r="N1167" s="1">
        <v>20000</v>
      </c>
      <c r="O1167" s="1"/>
      <c r="P1167" s="1"/>
      <c r="Q1167" s="1"/>
      <c r="R1167" s="1"/>
      <c r="S1167" s="1"/>
      <c r="T1167" s="1"/>
      <c r="U1167" s="1"/>
      <c r="V1167" s="21"/>
      <c r="W1167" s="21"/>
      <c r="X1167" s="21"/>
      <c r="Y1167" s="12"/>
    </row>
    <row r="1168" spans="1:25" s="23" customFormat="1" ht="15.75" hidden="1" x14ac:dyDescent="0.2">
      <c r="A1168" s="28" t="s">
        <v>566</v>
      </c>
      <c r="B1168" s="29">
        <v>11</v>
      </c>
      <c r="C1168" s="50" t="s">
        <v>296</v>
      </c>
      <c r="D1168" s="53" t="s">
        <v>548</v>
      </c>
      <c r="E1168" s="32" t="s">
        <v>64</v>
      </c>
      <c r="F1168" s="20"/>
      <c r="G1168" s="1">
        <v>50000</v>
      </c>
      <c r="H1168" s="1">
        <v>50000</v>
      </c>
      <c r="I1168" s="1">
        <v>50000</v>
      </c>
      <c r="J1168" s="1">
        <v>50000</v>
      </c>
      <c r="K1168" s="1">
        <v>3565.96</v>
      </c>
      <c r="L1168" s="33">
        <f t="shared" si="578"/>
        <v>7.13192</v>
      </c>
      <c r="M1168" s="1">
        <v>50000</v>
      </c>
      <c r="N1168" s="1">
        <v>50000</v>
      </c>
      <c r="O1168" s="1"/>
      <c r="P1168" s="1">
        <f>O1168</f>
        <v>0</v>
      </c>
      <c r="Q1168" s="1">
        <v>50000</v>
      </c>
      <c r="R1168" s="1"/>
      <c r="S1168" s="1">
        <f>R1168</f>
        <v>0</v>
      </c>
      <c r="T1168" s="1"/>
      <c r="U1168" s="1">
        <f>T1168</f>
        <v>0</v>
      </c>
      <c r="V1168" s="21"/>
      <c r="W1168" s="21"/>
      <c r="X1168" s="21"/>
      <c r="Y1168" s="12"/>
    </row>
    <row r="1169" spans="1:25" s="23" customFormat="1" ht="15.75" hidden="1" x14ac:dyDescent="0.2">
      <c r="A1169" s="28" t="s">
        <v>566</v>
      </c>
      <c r="B1169" s="29">
        <v>11</v>
      </c>
      <c r="C1169" s="50" t="s">
        <v>296</v>
      </c>
      <c r="D1169" s="53" t="s">
        <v>549</v>
      </c>
      <c r="E1169" s="32" t="s">
        <v>66</v>
      </c>
      <c r="F1169" s="20"/>
      <c r="G1169" s="1">
        <v>20000</v>
      </c>
      <c r="H1169" s="1">
        <v>20000</v>
      </c>
      <c r="I1169" s="1">
        <v>20000</v>
      </c>
      <c r="J1169" s="1">
        <v>20000</v>
      </c>
      <c r="K1169" s="1"/>
      <c r="L1169" s="33">
        <f t="shared" si="578"/>
        <v>0</v>
      </c>
      <c r="M1169" s="1">
        <v>20000</v>
      </c>
      <c r="N1169" s="1">
        <v>20000</v>
      </c>
      <c r="O1169" s="1"/>
      <c r="P1169" s="1">
        <f>O1169</f>
        <v>0</v>
      </c>
      <c r="Q1169" s="1">
        <v>20000</v>
      </c>
      <c r="R1169" s="1"/>
      <c r="S1169" s="1">
        <f>R1169</f>
        <v>0</v>
      </c>
      <c r="T1169" s="1"/>
      <c r="U1169" s="1">
        <f>T1169</f>
        <v>0</v>
      </c>
      <c r="V1169" s="21"/>
      <c r="W1169" s="21"/>
      <c r="X1169" s="21"/>
      <c r="Y1169" s="12"/>
    </row>
    <row r="1170" spans="1:25" s="23" customFormat="1" ht="15.75" hidden="1" x14ac:dyDescent="0.2">
      <c r="A1170" s="24" t="s">
        <v>566</v>
      </c>
      <c r="B1170" s="25">
        <v>11</v>
      </c>
      <c r="C1170" s="49" t="s">
        <v>296</v>
      </c>
      <c r="D1170" s="40">
        <v>343</v>
      </c>
      <c r="E1170" s="20"/>
      <c r="F1170" s="20"/>
      <c r="G1170" s="21">
        <f>SUM(G1171:G1172)</f>
        <v>40000</v>
      </c>
      <c r="H1170" s="21">
        <f t="shared" ref="H1170:U1170" si="591">SUM(H1171:H1172)</f>
        <v>40000</v>
      </c>
      <c r="I1170" s="21">
        <f t="shared" si="591"/>
        <v>40000</v>
      </c>
      <c r="J1170" s="21">
        <f t="shared" si="591"/>
        <v>40000</v>
      </c>
      <c r="K1170" s="21">
        <f t="shared" si="591"/>
        <v>553.38</v>
      </c>
      <c r="L1170" s="22">
        <f t="shared" si="578"/>
        <v>1.3834499999999998</v>
      </c>
      <c r="M1170" s="21">
        <f t="shared" si="591"/>
        <v>40000</v>
      </c>
      <c r="N1170" s="21">
        <f t="shared" si="591"/>
        <v>40000</v>
      </c>
      <c r="O1170" s="21">
        <f t="shared" si="591"/>
        <v>0</v>
      </c>
      <c r="P1170" s="21">
        <f t="shared" si="591"/>
        <v>0</v>
      </c>
      <c r="Q1170" s="21">
        <f t="shared" si="591"/>
        <v>10000</v>
      </c>
      <c r="R1170" s="21">
        <f t="shared" si="591"/>
        <v>0</v>
      </c>
      <c r="S1170" s="21">
        <f t="shared" si="591"/>
        <v>0</v>
      </c>
      <c r="T1170" s="21">
        <f t="shared" si="591"/>
        <v>0</v>
      </c>
      <c r="U1170" s="21">
        <f t="shared" si="591"/>
        <v>0</v>
      </c>
      <c r="V1170" s="21"/>
      <c r="W1170" s="21"/>
      <c r="X1170" s="21"/>
      <c r="Y1170" s="12"/>
    </row>
    <row r="1171" spans="1:25" s="23" customFormat="1" ht="15.75" hidden="1" x14ac:dyDescent="0.2">
      <c r="A1171" s="28" t="s">
        <v>566</v>
      </c>
      <c r="B1171" s="29">
        <v>11</v>
      </c>
      <c r="C1171" s="50" t="s">
        <v>296</v>
      </c>
      <c r="D1171" s="53" t="s">
        <v>551</v>
      </c>
      <c r="E1171" s="32" t="s">
        <v>68</v>
      </c>
      <c r="F1171" s="20"/>
      <c r="G1171" s="1">
        <v>30000</v>
      </c>
      <c r="H1171" s="1">
        <v>30000</v>
      </c>
      <c r="I1171" s="1">
        <v>30000</v>
      </c>
      <c r="J1171" s="1">
        <v>30000</v>
      </c>
      <c r="K1171" s="1">
        <v>553.38</v>
      </c>
      <c r="L1171" s="33">
        <f t="shared" si="578"/>
        <v>1.8446</v>
      </c>
      <c r="M1171" s="1">
        <v>30000</v>
      </c>
      <c r="N1171" s="1">
        <v>30000</v>
      </c>
      <c r="O1171" s="1"/>
      <c r="P1171" s="1"/>
      <c r="Q1171" s="1"/>
      <c r="R1171" s="1"/>
      <c r="S1171" s="1"/>
      <c r="T1171" s="1"/>
      <c r="U1171" s="1"/>
      <c r="V1171" s="21"/>
      <c r="W1171" s="21"/>
      <c r="X1171" s="21"/>
      <c r="Y1171" s="12"/>
    </row>
    <row r="1172" spans="1:25" hidden="1" x14ac:dyDescent="0.2">
      <c r="A1172" s="28" t="s">
        <v>566</v>
      </c>
      <c r="B1172" s="29">
        <v>11</v>
      </c>
      <c r="C1172" s="50" t="s">
        <v>296</v>
      </c>
      <c r="D1172" s="53">
        <v>3433</v>
      </c>
      <c r="E1172" s="32" t="s">
        <v>69</v>
      </c>
      <c r="G1172" s="1">
        <v>10000</v>
      </c>
      <c r="H1172" s="1">
        <v>10000</v>
      </c>
      <c r="I1172" s="1">
        <v>10000</v>
      </c>
      <c r="J1172" s="1">
        <v>10000</v>
      </c>
      <c r="L1172" s="33">
        <f t="shared" si="578"/>
        <v>0</v>
      </c>
      <c r="M1172" s="1">
        <v>10000</v>
      </c>
      <c r="N1172" s="1">
        <v>10000</v>
      </c>
      <c r="O1172" s="1"/>
      <c r="P1172" s="1">
        <f>O1172</f>
        <v>0</v>
      </c>
      <c r="Q1172" s="1">
        <v>10000</v>
      </c>
      <c r="R1172" s="1"/>
      <c r="S1172" s="1">
        <f>R1172</f>
        <v>0</v>
      </c>
      <c r="T1172" s="1"/>
      <c r="U1172" s="1">
        <f>T1172</f>
        <v>0</v>
      </c>
    </row>
    <row r="1173" spans="1:25" s="23" customFormat="1" ht="15.75" hidden="1" x14ac:dyDescent="0.2">
      <c r="A1173" s="24" t="s">
        <v>566</v>
      </c>
      <c r="B1173" s="25">
        <v>11</v>
      </c>
      <c r="C1173" s="49" t="s">
        <v>296</v>
      </c>
      <c r="D1173" s="40">
        <v>372</v>
      </c>
      <c r="E1173" s="20"/>
      <c r="F1173" s="20"/>
      <c r="G1173" s="21">
        <f>SUM(G1174)</f>
        <v>20000</v>
      </c>
      <c r="H1173" s="21">
        <f t="shared" ref="H1173:U1173" si="592">SUM(H1174)</f>
        <v>20000</v>
      </c>
      <c r="I1173" s="21">
        <f t="shared" si="592"/>
        <v>20000</v>
      </c>
      <c r="J1173" s="21">
        <f t="shared" si="592"/>
        <v>20000</v>
      </c>
      <c r="K1173" s="21">
        <f t="shared" si="592"/>
        <v>0</v>
      </c>
      <c r="L1173" s="22">
        <f t="shared" si="578"/>
        <v>0</v>
      </c>
      <c r="M1173" s="21">
        <f t="shared" si="592"/>
        <v>20000</v>
      </c>
      <c r="N1173" s="21">
        <f t="shared" si="592"/>
        <v>20000</v>
      </c>
      <c r="O1173" s="21">
        <f t="shared" si="592"/>
        <v>0</v>
      </c>
      <c r="P1173" s="21">
        <f t="shared" si="592"/>
        <v>0</v>
      </c>
      <c r="Q1173" s="21">
        <f t="shared" si="592"/>
        <v>0</v>
      </c>
      <c r="R1173" s="21">
        <f t="shared" si="592"/>
        <v>0</v>
      </c>
      <c r="S1173" s="21">
        <f t="shared" si="592"/>
        <v>0</v>
      </c>
      <c r="T1173" s="21">
        <f t="shared" si="592"/>
        <v>0</v>
      </c>
      <c r="U1173" s="21">
        <f t="shared" si="592"/>
        <v>0</v>
      </c>
      <c r="V1173" s="21"/>
      <c r="W1173" s="21"/>
      <c r="X1173" s="21"/>
      <c r="Y1173" s="12"/>
    </row>
    <row r="1174" spans="1:25" hidden="1" x14ac:dyDescent="0.2">
      <c r="A1174" s="28" t="s">
        <v>566</v>
      </c>
      <c r="B1174" s="29">
        <v>11</v>
      </c>
      <c r="C1174" s="50" t="s">
        <v>296</v>
      </c>
      <c r="D1174" s="53">
        <v>3721</v>
      </c>
      <c r="E1174" s="32" t="s">
        <v>138</v>
      </c>
      <c r="G1174" s="1">
        <v>20000</v>
      </c>
      <c r="H1174" s="1">
        <v>20000</v>
      </c>
      <c r="I1174" s="1">
        <v>20000</v>
      </c>
      <c r="J1174" s="1">
        <v>20000</v>
      </c>
      <c r="K1174" s="1">
        <v>0</v>
      </c>
      <c r="L1174" s="33">
        <f t="shared" si="578"/>
        <v>0</v>
      </c>
      <c r="M1174" s="1">
        <v>20000</v>
      </c>
      <c r="N1174" s="1">
        <v>20000</v>
      </c>
      <c r="O1174" s="1"/>
      <c r="P1174" s="1"/>
      <c r="Q1174" s="1"/>
      <c r="R1174" s="1"/>
      <c r="S1174" s="1"/>
      <c r="T1174" s="1"/>
      <c r="U1174" s="1"/>
    </row>
    <row r="1175" spans="1:25" s="23" customFormat="1" ht="15.75" hidden="1" x14ac:dyDescent="0.2">
      <c r="A1175" s="24" t="s">
        <v>566</v>
      </c>
      <c r="B1175" s="25">
        <v>11</v>
      </c>
      <c r="C1175" s="49" t="s">
        <v>296</v>
      </c>
      <c r="D1175" s="40">
        <v>412</v>
      </c>
      <c r="E1175" s="20"/>
      <c r="F1175" s="20"/>
      <c r="G1175" s="21">
        <f>SUM(G1176)</f>
        <v>45000</v>
      </c>
      <c r="H1175" s="21">
        <f t="shared" ref="H1175:U1175" si="593">SUM(H1176)</f>
        <v>45000</v>
      </c>
      <c r="I1175" s="21">
        <f t="shared" si="593"/>
        <v>45000</v>
      </c>
      <c r="J1175" s="21">
        <f t="shared" si="593"/>
        <v>45000</v>
      </c>
      <c r="K1175" s="21">
        <f t="shared" si="593"/>
        <v>7474.39</v>
      </c>
      <c r="L1175" s="22">
        <f t="shared" si="578"/>
        <v>16.609755555555555</v>
      </c>
      <c r="M1175" s="21">
        <f t="shared" si="593"/>
        <v>45000</v>
      </c>
      <c r="N1175" s="21">
        <f t="shared" si="593"/>
        <v>45000</v>
      </c>
      <c r="O1175" s="21">
        <f t="shared" si="593"/>
        <v>0</v>
      </c>
      <c r="P1175" s="21">
        <f t="shared" si="593"/>
        <v>0</v>
      </c>
      <c r="Q1175" s="21">
        <f t="shared" si="593"/>
        <v>0</v>
      </c>
      <c r="R1175" s="21">
        <f t="shared" si="593"/>
        <v>0</v>
      </c>
      <c r="S1175" s="21">
        <f t="shared" si="593"/>
        <v>0</v>
      </c>
      <c r="T1175" s="21">
        <f t="shared" si="593"/>
        <v>0</v>
      </c>
      <c r="U1175" s="21">
        <f t="shared" si="593"/>
        <v>0</v>
      </c>
      <c r="V1175" s="21"/>
      <c r="W1175" s="21"/>
      <c r="X1175" s="21"/>
      <c r="Y1175" s="12"/>
    </row>
    <row r="1176" spans="1:25" hidden="1" x14ac:dyDescent="0.2">
      <c r="A1176" s="28" t="s">
        <v>566</v>
      </c>
      <c r="B1176" s="29">
        <v>11</v>
      </c>
      <c r="C1176" s="50" t="s">
        <v>296</v>
      </c>
      <c r="D1176" s="53">
        <v>4123</v>
      </c>
      <c r="E1176" s="32" t="s">
        <v>558</v>
      </c>
      <c r="G1176" s="1">
        <v>45000</v>
      </c>
      <c r="H1176" s="1">
        <v>45000</v>
      </c>
      <c r="I1176" s="1">
        <v>45000</v>
      </c>
      <c r="J1176" s="1">
        <v>45000</v>
      </c>
      <c r="K1176" s="1">
        <v>7474.39</v>
      </c>
      <c r="L1176" s="33">
        <f t="shared" si="578"/>
        <v>16.609755555555555</v>
      </c>
      <c r="M1176" s="1">
        <v>45000</v>
      </c>
      <c r="N1176" s="1">
        <v>45000</v>
      </c>
      <c r="O1176" s="1"/>
      <c r="P1176" s="1"/>
      <c r="Q1176" s="1"/>
      <c r="R1176" s="1"/>
      <c r="S1176" s="1"/>
      <c r="T1176" s="1"/>
      <c r="U1176" s="1"/>
    </row>
    <row r="1177" spans="1:25" s="23" customFormat="1" ht="15.75" hidden="1" x14ac:dyDescent="0.2">
      <c r="A1177" s="24" t="s">
        <v>566</v>
      </c>
      <c r="B1177" s="25">
        <v>11</v>
      </c>
      <c r="C1177" s="49" t="s">
        <v>296</v>
      </c>
      <c r="D1177" s="40">
        <v>422</v>
      </c>
      <c r="E1177" s="20"/>
      <c r="F1177" s="20"/>
      <c r="G1177" s="21">
        <f>SUM(G1178:G1181)</f>
        <v>417000</v>
      </c>
      <c r="H1177" s="21">
        <f t="shared" ref="H1177:U1177" si="594">SUM(H1178:H1181)</f>
        <v>417000</v>
      </c>
      <c r="I1177" s="21">
        <f t="shared" si="594"/>
        <v>417000</v>
      </c>
      <c r="J1177" s="21">
        <f t="shared" si="594"/>
        <v>417000</v>
      </c>
      <c r="K1177" s="21">
        <f t="shared" si="594"/>
        <v>23480</v>
      </c>
      <c r="L1177" s="22">
        <f t="shared" si="578"/>
        <v>5.6306954436450845</v>
      </c>
      <c r="M1177" s="21">
        <f t="shared" si="594"/>
        <v>417000</v>
      </c>
      <c r="N1177" s="21">
        <f t="shared" si="594"/>
        <v>417000</v>
      </c>
      <c r="O1177" s="21">
        <f t="shared" si="594"/>
        <v>0</v>
      </c>
      <c r="P1177" s="21">
        <f t="shared" si="594"/>
        <v>0</v>
      </c>
      <c r="Q1177" s="21">
        <f t="shared" si="594"/>
        <v>267000</v>
      </c>
      <c r="R1177" s="21">
        <f t="shared" si="594"/>
        <v>0</v>
      </c>
      <c r="S1177" s="21">
        <f t="shared" si="594"/>
        <v>0</v>
      </c>
      <c r="T1177" s="21">
        <f t="shared" si="594"/>
        <v>0</v>
      </c>
      <c r="U1177" s="21">
        <f t="shared" si="594"/>
        <v>0</v>
      </c>
      <c r="V1177" s="21"/>
      <c r="W1177" s="21"/>
      <c r="X1177" s="21"/>
      <c r="Y1177" s="12"/>
    </row>
    <row r="1178" spans="1:25" hidden="1" x14ac:dyDescent="0.2">
      <c r="A1178" s="28" t="s">
        <v>566</v>
      </c>
      <c r="B1178" s="29">
        <v>11</v>
      </c>
      <c r="C1178" s="50" t="s">
        <v>296</v>
      </c>
      <c r="D1178" s="53">
        <v>4221</v>
      </c>
      <c r="E1178" s="32" t="s">
        <v>74</v>
      </c>
      <c r="G1178" s="1">
        <v>150000</v>
      </c>
      <c r="H1178" s="1">
        <v>150000</v>
      </c>
      <c r="I1178" s="1">
        <v>150000</v>
      </c>
      <c r="J1178" s="1">
        <v>150000</v>
      </c>
      <c r="K1178" s="1">
        <v>0</v>
      </c>
      <c r="L1178" s="33">
        <f t="shared" si="578"/>
        <v>0</v>
      </c>
      <c r="M1178" s="1">
        <v>150000</v>
      </c>
      <c r="N1178" s="1">
        <v>150000</v>
      </c>
      <c r="O1178" s="1"/>
      <c r="P1178" s="1"/>
      <c r="Q1178" s="1"/>
      <c r="R1178" s="1"/>
      <c r="S1178" s="1"/>
      <c r="T1178" s="1"/>
      <c r="U1178" s="1"/>
    </row>
    <row r="1179" spans="1:25" hidden="1" x14ac:dyDescent="0.2">
      <c r="A1179" s="28" t="s">
        <v>566</v>
      </c>
      <c r="B1179" s="29">
        <v>11</v>
      </c>
      <c r="C1179" s="50" t="s">
        <v>296</v>
      </c>
      <c r="D1179" s="53">
        <v>4222</v>
      </c>
      <c r="E1179" s="32" t="s">
        <v>75</v>
      </c>
      <c r="G1179" s="1">
        <v>80000</v>
      </c>
      <c r="H1179" s="1">
        <v>80000</v>
      </c>
      <c r="I1179" s="1">
        <v>80000</v>
      </c>
      <c r="J1179" s="1">
        <v>80000</v>
      </c>
      <c r="K1179" s="1">
        <v>0</v>
      </c>
      <c r="L1179" s="33">
        <f t="shared" si="578"/>
        <v>0</v>
      </c>
      <c r="M1179" s="1">
        <v>80000</v>
      </c>
      <c r="N1179" s="1">
        <v>80000</v>
      </c>
      <c r="O1179" s="1"/>
      <c r="P1179" s="1">
        <f>O1179</f>
        <v>0</v>
      </c>
      <c r="Q1179" s="1">
        <v>80000</v>
      </c>
      <c r="R1179" s="1"/>
      <c r="S1179" s="1">
        <f>R1179</f>
        <v>0</v>
      </c>
      <c r="T1179" s="1"/>
      <c r="U1179" s="1">
        <f>T1179</f>
        <v>0</v>
      </c>
    </row>
    <row r="1180" spans="1:25" hidden="1" x14ac:dyDescent="0.2">
      <c r="A1180" s="28" t="s">
        <v>566</v>
      </c>
      <c r="B1180" s="29">
        <v>11</v>
      </c>
      <c r="C1180" s="50" t="s">
        <v>296</v>
      </c>
      <c r="D1180" s="53">
        <v>4223</v>
      </c>
      <c r="E1180" s="32" t="s">
        <v>76</v>
      </c>
      <c r="G1180" s="1">
        <v>37000</v>
      </c>
      <c r="H1180" s="1">
        <v>37000</v>
      </c>
      <c r="I1180" s="1">
        <v>37000</v>
      </c>
      <c r="J1180" s="1">
        <v>37000</v>
      </c>
      <c r="K1180" s="1">
        <v>23480</v>
      </c>
      <c r="L1180" s="33">
        <f t="shared" si="578"/>
        <v>63.459459459459453</v>
      </c>
      <c r="M1180" s="1">
        <v>37000</v>
      </c>
      <c r="N1180" s="1">
        <v>37000</v>
      </c>
      <c r="O1180" s="1"/>
      <c r="P1180" s="1">
        <f>O1180</f>
        <v>0</v>
      </c>
      <c r="Q1180" s="1">
        <v>37000</v>
      </c>
      <c r="R1180" s="1"/>
      <c r="S1180" s="1">
        <f>R1180</f>
        <v>0</v>
      </c>
      <c r="T1180" s="1"/>
      <c r="U1180" s="1">
        <f>T1180</f>
        <v>0</v>
      </c>
    </row>
    <row r="1181" spans="1:25" hidden="1" x14ac:dyDescent="0.2">
      <c r="A1181" s="28" t="s">
        <v>566</v>
      </c>
      <c r="B1181" s="29">
        <v>11</v>
      </c>
      <c r="C1181" s="50" t="s">
        <v>296</v>
      </c>
      <c r="D1181" s="53">
        <v>4227</v>
      </c>
      <c r="E1181" s="32" t="s">
        <v>77</v>
      </c>
      <c r="G1181" s="1">
        <v>150000</v>
      </c>
      <c r="H1181" s="1">
        <v>150000</v>
      </c>
      <c r="I1181" s="1">
        <v>150000</v>
      </c>
      <c r="J1181" s="1">
        <v>150000</v>
      </c>
      <c r="K1181" s="1">
        <v>0</v>
      </c>
      <c r="L1181" s="33">
        <f t="shared" si="578"/>
        <v>0</v>
      </c>
      <c r="M1181" s="1">
        <v>150000</v>
      </c>
      <c r="N1181" s="1">
        <v>150000</v>
      </c>
      <c r="O1181" s="1"/>
      <c r="P1181" s="1">
        <f>O1181</f>
        <v>0</v>
      </c>
      <c r="Q1181" s="1">
        <v>150000</v>
      </c>
      <c r="R1181" s="1"/>
      <c r="S1181" s="1">
        <f>R1181</f>
        <v>0</v>
      </c>
      <c r="T1181" s="1"/>
      <c r="U1181" s="1">
        <f>T1181</f>
        <v>0</v>
      </c>
    </row>
    <row r="1182" spans="1:25" s="23" customFormat="1" ht="15.75" hidden="1" x14ac:dyDescent="0.2">
      <c r="A1182" s="24" t="s">
        <v>566</v>
      </c>
      <c r="B1182" s="25">
        <v>11</v>
      </c>
      <c r="C1182" s="49" t="s">
        <v>296</v>
      </c>
      <c r="D1182" s="40">
        <v>426</v>
      </c>
      <c r="E1182" s="20"/>
      <c r="F1182" s="20"/>
      <c r="G1182" s="21">
        <f>SUM(G1183)</f>
        <v>100000</v>
      </c>
      <c r="H1182" s="21">
        <f t="shared" ref="H1182:U1182" si="595">SUM(H1183)</f>
        <v>100000</v>
      </c>
      <c r="I1182" s="21">
        <f t="shared" si="595"/>
        <v>100000</v>
      </c>
      <c r="J1182" s="21">
        <f t="shared" si="595"/>
        <v>100000</v>
      </c>
      <c r="K1182" s="21">
        <f t="shared" si="595"/>
        <v>45896.81</v>
      </c>
      <c r="L1182" s="22">
        <f t="shared" si="578"/>
        <v>45.896810000000002</v>
      </c>
      <c r="M1182" s="21">
        <f t="shared" si="595"/>
        <v>100000</v>
      </c>
      <c r="N1182" s="21">
        <f t="shared" si="595"/>
        <v>100000</v>
      </c>
      <c r="O1182" s="21">
        <f t="shared" si="595"/>
        <v>0</v>
      </c>
      <c r="P1182" s="21">
        <f t="shared" si="595"/>
        <v>0</v>
      </c>
      <c r="Q1182" s="21">
        <f t="shared" si="595"/>
        <v>0</v>
      </c>
      <c r="R1182" s="21">
        <f t="shared" si="595"/>
        <v>0</v>
      </c>
      <c r="S1182" s="21">
        <f t="shared" si="595"/>
        <v>0</v>
      </c>
      <c r="T1182" s="21">
        <f t="shared" si="595"/>
        <v>0</v>
      </c>
      <c r="U1182" s="21">
        <f t="shared" si="595"/>
        <v>0</v>
      </c>
      <c r="V1182" s="21"/>
      <c r="W1182" s="21"/>
      <c r="X1182" s="21"/>
      <c r="Y1182" s="12"/>
    </row>
    <row r="1183" spans="1:25" hidden="1" x14ac:dyDescent="0.2">
      <c r="A1183" s="28" t="s">
        <v>566</v>
      </c>
      <c r="B1183" s="29">
        <v>11</v>
      </c>
      <c r="C1183" s="50" t="s">
        <v>296</v>
      </c>
      <c r="D1183" s="53">
        <v>4262</v>
      </c>
      <c r="E1183" s="32" t="s">
        <v>86</v>
      </c>
      <c r="G1183" s="1">
        <v>100000</v>
      </c>
      <c r="H1183" s="1">
        <v>100000</v>
      </c>
      <c r="I1183" s="1">
        <v>100000</v>
      </c>
      <c r="J1183" s="1">
        <v>100000</v>
      </c>
      <c r="K1183" s="1">
        <v>45896.81</v>
      </c>
      <c r="L1183" s="33">
        <f t="shared" si="578"/>
        <v>45.896810000000002</v>
      </c>
      <c r="M1183" s="1">
        <v>100000</v>
      </c>
      <c r="N1183" s="1">
        <v>100000</v>
      </c>
      <c r="O1183" s="1"/>
      <c r="P1183" s="1"/>
      <c r="Q1183" s="1"/>
      <c r="R1183" s="1"/>
      <c r="S1183" s="1"/>
      <c r="T1183" s="1"/>
      <c r="U1183" s="1"/>
    </row>
    <row r="1184" spans="1:25" s="23" customFormat="1" ht="15.75" hidden="1" x14ac:dyDescent="0.2">
      <c r="A1184" s="24" t="s">
        <v>566</v>
      </c>
      <c r="B1184" s="25">
        <v>11</v>
      </c>
      <c r="C1184" s="49" t="s">
        <v>296</v>
      </c>
      <c r="D1184" s="40">
        <v>451</v>
      </c>
      <c r="E1184" s="20"/>
      <c r="F1184" s="20"/>
      <c r="G1184" s="21">
        <f>SUM(G1185)</f>
        <v>740000</v>
      </c>
      <c r="H1184" s="21">
        <f t="shared" ref="H1184:U1184" si="596">SUM(H1185)</f>
        <v>740000</v>
      </c>
      <c r="I1184" s="21">
        <f t="shared" si="596"/>
        <v>740000</v>
      </c>
      <c r="J1184" s="21">
        <f t="shared" si="596"/>
        <v>740000</v>
      </c>
      <c r="K1184" s="21">
        <f t="shared" si="596"/>
        <v>0</v>
      </c>
      <c r="L1184" s="22">
        <f t="shared" si="578"/>
        <v>0</v>
      </c>
      <c r="M1184" s="21">
        <f t="shared" si="596"/>
        <v>800000</v>
      </c>
      <c r="N1184" s="21">
        <f t="shared" si="596"/>
        <v>800000</v>
      </c>
      <c r="O1184" s="21">
        <f t="shared" si="596"/>
        <v>0</v>
      </c>
      <c r="P1184" s="21">
        <f t="shared" si="596"/>
        <v>0</v>
      </c>
      <c r="Q1184" s="21">
        <f t="shared" si="596"/>
        <v>0</v>
      </c>
      <c r="R1184" s="21">
        <f t="shared" si="596"/>
        <v>0</v>
      </c>
      <c r="S1184" s="21">
        <f t="shared" si="596"/>
        <v>0</v>
      </c>
      <c r="T1184" s="21">
        <f t="shared" si="596"/>
        <v>0</v>
      </c>
      <c r="U1184" s="21">
        <f t="shared" si="596"/>
        <v>0</v>
      </c>
      <c r="V1184" s="21"/>
      <c r="W1184" s="21"/>
      <c r="X1184" s="21"/>
      <c r="Y1184" s="12"/>
    </row>
    <row r="1185" spans="1:25" hidden="1" x14ac:dyDescent="0.2">
      <c r="A1185" s="28" t="s">
        <v>566</v>
      </c>
      <c r="B1185" s="29">
        <v>11</v>
      </c>
      <c r="C1185" s="50" t="s">
        <v>296</v>
      </c>
      <c r="D1185" s="53">
        <v>4511</v>
      </c>
      <c r="E1185" s="32" t="s">
        <v>91</v>
      </c>
      <c r="G1185" s="1">
        <v>740000</v>
      </c>
      <c r="H1185" s="1">
        <v>740000</v>
      </c>
      <c r="I1185" s="1">
        <v>740000</v>
      </c>
      <c r="J1185" s="1">
        <v>740000</v>
      </c>
      <c r="K1185" s="1">
        <v>0</v>
      </c>
      <c r="L1185" s="33">
        <f t="shared" si="578"/>
        <v>0</v>
      </c>
      <c r="M1185" s="1">
        <v>800000</v>
      </c>
      <c r="N1185" s="1">
        <v>800000</v>
      </c>
      <c r="O1185" s="1"/>
      <c r="P1185" s="1"/>
      <c r="Q1185" s="1"/>
      <c r="R1185" s="1"/>
      <c r="S1185" s="1"/>
      <c r="T1185" s="1"/>
      <c r="U1185" s="1"/>
    </row>
    <row r="1186" spans="1:25" s="23" customFormat="1" ht="78.75" x14ac:dyDescent="0.2">
      <c r="A1186" s="230" t="s">
        <v>572</v>
      </c>
      <c r="B1186" s="230"/>
      <c r="C1186" s="230"/>
      <c r="D1186" s="230"/>
      <c r="E1186" s="20" t="s">
        <v>79</v>
      </c>
      <c r="F1186" s="20" t="s">
        <v>568</v>
      </c>
      <c r="G1186" s="21">
        <f>G1187+G1191</f>
        <v>200000</v>
      </c>
      <c r="H1186" s="21">
        <f t="shared" ref="H1186:U1186" si="597">H1187+H1191</f>
        <v>200000</v>
      </c>
      <c r="I1186" s="21">
        <f t="shared" si="597"/>
        <v>200000</v>
      </c>
      <c r="J1186" s="21">
        <f t="shared" si="597"/>
        <v>200000</v>
      </c>
      <c r="K1186" s="21">
        <f t="shared" si="597"/>
        <v>22447.809999999998</v>
      </c>
      <c r="L1186" s="22">
        <f t="shared" si="578"/>
        <v>11.223904999999998</v>
      </c>
      <c r="M1186" s="21">
        <f t="shared" si="597"/>
        <v>200000</v>
      </c>
      <c r="N1186" s="21">
        <f t="shared" si="597"/>
        <v>200000</v>
      </c>
      <c r="O1186" s="21">
        <f t="shared" si="597"/>
        <v>0</v>
      </c>
      <c r="P1186" s="21">
        <f t="shared" si="597"/>
        <v>0</v>
      </c>
      <c r="Q1186" s="21">
        <f t="shared" si="597"/>
        <v>200000</v>
      </c>
      <c r="R1186" s="21">
        <f t="shared" si="597"/>
        <v>0</v>
      </c>
      <c r="S1186" s="21">
        <f t="shared" si="597"/>
        <v>0</v>
      </c>
      <c r="T1186" s="21">
        <f t="shared" si="597"/>
        <v>0</v>
      </c>
      <c r="U1186" s="21">
        <f t="shared" si="597"/>
        <v>0</v>
      </c>
      <c r="V1186" s="21"/>
      <c r="W1186" s="21"/>
      <c r="X1186" s="21"/>
      <c r="Y1186" s="12"/>
    </row>
    <row r="1187" spans="1:25" s="23" customFormat="1" ht="15.75" hidden="1" x14ac:dyDescent="0.2">
      <c r="A1187" s="24" t="s">
        <v>572</v>
      </c>
      <c r="B1187" s="25">
        <v>11</v>
      </c>
      <c r="C1187" s="49" t="s">
        <v>296</v>
      </c>
      <c r="D1187" s="40">
        <v>323</v>
      </c>
      <c r="E1187" s="20"/>
      <c r="F1187" s="20"/>
      <c r="G1187" s="21">
        <f>SUM(G1188:G1190)</f>
        <v>160000</v>
      </c>
      <c r="H1187" s="21">
        <f t="shared" ref="H1187:U1187" si="598">SUM(H1188:H1190)</f>
        <v>160000</v>
      </c>
      <c r="I1187" s="21">
        <f t="shared" si="598"/>
        <v>160000</v>
      </c>
      <c r="J1187" s="21">
        <f t="shared" si="598"/>
        <v>160000</v>
      </c>
      <c r="K1187" s="21">
        <f t="shared" si="598"/>
        <v>17668.719999999998</v>
      </c>
      <c r="L1187" s="22">
        <f t="shared" si="578"/>
        <v>11.042949999999999</v>
      </c>
      <c r="M1187" s="21">
        <f t="shared" si="598"/>
        <v>160000</v>
      </c>
      <c r="N1187" s="21">
        <f t="shared" si="598"/>
        <v>160000</v>
      </c>
      <c r="O1187" s="21">
        <f t="shared" si="598"/>
        <v>0</v>
      </c>
      <c r="P1187" s="21">
        <f t="shared" si="598"/>
        <v>0</v>
      </c>
      <c r="Q1187" s="21">
        <f t="shared" si="598"/>
        <v>160000</v>
      </c>
      <c r="R1187" s="21">
        <f t="shared" si="598"/>
        <v>0</v>
      </c>
      <c r="S1187" s="21">
        <f t="shared" si="598"/>
        <v>0</v>
      </c>
      <c r="T1187" s="21">
        <f t="shared" si="598"/>
        <v>0</v>
      </c>
      <c r="U1187" s="21">
        <f t="shared" si="598"/>
        <v>0</v>
      </c>
      <c r="V1187" s="21"/>
      <c r="W1187" s="21"/>
      <c r="X1187" s="21"/>
      <c r="Y1187" s="12"/>
    </row>
    <row r="1188" spans="1:25" hidden="1" x14ac:dyDescent="0.2">
      <c r="A1188" s="28" t="s">
        <v>572</v>
      </c>
      <c r="B1188" s="29">
        <v>11</v>
      </c>
      <c r="C1188" s="50" t="s">
        <v>296</v>
      </c>
      <c r="D1188" s="53">
        <v>3232</v>
      </c>
      <c r="E1188" s="32" t="s">
        <v>53</v>
      </c>
      <c r="G1188" s="1">
        <v>50000</v>
      </c>
      <c r="H1188" s="1">
        <v>50000</v>
      </c>
      <c r="I1188" s="1">
        <v>50000</v>
      </c>
      <c r="J1188" s="1">
        <v>50000</v>
      </c>
      <c r="K1188" s="1">
        <v>6270.91</v>
      </c>
      <c r="L1188" s="33">
        <f t="shared" si="578"/>
        <v>12.541820000000001</v>
      </c>
      <c r="M1188" s="1">
        <v>50000</v>
      </c>
      <c r="N1188" s="1">
        <v>50000</v>
      </c>
      <c r="O1188" s="1"/>
      <c r="P1188" s="1">
        <f>O1188</f>
        <v>0</v>
      </c>
      <c r="Q1188" s="1">
        <v>50000</v>
      </c>
      <c r="R1188" s="1"/>
      <c r="S1188" s="1">
        <f>R1188</f>
        <v>0</v>
      </c>
      <c r="T1188" s="1"/>
      <c r="U1188" s="1">
        <f>T1188</f>
        <v>0</v>
      </c>
    </row>
    <row r="1189" spans="1:25" hidden="1" x14ac:dyDescent="0.2">
      <c r="A1189" s="28" t="s">
        <v>572</v>
      </c>
      <c r="B1189" s="29">
        <v>11</v>
      </c>
      <c r="C1189" s="50" t="s">
        <v>296</v>
      </c>
      <c r="D1189" s="53">
        <v>3235</v>
      </c>
      <c r="E1189" s="32" t="s">
        <v>56</v>
      </c>
      <c r="G1189" s="1">
        <v>70000</v>
      </c>
      <c r="H1189" s="1">
        <v>70000</v>
      </c>
      <c r="I1189" s="1">
        <v>70000</v>
      </c>
      <c r="J1189" s="1">
        <v>70000</v>
      </c>
      <c r="K1189" s="1">
        <v>9473.3799999999992</v>
      </c>
      <c r="L1189" s="33">
        <f t="shared" si="578"/>
        <v>13.533399999999999</v>
      </c>
      <c r="M1189" s="1">
        <v>70000</v>
      </c>
      <c r="N1189" s="1">
        <v>70000</v>
      </c>
      <c r="O1189" s="1"/>
      <c r="P1189" s="1">
        <f>O1189</f>
        <v>0</v>
      </c>
      <c r="Q1189" s="1">
        <v>70000</v>
      </c>
      <c r="R1189" s="1"/>
      <c r="S1189" s="1">
        <f>R1189</f>
        <v>0</v>
      </c>
      <c r="T1189" s="1"/>
      <c r="U1189" s="1">
        <f>T1189</f>
        <v>0</v>
      </c>
    </row>
    <row r="1190" spans="1:25" hidden="1" x14ac:dyDescent="0.2">
      <c r="A1190" s="28" t="s">
        <v>572</v>
      </c>
      <c r="B1190" s="29">
        <v>11</v>
      </c>
      <c r="C1190" s="50" t="s">
        <v>296</v>
      </c>
      <c r="D1190" s="53">
        <v>3239</v>
      </c>
      <c r="E1190" s="32" t="s">
        <v>60</v>
      </c>
      <c r="G1190" s="1">
        <v>40000</v>
      </c>
      <c r="H1190" s="1">
        <v>40000</v>
      </c>
      <c r="I1190" s="1">
        <v>40000</v>
      </c>
      <c r="J1190" s="1">
        <v>40000</v>
      </c>
      <c r="K1190" s="1">
        <v>1924.43</v>
      </c>
      <c r="L1190" s="33">
        <f t="shared" si="578"/>
        <v>4.8110749999999998</v>
      </c>
      <c r="M1190" s="1">
        <v>40000</v>
      </c>
      <c r="N1190" s="1">
        <v>40000</v>
      </c>
      <c r="O1190" s="1"/>
      <c r="P1190" s="1">
        <f>O1190</f>
        <v>0</v>
      </c>
      <c r="Q1190" s="1">
        <v>40000</v>
      </c>
      <c r="R1190" s="1"/>
      <c r="S1190" s="1">
        <f>R1190</f>
        <v>0</v>
      </c>
      <c r="T1190" s="1"/>
      <c r="U1190" s="1">
        <f>T1190</f>
        <v>0</v>
      </c>
    </row>
    <row r="1191" spans="1:25" s="23" customFormat="1" ht="15.75" hidden="1" x14ac:dyDescent="0.2">
      <c r="A1191" s="24" t="s">
        <v>572</v>
      </c>
      <c r="B1191" s="25">
        <v>11</v>
      </c>
      <c r="C1191" s="49" t="s">
        <v>296</v>
      </c>
      <c r="D1191" s="40">
        <v>329</v>
      </c>
      <c r="E1191" s="20"/>
      <c r="F1191" s="20"/>
      <c r="G1191" s="21">
        <f>SUM(G1192)</f>
        <v>40000</v>
      </c>
      <c r="H1191" s="21">
        <f t="shared" ref="H1191:U1191" si="599">SUM(H1192)</f>
        <v>40000</v>
      </c>
      <c r="I1191" s="21">
        <f t="shared" si="599"/>
        <v>40000</v>
      </c>
      <c r="J1191" s="21">
        <f t="shared" si="599"/>
        <v>40000</v>
      </c>
      <c r="K1191" s="21">
        <f t="shared" si="599"/>
        <v>4779.09</v>
      </c>
      <c r="L1191" s="22">
        <f t="shared" si="578"/>
        <v>11.947725</v>
      </c>
      <c r="M1191" s="21">
        <f t="shared" si="599"/>
        <v>40000</v>
      </c>
      <c r="N1191" s="21">
        <f t="shared" si="599"/>
        <v>40000</v>
      </c>
      <c r="O1191" s="21">
        <f t="shared" si="599"/>
        <v>0</v>
      </c>
      <c r="P1191" s="21">
        <f t="shared" si="599"/>
        <v>0</v>
      </c>
      <c r="Q1191" s="21">
        <f t="shared" si="599"/>
        <v>40000</v>
      </c>
      <c r="R1191" s="21">
        <f t="shared" si="599"/>
        <v>0</v>
      </c>
      <c r="S1191" s="21">
        <f t="shared" si="599"/>
        <v>0</v>
      </c>
      <c r="T1191" s="21">
        <f t="shared" si="599"/>
        <v>0</v>
      </c>
      <c r="U1191" s="21">
        <f t="shared" si="599"/>
        <v>0</v>
      </c>
      <c r="V1191" s="21"/>
      <c r="W1191" s="21"/>
      <c r="X1191" s="21"/>
      <c r="Y1191" s="12"/>
    </row>
    <row r="1192" spans="1:25" hidden="1" x14ac:dyDescent="0.2">
      <c r="A1192" s="28" t="s">
        <v>572</v>
      </c>
      <c r="B1192" s="29">
        <v>11</v>
      </c>
      <c r="C1192" s="50" t="s">
        <v>296</v>
      </c>
      <c r="D1192" s="53">
        <v>3292</v>
      </c>
      <c r="E1192" s="32" t="s">
        <v>63</v>
      </c>
      <c r="G1192" s="1">
        <v>40000</v>
      </c>
      <c r="H1192" s="1">
        <v>40000</v>
      </c>
      <c r="I1192" s="1">
        <v>40000</v>
      </c>
      <c r="J1192" s="1">
        <v>40000</v>
      </c>
      <c r="K1192" s="1">
        <v>4779.09</v>
      </c>
      <c r="L1192" s="33">
        <f t="shared" si="578"/>
        <v>11.947725</v>
      </c>
      <c r="M1192" s="1">
        <v>40000</v>
      </c>
      <c r="N1192" s="1">
        <v>40000</v>
      </c>
      <c r="O1192" s="1"/>
      <c r="P1192" s="1">
        <f>O1192</f>
        <v>0</v>
      </c>
      <c r="Q1192" s="1">
        <v>40000</v>
      </c>
      <c r="R1192" s="1"/>
      <c r="S1192" s="1">
        <f>R1192</f>
        <v>0</v>
      </c>
      <c r="T1192" s="1"/>
      <c r="U1192" s="1">
        <f>T1192</f>
        <v>0</v>
      </c>
    </row>
    <row r="1193" spans="1:25" s="23" customFormat="1" ht="78.75" x14ac:dyDescent="0.2">
      <c r="A1193" s="227" t="s">
        <v>573</v>
      </c>
      <c r="B1193" s="227"/>
      <c r="C1193" s="227"/>
      <c r="D1193" s="227"/>
      <c r="E1193" s="20" t="s">
        <v>574</v>
      </c>
      <c r="F1193" s="20" t="s">
        <v>568</v>
      </c>
      <c r="G1193" s="72">
        <f>G1194+G1196+G1198+G1200+G1202</f>
        <v>5185560</v>
      </c>
      <c r="H1193" s="72">
        <f t="shared" ref="H1193:U1193" si="600">H1194+H1196+H1198+H1200+H1202</f>
        <v>100000</v>
      </c>
      <c r="I1193" s="72">
        <f t="shared" si="600"/>
        <v>5185560</v>
      </c>
      <c r="J1193" s="72">
        <f t="shared" si="600"/>
        <v>100000</v>
      </c>
      <c r="K1193" s="72">
        <f t="shared" si="600"/>
        <v>860095.69000000006</v>
      </c>
      <c r="L1193" s="73">
        <f t="shared" si="578"/>
        <v>16.586360778777991</v>
      </c>
      <c r="M1193" s="72">
        <f t="shared" si="600"/>
        <v>0</v>
      </c>
      <c r="N1193" s="72">
        <f t="shared" si="600"/>
        <v>0</v>
      </c>
      <c r="O1193" s="72">
        <f t="shared" si="600"/>
        <v>0</v>
      </c>
      <c r="P1193" s="72">
        <f t="shared" si="600"/>
        <v>0</v>
      </c>
      <c r="Q1193" s="72">
        <f t="shared" si="600"/>
        <v>0</v>
      </c>
      <c r="R1193" s="72">
        <f t="shared" si="600"/>
        <v>0</v>
      </c>
      <c r="S1193" s="72">
        <f t="shared" si="600"/>
        <v>0</v>
      </c>
      <c r="T1193" s="72">
        <f t="shared" si="600"/>
        <v>0</v>
      </c>
      <c r="U1193" s="72">
        <f t="shared" si="600"/>
        <v>0</v>
      </c>
      <c r="V1193" s="21"/>
      <c r="W1193" s="21"/>
      <c r="X1193" s="21"/>
      <c r="Y1193" s="12"/>
    </row>
    <row r="1194" spans="1:25" s="23" customFormat="1" ht="15.75" hidden="1" x14ac:dyDescent="0.2">
      <c r="A1194" s="24" t="s">
        <v>573</v>
      </c>
      <c r="B1194" s="25">
        <v>12</v>
      </c>
      <c r="C1194" s="49" t="s">
        <v>296</v>
      </c>
      <c r="D1194" s="27">
        <v>323</v>
      </c>
      <c r="E1194" s="20"/>
      <c r="F1194" s="20"/>
      <c r="G1194" s="72">
        <f>SUM(G1195)</f>
        <v>40000</v>
      </c>
      <c r="H1194" s="72">
        <f t="shared" ref="H1194:U1194" si="601">SUM(H1195)</f>
        <v>40000</v>
      </c>
      <c r="I1194" s="72">
        <f t="shared" si="601"/>
        <v>40000</v>
      </c>
      <c r="J1194" s="72">
        <f t="shared" si="601"/>
        <v>40000</v>
      </c>
      <c r="K1194" s="72">
        <f t="shared" si="601"/>
        <v>0</v>
      </c>
      <c r="L1194" s="73">
        <f t="shared" si="578"/>
        <v>0</v>
      </c>
      <c r="M1194" s="72">
        <f t="shared" si="601"/>
        <v>0</v>
      </c>
      <c r="N1194" s="72">
        <f t="shared" si="601"/>
        <v>0</v>
      </c>
      <c r="O1194" s="72">
        <f t="shared" si="601"/>
        <v>0</v>
      </c>
      <c r="P1194" s="72">
        <f t="shared" si="601"/>
        <v>0</v>
      </c>
      <c r="Q1194" s="72">
        <f t="shared" si="601"/>
        <v>0</v>
      </c>
      <c r="R1194" s="72">
        <f t="shared" si="601"/>
        <v>0</v>
      </c>
      <c r="S1194" s="72">
        <f t="shared" si="601"/>
        <v>0</v>
      </c>
      <c r="T1194" s="72">
        <f t="shared" si="601"/>
        <v>0</v>
      </c>
      <c r="U1194" s="72">
        <f t="shared" si="601"/>
        <v>0</v>
      </c>
      <c r="V1194" s="21"/>
      <c r="W1194" s="21"/>
      <c r="X1194" s="21"/>
      <c r="Y1194" s="12"/>
    </row>
    <row r="1195" spans="1:25" hidden="1" x14ac:dyDescent="0.2">
      <c r="A1195" s="28" t="s">
        <v>573</v>
      </c>
      <c r="B1195" s="29">
        <v>12</v>
      </c>
      <c r="C1195" s="50" t="s">
        <v>296</v>
      </c>
      <c r="D1195" s="53">
        <v>3237</v>
      </c>
      <c r="E1195" s="32" t="s">
        <v>58</v>
      </c>
      <c r="G1195" s="1">
        <v>40000</v>
      </c>
      <c r="H1195" s="1">
        <v>40000</v>
      </c>
      <c r="I1195" s="1">
        <v>40000</v>
      </c>
      <c r="J1195" s="1">
        <v>40000</v>
      </c>
      <c r="K1195" s="1">
        <v>0</v>
      </c>
      <c r="L1195" s="33">
        <f t="shared" si="578"/>
        <v>0</v>
      </c>
      <c r="M1195" s="1">
        <v>0</v>
      </c>
      <c r="N1195" s="1">
        <v>0</v>
      </c>
      <c r="O1195" s="1"/>
      <c r="P1195" s="1">
        <f>O1195</f>
        <v>0</v>
      </c>
      <c r="Q1195" s="1">
        <v>0</v>
      </c>
      <c r="R1195" s="1"/>
      <c r="S1195" s="1">
        <f>R1195</f>
        <v>0</v>
      </c>
      <c r="T1195" s="1"/>
      <c r="U1195" s="1">
        <f>T1195</f>
        <v>0</v>
      </c>
    </row>
    <row r="1196" spans="1:25" s="23" customFormat="1" ht="15.75" hidden="1" x14ac:dyDescent="0.2">
      <c r="A1196" s="24" t="s">
        <v>573</v>
      </c>
      <c r="B1196" s="25">
        <v>12</v>
      </c>
      <c r="C1196" s="49" t="s">
        <v>296</v>
      </c>
      <c r="D1196" s="40">
        <v>422</v>
      </c>
      <c r="E1196" s="20"/>
      <c r="F1196" s="20"/>
      <c r="G1196" s="21">
        <f>SUM(G1197)</f>
        <v>60000</v>
      </c>
      <c r="H1196" s="21">
        <f t="shared" ref="H1196:U1196" si="602">SUM(H1197)</f>
        <v>60000</v>
      </c>
      <c r="I1196" s="21">
        <f t="shared" si="602"/>
        <v>60000</v>
      </c>
      <c r="J1196" s="21">
        <f t="shared" si="602"/>
        <v>60000</v>
      </c>
      <c r="K1196" s="21">
        <f t="shared" si="602"/>
        <v>9935.15</v>
      </c>
      <c r="L1196" s="22">
        <f t="shared" si="578"/>
        <v>16.558583333333331</v>
      </c>
      <c r="M1196" s="21">
        <f t="shared" si="602"/>
        <v>0</v>
      </c>
      <c r="N1196" s="21">
        <f t="shared" si="602"/>
        <v>0</v>
      </c>
      <c r="O1196" s="21">
        <f t="shared" si="602"/>
        <v>0</v>
      </c>
      <c r="P1196" s="21">
        <f t="shared" si="602"/>
        <v>0</v>
      </c>
      <c r="Q1196" s="21">
        <f t="shared" si="602"/>
        <v>0</v>
      </c>
      <c r="R1196" s="21">
        <f t="shared" si="602"/>
        <v>0</v>
      </c>
      <c r="S1196" s="21">
        <f t="shared" si="602"/>
        <v>0</v>
      </c>
      <c r="T1196" s="21">
        <f t="shared" si="602"/>
        <v>0</v>
      </c>
      <c r="U1196" s="21">
        <f t="shared" si="602"/>
        <v>0</v>
      </c>
      <c r="V1196" s="21"/>
      <c r="W1196" s="21"/>
      <c r="X1196" s="21"/>
      <c r="Y1196" s="12"/>
    </row>
    <row r="1197" spans="1:25" hidden="1" x14ac:dyDescent="0.2">
      <c r="A1197" s="28" t="s">
        <v>573</v>
      </c>
      <c r="B1197" s="29">
        <v>12</v>
      </c>
      <c r="C1197" s="50" t="s">
        <v>296</v>
      </c>
      <c r="D1197" s="53">
        <v>4227</v>
      </c>
      <c r="E1197" s="32" t="s">
        <v>77</v>
      </c>
      <c r="G1197" s="1">
        <v>60000</v>
      </c>
      <c r="H1197" s="1">
        <v>60000</v>
      </c>
      <c r="I1197" s="1">
        <v>60000</v>
      </c>
      <c r="J1197" s="1">
        <v>60000</v>
      </c>
      <c r="K1197" s="1">
        <v>9935.15</v>
      </c>
      <c r="L1197" s="33">
        <f t="shared" si="578"/>
        <v>16.558583333333331</v>
      </c>
      <c r="M1197" s="1">
        <v>0</v>
      </c>
      <c r="N1197" s="1">
        <v>0</v>
      </c>
      <c r="O1197" s="1"/>
      <c r="P1197" s="1">
        <f>O1197</f>
        <v>0</v>
      </c>
      <c r="Q1197" s="1">
        <v>0</v>
      </c>
      <c r="R1197" s="1"/>
      <c r="S1197" s="1">
        <f>R1197</f>
        <v>0</v>
      </c>
      <c r="T1197" s="1"/>
      <c r="U1197" s="1">
        <f>T1197</f>
        <v>0</v>
      </c>
    </row>
    <row r="1198" spans="1:25" s="23" customFormat="1" ht="15.75" hidden="1" x14ac:dyDescent="0.2">
      <c r="A1198" s="24" t="s">
        <v>573</v>
      </c>
      <c r="B1198" s="25">
        <v>51</v>
      </c>
      <c r="C1198" s="49" t="s">
        <v>296</v>
      </c>
      <c r="D1198" s="40">
        <v>323</v>
      </c>
      <c r="E1198" s="20"/>
      <c r="F1198" s="20"/>
      <c r="G1198" s="21">
        <f>SUM(G1199)</f>
        <v>660000</v>
      </c>
      <c r="H1198" s="21">
        <f t="shared" ref="H1198:U1198" si="603">SUM(H1199)</f>
        <v>0</v>
      </c>
      <c r="I1198" s="21">
        <f t="shared" si="603"/>
        <v>660000</v>
      </c>
      <c r="J1198" s="21">
        <f t="shared" si="603"/>
        <v>0</v>
      </c>
      <c r="K1198" s="21">
        <f t="shared" si="603"/>
        <v>0</v>
      </c>
      <c r="L1198" s="22">
        <f t="shared" si="578"/>
        <v>0</v>
      </c>
      <c r="M1198" s="21">
        <f t="shared" si="603"/>
        <v>0</v>
      </c>
      <c r="N1198" s="21">
        <f t="shared" si="603"/>
        <v>0</v>
      </c>
      <c r="O1198" s="21">
        <f t="shared" si="603"/>
        <v>0</v>
      </c>
      <c r="P1198" s="21">
        <f t="shared" si="603"/>
        <v>0</v>
      </c>
      <c r="Q1198" s="21">
        <f t="shared" si="603"/>
        <v>0</v>
      </c>
      <c r="R1198" s="21">
        <f t="shared" si="603"/>
        <v>0</v>
      </c>
      <c r="S1198" s="21">
        <f t="shared" si="603"/>
        <v>0</v>
      </c>
      <c r="T1198" s="21">
        <f t="shared" si="603"/>
        <v>0</v>
      </c>
      <c r="U1198" s="21">
        <f t="shared" si="603"/>
        <v>0</v>
      </c>
      <c r="V1198" s="21"/>
      <c r="W1198" s="21"/>
      <c r="X1198" s="21"/>
      <c r="Y1198" s="12"/>
    </row>
    <row r="1199" spans="1:25" hidden="1" x14ac:dyDescent="0.2">
      <c r="A1199" s="28" t="s">
        <v>573</v>
      </c>
      <c r="B1199" s="29">
        <v>51</v>
      </c>
      <c r="C1199" s="50" t="s">
        <v>296</v>
      </c>
      <c r="D1199" s="53">
        <v>3237</v>
      </c>
      <c r="E1199" s="32" t="s">
        <v>58</v>
      </c>
      <c r="G1199" s="1">
        <v>660000</v>
      </c>
      <c r="H1199" s="55"/>
      <c r="I1199" s="1">
        <v>660000</v>
      </c>
      <c r="J1199" s="55"/>
      <c r="K1199" s="1">
        <v>0</v>
      </c>
      <c r="L1199" s="33">
        <f t="shared" si="578"/>
        <v>0</v>
      </c>
      <c r="M1199" s="1">
        <v>0</v>
      </c>
      <c r="N1199" s="55"/>
      <c r="O1199" s="1"/>
      <c r="P1199" s="55"/>
      <c r="Q1199" s="1">
        <v>0</v>
      </c>
      <c r="R1199" s="1"/>
      <c r="S1199" s="55"/>
      <c r="T1199" s="1"/>
      <c r="U1199" s="55"/>
    </row>
    <row r="1200" spans="1:25" s="23" customFormat="1" ht="15.75" hidden="1" x14ac:dyDescent="0.2">
      <c r="A1200" s="24" t="s">
        <v>573</v>
      </c>
      <c r="B1200" s="25">
        <v>51</v>
      </c>
      <c r="C1200" s="49" t="s">
        <v>296</v>
      </c>
      <c r="D1200" s="40">
        <v>382</v>
      </c>
      <c r="E1200" s="20"/>
      <c r="F1200" s="20"/>
      <c r="G1200" s="21">
        <f>SUM(G1201)</f>
        <v>4250560</v>
      </c>
      <c r="H1200" s="21">
        <f t="shared" ref="H1200:U1200" si="604">SUM(H1201)</f>
        <v>0</v>
      </c>
      <c r="I1200" s="21">
        <f t="shared" si="604"/>
        <v>4250560</v>
      </c>
      <c r="J1200" s="21">
        <f t="shared" si="604"/>
        <v>0</v>
      </c>
      <c r="K1200" s="21">
        <f t="shared" si="604"/>
        <v>820355.18</v>
      </c>
      <c r="L1200" s="22">
        <f t="shared" ref="L1200:L1291" si="605">IF(I1200=0, "-", K1200/I1200*100)</f>
        <v>19.299931773695704</v>
      </c>
      <c r="M1200" s="21">
        <f t="shared" si="604"/>
        <v>0</v>
      </c>
      <c r="N1200" s="21">
        <f t="shared" si="604"/>
        <v>0</v>
      </c>
      <c r="O1200" s="21">
        <f t="shared" si="604"/>
        <v>0</v>
      </c>
      <c r="P1200" s="21">
        <f t="shared" si="604"/>
        <v>0</v>
      </c>
      <c r="Q1200" s="21">
        <f t="shared" si="604"/>
        <v>0</v>
      </c>
      <c r="R1200" s="21">
        <f t="shared" si="604"/>
        <v>0</v>
      </c>
      <c r="S1200" s="21">
        <f t="shared" si="604"/>
        <v>0</v>
      </c>
      <c r="T1200" s="21">
        <f t="shared" si="604"/>
        <v>0</v>
      </c>
      <c r="U1200" s="21">
        <f t="shared" si="604"/>
        <v>0</v>
      </c>
      <c r="V1200" s="21"/>
      <c r="W1200" s="21"/>
      <c r="X1200" s="21"/>
      <c r="Y1200" s="12"/>
    </row>
    <row r="1201" spans="1:25" hidden="1" x14ac:dyDescent="0.2">
      <c r="A1201" s="28" t="s">
        <v>573</v>
      </c>
      <c r="B1201" s="29">
        <v>51</v>
      </c>
      <c r="C1201" s="50" t="s">
        <v>296</v>
      </c>
      <c r="D1201" s="53">
        <v>3821</v>
      </c>
      <c r="E1201" s="32" t="s">
        <v>102</v>
      </c>
      <c r="G1201" s="1">
        <v>4250560</v>
      </c>
      <c r="H1201" s="55"/>
      <c r="I1201" s="1">
        <v>4250560</v>
      </c>
      <c r="J1201" s="55"/>
      <c r="K1201" s="1">
        <v>820355.18</v>
      </c>
      <c r="L1201" s="33">
        <f t="shared" si="605"/>
        <v>19.299931773695704</v>
      </c>
      <c r="M1201" s="1">
        <v>0</v>
      </c>
      <c r="N1201" s="55"/>
      <c r="O1201" s="1"/>
      <c r="P1201" s="55"/>
      <c r="Q1201" s="1">
        <v>0</v>
      </c>
      <c r="R1201" s="1"/>
      <c r="S1201" s="55"/>
      <c r="T1201" s="1"/>
      <c r="U1201" s="55"/>
    </row>
    <row r="1202" spans="1:25" s="23" customFormat="1" ht="15.75" hidden="1" x14ac:dyDescent="0.2">
      <c r="A1202" s="24" t="s">
        <v>573</v>
      </c>
      <c r="B1202" s="25">
        <v>51</v>
      </c>
      <c r="C1202" s="49" t="s">
        <v>296</v>
      </c>
      <c r="D1202" s="40">
        <v>422</v>
      </c>
      <c r="E1202" s="20"/>
      <c r="F1202" s="20"/>
      <c r="G1202" s="21">
        <f>SUM(G1203:G1204)</f>
        <v>175000</v>
      </c>
      <c r="H1202" s="21">
        <f t="shared" ref="H1202:U1202" si="606">SUM(H1203:H1204)</f>
        <v>0</v>
      </c>
      <c r="I1202" s="21">
        <f t="shared" si="606"/>
        <v>175000</v>
      </c>
      <c r="J1202" s="21">
        <f t="shared" si="606"/>
        <v>0</v>
      </c>
      <c r="K1202" s="21">
        <f t="shared" si="606"/>
        <v>29805.360000000001</v>
      </c>
      <c r="L1202" s="22">
        <f t="shared" si="605"/>
        <v>17.031634285714286</v>
      </c>
      <c r="M1202" s="21">
        <f t="shared" si="606"/>
        <v>0</v>
      </c>
      <c r="N1202" s="21">
        <f t="shared" si="606"/>
        <v>0</v>
      </c>
      <c r="O1202" s="21">
        <f t="shared" si="606"/>
        <v>0</v>
      </c>
      <c r="P1202" s="21">
        <f t="shared" si="606"/>
        <v>0</v>
      </c>
      <c r="Q1202" s="21">
        <f t="shared" si="606"/>
        <v>0</v>
      </c>
      <c r="R1202" s="21">
        <f t="shared" si="606"/>
        <v>0</v>
      </c>
      <c r="S1202" s="21">
        <f t="shared" si="606"/>
        <v>0</v>
      </c>
      <c r="T1202" s="21">
        <f t="shared" si="606"/>
        <v>0</v>
      </c>
      <c r="U1202" s="21">
        <f t="shared" si="606"/>
        <v>0</v>
      </c>
      <c r="V1202" s="21"/>
      <c r="W1202" s="21"/>
      <c r="X1202" s="21"/>
      <c r="Y1202" s="12"/>
    </row>
    <row r="1203" spans="1:25" hidden="1" x14ac:dyDescent="0.2">
      <c r="A1203" s="28" t="s">
        <v>573</v>
      </c>
      <c r="B1203" s="29">
        <v>51</v>
      </c>
      <c r="C1203" s="50" t="s">
        <v>296</v>
      </c>
      <c r="D1203" s="53">
        <v>4221</v>
      </c>
      <c r="E1203" s="32" t="s">
        <v>74</v>
      </c>
      <c r="G1203" s="1">
        <v>0</v>
      </c>
      <c r="H1203" s="55"/>
      <c r="I1203" s="1">
        <v>0</v>
      </c>
      <c r="J1203" s="55"/>
      <c r="K1203" s="1">
        <v>29805.360000000001</v>
      </c>
      <c r="L1203" s="33" t="str">
        <f t="shared" si="605"/>
        <v>-</v>
      </c>
      <c r="M1203" s="1">
        <v>0</v>
      </c>
      <c r="N1203" s="55"/>
      <c r="O1203" s="1"/>
      <c r="P1203" s="55"/>
      <c r="Q1203" s="1">
        <v>0</v>
      </c>
      <c r="R1203" s="1"/>
      <c r="S1203" s="55"/>
      <c r="T1203" s="1"/>
      <c r="U1203" s="55"/>
    </row>
    <row r="1204" spans="1:25" hidden="1" x14ac:dyDescent="0.2">
      <c r="A1204" s="28" t="s">
        <v>573</v>
      </c>
      <c r="B1204" s="29">
        <v>51</v>
      </c>
      <c r="C1204" s="50" t="s">
        <v>296</v>
      </c>
      <c r="D1204" s="53">
        <v>4227</v>
      </c>
      <c r="E1204" s="32" t="s">
        <v>77</v>
      </c>
      <c r="G1204" s="1">
        <v>175000</v>
      </c>
      <c r="H1204" s="55"/>
      <c r="I1204" s="1">
        <v>175000</v>
      </c>
      <c r="J1204" s="55"/>
      <c r="K1204" s="1">
        <v>0</v>
      </c>
      <c r="L1204" s="33">
        <f t="shared" si="605"/>
        <v>0</v>
      </c>
      <c r="M1204" s="1">
        <v>0</v>
      </c>
      <c r="N1204" s="55"/>
      <c r="O1204" s="1"/>
      <c r="P1204" s="55"/>
      <c r="Q1204" s="1">
        <v>0</v>
      </c>
      <c r="R1204" s="1"/>
      <c r="S1204" s="55"/>
      <c r="T1204" s="1"/>
      <c r="U1204" s="55"/>
    </row>
    <row r="1205" spans="1:25" s="23" customFormat="1" ht="50.1" customHeight="1" x14ac:dyDescent="0.2">
      <c r="A1205" s="241" t="s">
        <v>575</v>
      </c>
      <c r="B1205" s="241"/>
      <c r="C1205" s="241"/>
      <c r="D1205" s="241"/>
      <c r="E1205" s="242" t="s">
        <v>576</v>
      </c>
      <c r="F1205" s="242"/>
      <c r="G1205" s="18">
        <f>G1206+G1261+G1254</f>
        <v>11630560</v>
      </c>
      <c r="H1205" s="18">
        <f>H1206+H1261+H1254</f>
        <v>6545000</v>
      </c>
      <c r="I1205" s="18">
        <f>I1206+I1261+I1254</f>
        <v>0</v>
      </c>
      <c r="J1205" s="18">
        <f>J1206+J1261+J1254</f>
        <v>0</v>
      </c>
      <c r="K1205" s="18">
        <f>K1206+K1261+K1254</f>
        <v>0</v>
      </c>
      <c r="L1205" s="19" t="str">
        <f t="shared" si="605"/>
        <v>-</v>
      </c>
      <c r="M1205" s="18">
        <f t="shared" ref="M1205:U1205" si="607">M1206+M1261+M1254</f>
        <v>6545000</v>
      </c>
      <c r="N1205" s="18">
        <f t="shared" si="607"/>
        <v>6545000</v>
      </c>
      <c r="O1205" s="18">
        <f t="shared" si="607"/>
        <v>11245000</v>
      </c>
      <c r="P1205" s="18">
        <f t="shared" si="607"/>
        <v>6980000</v>
      </c>
      <c r="Q1205" s="18">
        <f t="shared" si="607"/>
        <v>6545000</v>
      </c>
      <c r="R1205" s="18">
        <f t="shared" si="607"/>
        <v>6980000</v>
      </c>
      <c r="S1205" s="18">
        <f t="shared" si="607"/>
        <v>6980000</v>
      </c>
      <c r="T1205" s="18">
        <f t="shared" si="607"/>
        <v>6980000</v>
      </c>
      <c r="U1205" s="18">
        <f t="shared" si="607"/>
        <v>6980000</v>
      </c>
      <c r="V1205" s="21"/>
      <c r="W1205" s="21"/>
      <c r="X1205" s="21"/>
      <c r="Y1205" s="12"/>
    </row>
    <row r="1206" spans="1:25" s="23" customFormat="1" ht="78.75" x14ac:dyDescent="0.2">
      <c r="A1206" s="231" t="s">
        <v>176</v>
      </c>
      <c r="B1206" s="231"/>
      <c r="C1206" s="231"/>
      <c r="D1206" s="231"/>
      <c r="E1206" s="38" t="s">
        <v>577</v>
      </c>
      <c r="F1206" s="38" t="s">
        <v>578</v>
      </c>
      <c r="G1206" s="21">
        <f>G1207+G1209+G1211+G1214+G1218+G1224+G1233+G1238+G1241+G1243+G1245+G1250+G1252</f>
        <v>6245000</v>
      </c>
      <c r="H1206" s="21">
        <f>H1207+H1209+H1211+H1214+H1218+H1224+H1233+H1238+H1241+H1243+H1245+H1250+H1252</f>
        <v>6245000</v>
      </c>
      <c r="I1206" s="21">
        <f>I1207+I1209+I1211+I1214+I1218+I1224+I1233+I1238+I1241+I1243+I1245+I1250+I1252</f>
        <v>0</v>
      </c>
      <c r="J1206" s="21">
        <f>J1207+J1209+J1211+J1214+J1218+J1224+J1233+J1238+J1241+J1243+J1245+J1250+J1252</f>
        <v>0</v>
      </c>
      <c r="K1206" s="21">
        <f>K1207+K1209+K1211+K1214+K1218+K1224+K1233+K1238+K1241+K1243+K1245+K1250+K1252</f>
        <v>0</v>
      </c>
      <c r="L1206" s="22" t="str">
        <f t="shared" si="605"/>
        <v>-</v>
      </c>
      <c r="M1206" s="21">
        <f t="shared" ref="M1206:U1206" si="608">M1207+M1209+M1211+M1214+M1218+M1224+M1233+M1238+M1241+M1243+M1245+M1250+M1252</f>
        <v>6345000</v>
      </c>
      <c r="N1206" s="21">
        <f t="shared" si="608"/>
        <v>6345000</v>
      </c>
      <c r="O1206" s="21">
        <f t="shared" si="608"/>
        <v>6650000</v>
      </c>
      <c r="P1206" s="21">
        <f t="shared" si="608"/>
        <v>6650000</v>
      </c>
      <c r="Q1206" s="21">
        <f t="shared" si="608"/>
        <v>6345000</v>
      </c>
      <c r="R1206" s="21">
        <f t="shared" si="608"/>
        <v>6740000</v>
      </c>
      <c r="S1206" s="21">
        <f t="shared" si="608"/>
        <v>6740000</v>
      </c>
      <c r="T1206" s="21">
        <f t="shared" si="608"/>
        <v>6740000</v>
      </c>
      <c r="U1206" s="21">
        <f t="shared" si="608"/>
        <v>6740000</v>
      </c>
      <c r="V1206" s="21"/>
      <c r="W1206" s="21"/>
      <c r="X1206" s="21"/>
      <c r="Y1206" s="12"/>
    </row>
    <row r="1207" spans="1:25" s="23" customFormat="1" ht="15.75" hidden="1" x14ac:dyDescent="0.2">
      <c r="A1207" s="24" t="s">
        <v>566</v>
      </c>
      <c r="B1207" s="25">
        <v>11</v>
      </c>
      <c r="C1207" s="49" t="s">
        <v>296</v>
      </c>
      <c r="D1207" s="27">
        <v>311</v>
      </c>
      <c r="E1207" s="20"/>
      <c r="F1207" s="20"/>
      <c r="G1207" s="21">
        <f>SUM(G1208)</f>
        <v>1150000</v>
      </c>
      <c r="H1207" s="21">
        <f t="shared" ref="H1207:U1207" si="609">SUM(H1208)</f>
        <v>1150000</v>
      </c>
      <c r="I1207" s="21">
        <f t="shared" si="609"/>
        <v>0</v>
      </c>
      <c r="J1207" s="21">
        <f t="shared" si="609"/>
        <v>0</v>
      </c>
      <c r="K1207" s="21">
        <f t="shared" si="609"/>
        <v>0</v>
      </c>
      <c r="L1207" s="22" t="str">
        <f t="shared" si="605"/>
        <v>-</v>
      </c>
      <c r="M1207" s="21">
        <f t="shared" si="609"/>
        <v>1150000</v>
      </c>
      <c r="N1207" s="21">
        <f t="shared" si="609"/>
        <v>1150000</v>
      </c>
      <c r="O1207" s="21">
        <f t="shared" si="609"/>
        <v>1410000</v>
      </c>
      <c r="P1207" s="21">
        <f t="shared" si="609"/>
        <v>1410000</v>
      </c>
      <c r="Q1207" s="21">
        <f t="shared" si="609"/>
        <v>1150000</v>
      </c>
      <c r="R1207" s="21">
        <f t="shared" si="609"/>
        <v>1410000</v>
      </c>
      <c r="S1207" s="21">
        <f t="shared" si="609"/>
        <v>1410000</v>
      </c>
      <c r="T1207" s="21">
        <f t="shared" si="609"/>
        <v>1410000</v>
      </c>
      <c r="U1207" s="21">
        <f t="shared" si="609"/>
        <v>1410000</v>
      </c>
      <c r="V1207" s="21">
        <v>1680000</v>
      </c>
      <c r="W1207" s="21"/>
      <c r="X1207" s="21"/>
      <c r="Y1207" s="12" t="s">
        <v>579</v>
      </c>
    </row>
    <row r="1208" spans="1:25" s="23" customFormat="1" ht="15.75" hidden="1" x14ac:dyDescent="0.2">
      <c r="A1208" s="28" t="s">
        <v>566</v>
      </c>
      <c r="B1208" s="29">
        <v>11</v>
      </c>
      <c r="C1208" s="50" t="s">
        <v>296</v>
      </c>
      <c r="D1208" s="53" t="s">
        <v>526</v>
      </c>
      <c r="E1208" s="32" t="s">
        <v>33</v>
      </c>
      <c r="F1208" s="20"/>
      <c r="G1208" s="1">
        <v>1150000</v>
      </c>
      <c r="H1208" s="1">
        <v>1150000</v>
      </c>
      <c r="I1208" s="1"/>
      <c r="J1208" s="1"/>
      <c r="K1208" s="1"/>
      <c r="L1208" s="33" t="str">
        <f t="shared" si="605"/>
        <v>-</v>
      </c>
      <c r="M1208" s="1">
        <v>1150000</v>
      </c>
      <c r="N1208" s="1">
        <v>1150000</v>
      </c>
      <c r="O1208" s="1">
        <v>1410000</v>
      </c>
      <c r="P1208" s="1">
        <f>O1208</f>
        <v>1410000</v>
      </c>
      <c r="Q1208" s="1">
        <v>1150000</v>
      </c>
      <c r="R1208" s="1">
        <v>1410000</v>
      </c>
      <c r="S1208" s="1">
        <f>R1208</f>
        <v>1410000</v>
      </c>
      <c r="T1208" s="1">
        <v>1410000</v>
      </c>
      <c r="U1208" s="1">
        <f>T1208</f>
        <v>1410000</v>
      </c>
      <c r="V1208" s="21">
        <f>O1207+O1209+O1211</f>
        <v>1680000</v>
      </c>
      <c r="W1208" s="21"/>
      <c r="X1208" s="21"/>
      <c r="Y1208" s="12" t="s">
        <v>580</v>
      </c>
    </row>
    <row r="1209" spans="1:25" s="23" customFormat="1" ht="15.75" hidden="1" x14ac:dyDescent="0.2">
      <c r="A1209" s="24" t="s">
        <v>566</v>
      </c>
      <c r="B1209" s="25">
        <v>11</v>
      </c>
      <c r="C1209" s="49" t="s">
        <v>296</v>
      </c>
      <c r="D1209" s="40">
        <v>312</v>
      </c>
      <c r="E1209" s="20"/>
      <c r="F1209" s="20"/>
      <c r="G1209" s="21">
        <f>SUM(G1210)</f>
        <v>20000</v>
      </c>
      <c r="H1209" s="21">
        <f t="shared" ref="H1209:U1209" si="610">SUM(H1210)</f>
        <v>20000</v>
      </c>
      <c r="I1209" s="21">
        <f t="shared" si="610"/>
        <v>0</v>
      </c>
      <c r="J1209" s="21">
        <f t="shared" si="610"/>
        <v>0</v>
      </c>
      <c r="K1209" s="21">
        <f t="shared" si="610"/>
        <v>0</v>
      </c>
      <c r="L1209" s="22" t="str">
        <f t="shared" si="605"/>
        <v>-</v>
      </c>
      <c r="M1209" s="21">
        <f t="shared" si="610"/>
        <v>20000</v>
      </c>
      <c r="N1209" s="21">
        <f t="shared" si="610"/>
        <v>20000</v>
      </c>
      <c r="O1209" s="21">
        <f t="shared" si="610"/>
        <v>30000</v>
      </c>
      <c r="P1209" s="21">
        <f t="shared" si="610"/>
        <v>30000</v>
      </c>
      <c r="Q1209" s="21">
        <f t="shared" si="610"/>
        <v>20000</v>
      </c>
      <c r="R1209" s="21">
        <f t="shared" si="610"/>
        <v>30000</v>
      </c>
      <c r="S1209" s="21">
        <f t="shared" si="610"/>
        <v>30000</v>
      </c>
      <c r="T1209" s="21">
        <f t="shared" si="610"/>
        <v>30000</v>
      </c>
      <c r="U1209" s="21">
        <f t="shared" si="610"/>
        <v>30000</v>
      </c>
      <c r="V1209" s="1">
        <f>V1207-V1208</f>
        <v>0</v>
      </c>
      <c r="W1209" s="1"/>
      <c r="X1209" s="1"/>
      <c r="Y1209" s="65" t="s">
        <v>26</v>
      </c>
    </row>
    <row r="1210" spans="1:25" s="23" customFormat="1" ht="15.75" hidden="1" x14ac:dyDescent="0.2">
      <c r="A1210" s="28" t="s">
        <v>566</v>
      </c>
      <c r="B1210" s="29">
        <v>11</v>
      </c>
      <c r="C1210" s="50" t="s">
        <v>296</v>
      </c>
      <c r="D1210" s="53" t="s">
        <v>529</v>
      </c>
      <c r="E1210" s="32" t="s">
        <v>471</v>
      </c>
      <c r="F1210" s="20"/>
      <c r="G1210" s="1">
        <v>20000</v>
      </c>
      <c r="H1210" s="1">
        <v>20000</v>
      </c>
      <c r="I1210" s="1"/>
      <c r="J1210" s="1"/>
      <c r="K1210" s="1"/>
      <c r="L1210" s="33" t="str">
        <f t="shared" si="605"/>
        <v>-</v>
      </c>
      <c r="M1210" s="1">
        <v>20000</v>
      </c>
      <c r="N1210" s="1">
        <v>20000</v>
      </c>
      <c r="O1210" s="1">
        <v>30000</v>
      </c>
      <c r="P1210" s="1">
        <f>O1210</f>
        <v>30000</v>
      </c>
      <c r="Q1210" s="1">
        <v>20000</v>
      </c>
      <c r="R1210" s="1">
        <v>30000</v>
      </c>
      <c r="S1210" s="1">
        <f>R1210</f>
        <v>30000</v>
      </c>
      <c r="T1210" s="1">
        <v>30000</v>
      </c>
      <c r="U1210" s="1">
        <f>T1210</f>
        <v>30000</v>
      </c>
      <c r="V1210" s="21"/>
      <c r="W1210" s="21"/>
      <c r="X1210" s="21"/>
      <c r="Y1210" s="12"/>
    </row>
    <row r="1211" spans="1:25" s="23" customFormat="1" ht="15.75" hidden="1" x14ac:dyDescent="0.2">
      <c r="A1211" s="24" t="s">
        <v>566</v>
      </c>
      <c r="B1211" s="25">
        <v>11</v>
      </c>
      <c r="C1211" s="49" t="s">
        <v>296</v>
      </c>
      <c r="D1211" s="40">
        <v>313</v>
      </c>
      <c r="E1211" s="20"/>
      <c r="F1211" s="20"/>
      <c r="G1211" s="21">
        <f>SUM(G1212:G1213)</f>
        <v>193000</v>
      </c>
      <c r="H1211" s="21">
        <f>SUM(H1212:H1213)</f>
        <v>193000</v>
      </c>
      <c r="I1211" s="21">
        <f>SUM(I1212:I1213)</f>
        <v>0</v>
      </c>
      <c r="J1211" s="21">
        <f>SUM(J1212:J1213)</f>
        <v>0</v>
      </c>
      <c r="K1211" s="21">
        <f>SUM(K1212:K1213)</f>
        <v>0</v>
      </c>
      <c r="L1211" s="22" t="str">
        <f t="shared" si="605"/>
        <v>-</v>
      </c>
      <c r="M1211" s="21">
        <f t="shared" ref="M1211:U1211" si="611">SUM(M1212:M1213)</f>
        <v>193000</v>
      </c>
      <c r="N1211" s="21">
        <f t="shared" si="611"/>
        <v>193000</v>
      </c>
      <c r="O1211" s="21">
        <f t="shared" si="611"/>
        <v>240000</v>
      </c>
      <c r="P1211" s="21">
        <f t="shared" si="611"/>
        <v>240000</v>
      </c>
      <c r="Q1211" s="21">
        <f t="shared" si="611"/>
        <v>193000</v>
      </c>
      <c r="R1211" s="21">
        <f t="shared" si="611"/>
        <v>240000</v>
      </c>
      <c r="S1211" s="21">
        <f t="shared" si="611"/>
        <v>240000</v>
      </c>
      <c r="T1211" s="21">
        <f t="shared" si="611"/>
        <v>240000</v>
      </c>
      <c r="U1211" s="21">
        <f t="shared" si="611"/>
        <v>240000</v>
      </c>
      <c r="V1211" s="21"/>
      <c r="W1211" s="21"/>
      <c r="X1211" s="21"/>
      <c r="Y1211" s="12"/>
    </row>
    <row r="1212" spans="1:25" s="23" customFormat="1" ht="15.75" hidden="1" x14ac:dyDescent="0.2">
      <c r="A1212" s="28" t="s">
        <v>566</v>
      </c>
      <c r="B1212" s="29">
        <v>11</v>
      </c>
      <c r="C1212" s="50" t="s">
        <v>296</v>
      </c>
      <c r="D1212" s="53" t="s">
        <v>530</v>
      </c>
      <c r="E1212" s="32" t="s">
        <v>40</v>
      </c>
      <c r="F1212" s="20"/>
      <c r="G1212" s="1">
        <v>170000</v>
      </c>
      <c r="H1212" s="1">
        <v>170000</v>
      </c>
      <c r="I1212" s="1"/>
      <c r="J1212" s="1"/>
      <c r="K1212" s="1"/>
      <c r="L1212" s="33" t="str">
        <f t="shared" si="605"/>
        <v>-</v>
      </c>
      <c r="M1212" s="1">
        <v>170000</v>
      </c>
      <c r="N1212" s="1">
        <v>170000</v>
      </c>
      <c r="O1212" s="1">
        <v>200000</v>
      </c>
      <c r="P1212" s="1">
        <f>O1212</f>
        <v>200000</v>
      </c>
      <c r="Q1212" s="1">
        <v>170000</v>
      </c>
      <c r="R1212" s="1">
        <v>200000</v>
      </c>
      <c r="S1212" s="1">
        <f>R1212</f>
        <v>200000</v>
      </c>
      <c r="T1212" s="1">
        <v>200000</v>
      </c>
      <c r="U1212" s="1">
        <f>T1212</f>
        <v>200000</v>
      </c>
      <c r="V1212" s="21"/>
      <c r="W1212" s="21"/>
      <c r="X1212" s="21"/>
      <c r="Y1212" s="12"/>
    </row>
    <row r="1213" spans="1:25" s="23" customFormat="1" ht="30" hidden="1" x14ac:dyDescent="0.2">
      <c r="A1213" s="28" t="s">
        <v>566</v>
      </c>
      <c r="B1213" s="29">
        <v>11</v>
      </c>
      <c r="C1213" s="50" t="s">
        <v>296</v>
      </c>
      <c r="D1213" s="53" t="s">
        <v>569</v>
      </c>
      <c r="E1213" s="32" t="s">
        <v>41</v>
      </c>
      <c r="F1213" s="20"/>
      <c r="G1213" s="1">
        <v>23000</v>
      </c>
      <c r="H1213" s="1">
        <v>23000</v>
      </c>
      <c r="I1213" s="1"/>
      <c r="J1213" s="1"/>
      <c r="K1213" s="1"/>
      <c r="L1213" s="33" t="str">
        <f t="shared" si="605"/>
        <v>-</v>
      </c>
      <c r="M1213" s="1">
        <v>23000</v>
      </c>
      <c r="N1213" s="1">
        <v>23000</v>
      </c>
      <c r="O1213" s="1">
        <v>40000</v>
      </c>
      <c r="P1213" s="1">
        <f>O1213</f>
        <v>40000</v>
      </c>
      <c r="Q1213" s="1">
        <v>23000</v>
      </c>
      <c r="R1213" s="1">
        <v>40000</v>
      </c>
      <c r="S1213" s="1">
        <f>R1213</f>
        <v>40000</v>
      </c>
      <c r="T1213" s="1">
        <v>40000</v>
      </c>
      <c r="U1213" s="1">
        <f>T1213</f>
        <v>40000</v>
      </c>
      <c r="V1213" s="21"/>
      <c r="W1213" s="21"/>
      <c r="X1213" s="21"/>
      <c r="Y1213" s="12"/>
    </row>
    <row r="1214" spans="1:25" s="23" customFormat="1" ht="15.75" hidden="1" x14ac:dyDescent="0.2">
      <c r="A1214" s="24" t="s">
        <v>566</v>
      </c>
      <c r="B1214" s="25">
        <v>11</v>
      </c>
      <c r="C1214" s="49" t="s">
        <v>296</v>
      </c>
      <c r="D1214" s="40">
        <v>321</v>
      </c>
      <c r="E1214" s="20"/>
      <c r="F1214" s="20"/>
      <c r="G1214" s="21">
        <f>SUM(G1215:G1217)</f>
        <v>860000</v>
      </c>
      <c r="H1214" s="21">
        <f>SUM(H1215:H1217)</f>
        <v>860000</v>
      </c>
      <c r="I1214" s="21">
        <f>SUM(I1215:I1217)</f>
        <v>0</v>
      </c>
      <c r="J1214" s="21">
        <f>SUM(J1215:J1217)</f>
        <v>0</v>
      </c>
      <c r="K1214" s="21">
        <f>SUM(K1215:K1217)</f>
        <v>0</v>
      </c>
      <c r="L1214" s="22" t="str">
        <f t="shared" si="605"/>
        <v>-</v>
      </c>
      <c r="M1214" s="21">
        <f t="shared" ref="M1214:U1214" si="612">SUM(M1215:M1217)</f>
        <v>860000</v>
      </c>
      <c r="N1214" s="21">
        <f t="shared" si="612"/>
        <v>860000</v>
      </c>
      <c r="O1214" s="21">
        <f t="shared" si="612"/>
        <v>880000</v>
      </c>
      <c r="P1214" s="21">
        <f t="shared" si="612"/>
        <v>880000</v>
      </c>
      <c r="Q1214" s="21">
        <f t="shared" si="612"/>
        <v>860000</v>
      </c>
      <c r="R1214" s="21">
        <f t="shared" si="612"/>
        <v>970000</v>
      </c>
      <c r="S1214" s="21">
        <f t="shared" si="612"/>
        <v>970000</v>
      </c>
      <c r="T1214" s="21">
        <f t="shared" si="612"/>
        <v>970000</v>
      </c>
      <c r="U1214" s="21">
        <f t="shared" si="612"/>
        <v>970000</v>
      </c>
      <c r="V1214" s="21"/>
      <c r="W1214" s="21"/>
      <c r="X1214" s="21"/>
      <c r="Y1214" s="12"/>
    </row>
    <row r="1215" spans="1:25" s="23" customFormat="1" ht="15.75" hidden="1" x14ac:dyDescent="0.2">
      <c r="A1215" s="28" t="s">
        <v>566</v>
      </c>
      <c r="B1215" s="29">
        <v>11</v>
      </c>
      <c r="C1215" s="50" t="s">
        <v>296</v>
      </c>
      <c r="D1215" s="53" t="s">
        <v>510</v>
      </c>
      <c r="E1215" s="32" t="s">
        <v>42</v>
      </c>
      <c r="F1215" s="20"/>
      <c r="G1215" s="1">
        <v>500000</v>
      </c>
      <c r="H1215" s="1">
        <v>500000</v>
      </c>
      <c r="I1215" s="1"/>
      <c r="J1215" s="1"/>
      <c r="K1215" s="1"/>
      <c r="L1215" s="33" t="str">
        <f t="shared" si="605"/>
        <v>-</v>
      </c>
      <c r="M1215" s="1">
        <v>500000</v>
      </c>
      <c r="N1215" s="1">
        <v>500000</v>
      </c>
      <c r="O1215" s="1">
        <v>600000</v>
      </c>
      <c r="P1215" s="1">
        <f>O1215</f>
        <v>600000</v>
      </c>
      <c r="Q1215" s="1">
        <v>500000</v>
      </c>
      <c r="R1215" s="1">
        <v>650000</v>
      </c>
      <c r="S1215" s="1">
        <f>R1215</f>
        <v>650000</v>
      </c>
      <c r="T1215" s="1">
        <v>650000</v>
      </c>
      <c r="U1215" s="1">
        <f>T1215</f>
        <v>650000</v>
      </c>
      <c r="V1215" s="21"/>
      <c r="W1215" s="21"/>
      <c r="X1215" s="21"/>
      <c r="Y1215" s="12"/>
    </row>
    <row r="1216" spans="1:25" s="23" customFormat="1" ht="30" hidden="1" x14ac:dyDescent="0.2">
      <c r="A1216" s="28" t="s">
        <v>566</v>
      </c>
      <c r="B1216" s="29">
        <v>11</v>
      </c>
      <c r="C1216" s="50" t="s">
        <v>296</v>
      </c>
      <c r="D1216" s="53" t="s">
        <v>531</v>
      </c>
      <c r="E1216" s="32" t="s">
        <v>43</v>
      </c>
      <c r="F1216" s="20"/>
      <c r="G1216" s="1">
        <v>60000</v>
      </c>
      <c r="H1216" s="1">
        <v>60000</v>
      </c>
      <c r="I1216" s="1"/>
      <c r="J1216" s="1"/>
      <c r="K1216" s="1"/>
      <c r="L1216" s="33" t="str">
        <f t="shared" si="605"/>
        <v>-</v>
      </c>
      <c r="M1216" s="1">
        <v>60000</v>
      </c>
      <c r="N1216" s="1">
        <v>60000</v>
      </c>
      <c r="O1216" s="1">
        <v>70000</v>
      </c>
      <c r="P1216" s="1">
        <f>O1216</f>
        <v>70000</v>
      </c>
      <c r="Q1216" s="1">
        <v>60000</v>
      </c>
      <c r="R1216" s="1">
        <v>70000</v>
      </c>
      <c r="S1216" s="1">
        <f>R1216</f>
        <v>70000</v>
      </c>
      <c r="T1216" s="1">
        <v>70000</v>
      </c>
      <c r="U1216" s="1">
        <f>T1216</f>
        <v>70000</v>
      </c>
      <c r="V1216" s="21"/>
      <c r="W1216" s="21"/>
      <c r="X1216" s="21"/>
      <c r="Y1216" s="12"/>
    </row>
    <row r="1217" spans="1:25" s="23" customFormat="1" ht="15.75" hidden="1" x14ac:dyDescent="0.2">
      <c r="A1217" s="28" t="s">
        <v>566</v>
      </c>
      <c r="B1217" s="29">
        <v>11</v>
      </c>
      <c r="C1217" s="50" t="s">
        <v>296</v>
      </c>
      <c r="D1217" s="53" t="s">
        <v>532</v>
      </c>
      <c r="E1217" s="32" t="s">
        <v>44</v>
      </c>
      <c r="F1217" s="20"/>
      <c r="G1217" s="1">
        <v>300000</v>
      </c>
      <c r="H1217" s="1">
        <v>300000</v>
      </c>
      <c r="I1217" s="1"/>
      <c r="J1217" s="1"/>
      <c r="K1217" s="1"/>
      <c r="L1217" s="33" t="str">
        <f t="shared" si="605"/>
        <v>-</v>
      </c>
      <c r="M1217" s="1">
        <v>300000</v>
      </c>
      <c r="N1217" s="1">
        <v>300000</v>
      </c>
      <c r="O1217" s="1">
        <v>210000</v>
      </c>
      <c r="P1217" s="1">
        <f>O1217</f>
        <v>210000</v>
      </c>
      <c r="Q1217" s="1">
        <v>300000</v>
      </c>
      <c r="R1217" s="1">
        <v>250000</v>
      </c>
      <c r="S1217" s="1">
        <f>R1217</f>
        <v>250000</v>
      </c>
      <c r="T1217" s="1">
        <v>250000</v>
      </c>
      <c r="U1217" s="1">
        <f>T1217</f>
        <v>250000</v>
      </c>
      <c r="V1217" s="21"/>
      <c r="W1217" s="21"/>
      <c r="X1217" s="21"/>
      <c r="Y1217" s="12"/>
    </row>
    <row r="1218" spans="1:25" s="23" customFormat="1" ht="15.75" hidden="1" x14ac:dyDescent="0.2">
      <c r="A1218" s="24" t="s">
        <v>566</v>
      </c>
      <c r="B1218" s="25">
        <v>11</v>
      </c>
      <c r="C1218" s="49" t="s">
        <v>296</v>
      </c>
      <c r="D1218" s="40">
        <v>322</v>
      </c>
      <c r="E1218" s="20"/>
      <c r="F1218" s="20"/>
      <c r="G1218" s="21">
        <f>SUM(G1219:G1223)</f>
        <v>370000</v>
      </c>
      <c r="H1218" s="21">
        <f>SUM(H1219:H1223)</f>
        <v>370000</v>
      </c>
      <c r="I1218" s="21">
        <f>SUM(I1219:I1223)</f>
        <v>0</v>
      </c>
      <c r="J1218" s="21">
        <f>SUM(J1219:J1223)</f>
        <v>0</v>
      </c>
      <c r="K1218" s="21">
        <f>SUM(K1219:K1223)</f>
        <v>0</v>
      </c>
      <c r="L1218" s="22" t="str">
        <f t="shared" si="605"/>
        <v>-</v>
      </c>
      <c r="M1218" s="21">
        <f t="shared" ref="M1218:U1218" si="613">SUM(M1219:M1223)</f>
        <v>390000</v>
      </c>
      <c r="N1218" s="21">
        <f t="shared" si="613"/>
        <v>390000</v>
      </c>
      <c r="O1218" s="21">
        <f t="shared" si="613"/>
        <v>440000</v>
      </c>
      <c r="P1218" s="21">
        <f t="shared" si="613"/>
        <v>440000</v>
      </c>
      <c r="Q1218" s="21">
        <f t="shared" si="613"/>
        <v>390000</v>
      </c>
      <c r="R1218" s="21">
        <f t="shared" si="613"/>
        <v>440000</v>
      </c>
      <c r="S1218" s="21">
        <f t="shared" si="613"/>
        <v>440000</v>
      </c>
      <c r="T1218" s="21">
        <f t="shared" si="613"/>
        <v>440000</v>
      </c>
      <c r="U1218" s="21">
        <f t="shared" si="613"/>
        <v>440000</v>
      </c>
      <c r="V1218" s="21"/>
      <c r="W1218" s="21"/>
      <c r="X1218" s="21"/>
      <c r="Y1218" s="12"/>
    </row>
    <row r="1219" spans="1:25" s="23" customFormat="1" ht="15.75" hidden="1" x14ac:dyDescent="0.2">
      <c r="A1219" s="28" t="s">
        <v>566</v>
      </c>
      <c r="B1219" s="29">
        <v>11</v>
      </c>
      <c r="C1219" s="50" t="s">
        <v>296</v>
      </c>
      <c r="D1219" s="53" t="s">
        <v>534</v>
      </c>
      <c r="E1219" s="32" t="s">
        <v>297</v>
      </c>
      <c r="F1219" s="20"/>
      <c r="G1219" s="1">
        <v>50000</v>
      </c>
      <c r="H1219" s="1">
        <v>50000</v>
      </c>
      <c r="I1219" s="1"/>
      <c r="J1219" s="1"/>
      <c r="K1219" s="1"/>
      <c r="L1219" s="33" t="str">
        <f t="shared" si="605"/>
        <v>-</v>
      </c>
      <c r="M1219" s="1">
        <v>50000</v>
      </c>
      <c r="N1219" s="1">
        <v>50000</v>
      </c>
      <c r="O1219" s="1">
        <v>70000</v>
      </c>
      <c r="P1219" s="1">
        <f>O1219</f>
        <v>70000</v>
      </c>
      <c r="Q1219" s="1">
        <v>50000</v>
      </c>
      <c r="R1219" s="1">
        <v>70000</v>
      </c>
      <c r="S1219" s="1">
        <f>R1219</f>
        <v>70000</v>
      </c>
      <c r="T1219" s="1">
        <v>70000</v>
      </c>
      <c r="U1219" s="1">
        <f>T1219</f>
        <v>70000</v>
      </c>
      <c r="V1219" s="21"/>
      <c r="W1219" s="21"/>
      <c r="X1219" s="21"/>
      <c r="Y1219" s="12"/>
    </row>
    <row r="1220" spans="1:25" s="23" customFormat="1" ht="15.75" hidden="1" x14ac:dyDescent="0.2">
      <c r="A1220" s="28" t="s">
        <v>566</v>
      </c>
      <c r="B1220" s="29">
        <v>11</v>
      </c>
      <c r="C1220" s="50" t="s">
        <v>296</v>
      </c>
      <c r="D1220" s="53" t="s">
        <v>535</v>
      </c>
      <c r="E1220" s="32" t="s">
        <v>48</v>
      </c>
      <c r="F1220" s="20"/>
      <c r="G1220" s="1">
        <v>170000</v>
      </c>
      <c r="H1220" s="1">
        <v>170000</v>
      </c>
      <c r="I1220" s="1"/>
      <c r="J1220" s="1"/>
      <c r="K1220" s="1"/>
      <c r="L1220" s="33" t="str">
        <f t="shared" si="605"/>
        <v>-</v>
      </c>
      <c r="M1220" s="1">
        <v>190000</v>
      </c>
      <c r="N1220" s="1">
        <v>190000</v>
      </c>
      <c r="O1220" s="1">
        <v>150000</v>
      </c>
      <c r="P1220" s="1">
        <f>O1220</f>
        <v>150000</v>
      </c>
      <c r="Q1220" s="1">
        <v>190000</v>
      </c>
      <c r="R1220" s="1">
        <v>150000</v>
      </c>
      <c r="S1220" s="1">
        <f>R1220</f>
        <v>150000</v>
      </c>
      <c r="T1220" s="1">
        <v>150000</v>
      </c>
      <c r="U1220" s="1">
        <f>T1220</f>
        <v>150000</v>
      </c>
      <c r="V1220" s="21"/>
      <c r="W1220" s="21"/>
      <c r="X1220" s="21"/>
      <c r="Y1220" s="12"/>
    </row>
    <row r="1221" spans="1:25" s="23" customFormat="1" ht="30" hidden="1" x14ac:dyDescent="0.2">
      <c r="A1221" s="28" t="s">
        <v>566</v>
      </c>
      <c r="B1221" s="29">
        <v>11</v>
      </c>
      <c r="C1221" s="50" t="s">
        <v>296</v>
      </c>
      <c r="D1221" s="53" t="s">
        <v>570</v>
      </c>
      <c r="E1221" s="32" t="s">
        <v>155</v>
      </c>
      <c r="F1221" s="20"/>
      <c r="G1221" s="1">
        <v>60000</v>
      </c>
      <c r="H1221" s="1">
        <v>60000</v>
      </c>
      <c r="I1221" s="1"/>
      <c r="J1221" s="1"/>
      <c r="K1221" s="1"/>
      <c r="L1221" s="33" t="str">
        <f t="shared" si="605"/>
        <v>-</v>
      </c>
      <c r="M1221" s="1">
        <v>60000</v>
      </c>
      <c r="N1221" s="1">
        <v>60000</v>
      </c>
      <c r="O1221" s="1">
        <v>100000</v>
      </c>
      <c r="P1221" s="1">
        <f>O1221</f>
        <v>100000</v>
      </c>
      <c r="Q1221" s="1">
        <v>60000</v>
      </c>
      <c r="R1221" s="1">
        <v>100000</v>
      </c>
      <c r="S1221" s="1">
        <f>R1221</f>
        <v>100000</v>
      </c>
      <c r="T1221" s="1">
        <v>100000</v>
      </c>
      <c r="U1221" s="1">
        <f>T1221</f>
        <v>100000</v>
      </c>
      <c r="V1221" s="21"/>
      <c r="W1221" s="21"/>
      <c r="X1221" s="21"/>
      <c r="Y1221" s="12"/>
    </row>
    <row r="1222" spans="1:25" s="23" customFormat="1" ht="15.75" hidden="1" x14ac:dyDescent="0.2">
      <c r="A1222" s="28" t="s">
        <v>566</v>
      </c>
      <c r="B1222" s="29">
        <v>11</v>
      </c>
      <c r="C1222" s="50" t="s">
        <v>296</v>
      </c>
      <c r="D1222" s="53" t="s">
        <v>536</v>
      </c>
      <c r="E1222" s="32" t="s">
        <v>473</v>
      </c>
      <c r="F1222" s="20"/>
      <c r="G1222" s="1">
        <v>50000</v>
      </c>
      <c r="H1222" s="1">
        <v>50000</v>
      </c>
      <c r="I1222" s="1"/>
      <c r="J1222" s="1"/>
      <c r="K1222" s="1"/>
      <c r="L1222" s="33" t="str">
        <f t="shared" si="605"/>
        <v>-</v>
      </c>
      <c r="M1222" s="1">
        <v>50000</v>
      </c>
      <c r="N1222" s="1">
        <v>50000</v>
      </c>
      <c r="O1222" s="1">
        <v>50000</v>
      </c>
      <c r="P1222" s="1">
        <f>O1222</f>
        <v>50000</v>
      </c>
      <c r="Q1222" s="1">
        <v>50000</v>
      </c>
      <c r="R1222" s="1">
        <v>50000</v>
      </c>
      <c r="S1222" s="1">
        <f>R1222</f>
        <v>50000</v>
      </c>
      <c r="T1222" s="1">
        <v>50000</v>
      </c>
      <c r="U1222" s="1">
        <f>T1222</f>
        <v>50000</v>
      </c>
      <c r="V1222" s="21"/>
      <c r="W1222" s="21"/>
      <c r="X1222" s="21"/>
      <c r="Y1222" s="12"/>
    </row>
    <row r="1223" spans="1:25" s="23" customFormat="1" ht="15.75" hidden="1" x14ac:dyDescent="0.2">
      <c r="A1223" s="28" t="s">
        <v>566</v>
      </c>
      <c r="B1223" s="29">
        <v>11</v>
      </c>
      <c r="C1223" s="50" t="s">
        <v>296</v>
      </c>
      <c r="D1223" s="53" t="s">
        <v>571</v>
      </c>
      <c r="E1223" s="32" t="s">
        <v>51</v>
      </c>
      <c r="F1223" s="20"/>
      <c r="G1223" s="1">
        <v>40000</v>
      </c>
      <c r="H1223" s="1">
        <v>40000</v>
      </c>
      <c r="I1223" s="1"/>
      <c r="J1223" s="1"/>
      <c r="K1223" s="1"/>
      <c r="L1223" s="33" t="str">
        <f t="shared" si="605"/>
        <v>-</v>
      </c>
      <c r="M1223" s="1">
        <v>40000</v>
      </c>
      <c r="N1223" s="1">
        <v>40000</v>
      </c>
      <c r="O1223" s="1">
        <v>70000</v>
      </c>
      <c r="P1223" s="1">
        <f>O1223</f>
        <v>70000</v>
      </c>
      <c r="Q1223" s="1">
        <v>40000</v>
      </c>
      <c r="R1223" s="1">
        <v>70000</v>
      </c>
      <c r="S1223" s="1">
        <f>R1223</f>
        <v>70000</v>
      </c>
      <c r="T1223" s="1">
        <v>70000</v>
      </c>
      <c r="U1223" s="1">
        <f>T1223</f>
        <v>70000</v>
      </c>
      <c r="V1223" s="21"/>
      <c r="W1223" s="21"/>
      <c r="X1223" s="21"/>
      <c r="Y1223" s="12"/>
    </row>
    <row r="1224" spans="1:25" s="23" customFormat="1" ht="15.75" hidden="1" x14ac:dyDescent="0.2">
      <c r="A1224" s="24" t="s">
        <v>566</v>
      </c>
      <c r="B1224" s="25">
        <v>11</v>
      </c>
      <c r="C1224" s="49" t="s">
        <v>296</v>
      </c>
      <c r="D1224" s="40">
        <v>323</v>
      </c>
      <c r="E1224" s="20"/>
      <c r="F1224" s="20"/>
      <c r="G1224" s="21">
        <f>SUM(G1225:G1232)</f>
        <v>2200000</v>
      </c>
      <c r="H1224" s="21">
        <f>SUM(H1225:H1232)</f>
        <v>2200000</v>
      </c>
      <c r="I1224" s="21">
        <f>SUM(I1225:I1232)</f>
        <v>0</v>
      </c>
      <c r="J1224" s="21">
        <f>SUM(J1225:J1232)</f>
        <v>0</v>
      </c>
      <c r="K1224" s="21">
        <f>SUM(K1225:K1232)</f>
        <v>0</v>
      </c>
      <c r="L1224" s="22" t="str">
        <f t="shared" si="605"/>
        <v>-</v>
      </c>
      <c r="M1224" s="21">
        <f t="shared" ref="M1224:U1224" si="614">SUM(M1225:M1232)</f>
        <v>2220000</v>
      </c>
      <c r="N1224" s="21">
        <f t="shared" si="614"/>
        <v>2220000</v>
      </c>
      <c r="O1224" s="21">
        <f t="shared" si="614"/>
        <v>2400000</v>
      </c>
      <c r="P1224" s="21">
        <f t="shared" si="614"/>
        <v>2400000</v>
      </c>
      <c r="Q1224" s="21">
        <f t="shared" si="614"/>
        <v>2220000</v>
      </c>
      <c r="R1224" s="21">
        <f t="shared" si="614"/>
        <v>2400000</v>
      </c>
      <c r="S1224" s="21">
        <f t="shared" si="614"/>
        <v>2400000</v>
      </c>
      <c r="T1224" s="21">
        <f t="shared" si="614"/>
        <v>2400000</v>
      </c>
      <c r="U1224" s="21">
        <f t="shared" si="614"/>
        <v>2400000</v>
      </c>
      <c r="V1224" s="21"/>
      <c r="W1224" s="21"/>
      <c r="X1224" s="21"/>
      <c r="Y1224" s="12"/>
    </row>
    <row r="1225" spans="1:25" s="23" customFormat="1" ht="15.75" hidden="1" x14ac:dyDescent="0.2">
      <c r="A1225" s="28" t="s">
        <v>566</v>
      </c>
      <c r="B1225" s="29">
        <v>11</v>
      </c>
      <c r="C1225" s="50" t="s">
        <v>296</v>
      </c>
      <c r="D1225" s="53" t="s">
        <v>537</v>
      </c>
      <c r="E1225" s="32" t="s">
        <v>52</v>
      </c>
      <c r="F1225" s="20"/>
      <c r="G1225" s="1">
        <v>160000</v>
      </c>
      <c r="H1225" s="1">
        <v>160000</v>
      </c>
      <c r="I1225" s="1"/>
      <c r="J1225" s="1"/>
      <c r="K1225" s="1"/>
      <c r="L1225" s="33" t="str">
        <f t="shared" si="605"/>
        <v>-</v>
      </c>
      <c r="M1225" s="1">
        <v>160000</v>
      </c>
      <c r="N1225" s="1">
        <v>160000</v>
      </c>
      <c r="O1225" s="1">
        <v>120000</v>
      </c>
      <c r="P1225" s="1">
        <f t="shared" ref="P1225:P1232" si="615">O1225</f>
        <v>120000</v>
      </c>
      <c r="Q1225" s="1">
        <v>160000</v>
      </c>
      <c r="R1225" s="1">
        <v>120000</v>
      </c>
      <c r="S1225" s="1">
        <f t="shared" ref="S1225:S1232" si="616">R1225</f>
        <v>120000</v>
      </c>
      <c r="T1225" s="76">
        <v>120000</v>
      </c>
      <c r="U1225" s="1">
        <f t="shared" ref="U1225:U1232" si="617">T1225</f>
        <v>120000</v>
      </c>
      <c r="V1225" s="21"/>
      <c r="W1225" s="21"/>
      <c r="X1225" s="21"/>
      <c r="Y1225" s="12"/>
    </row>
    <row r="1226" spans="1:25" s="23" customFormat="1" ht="15.75" hidden="1" x14ac:dyDescent="0.2">
      <c r="A1226" s="28" t="s">
        <v>566</v>
      </c>
      <c r="B1226" s="29">
        <v>11</v>
      </c>
      <c r="C1226" s="50" t="s">
        <v>296</v>
      </c>
      <c r="D1226" s="53" t="s">
        <v>538</v>
      </c>
      <c r="E1226" s="32" t="s">
        <v>53</v>
      </c>
      <c r="F1226" s="20"/>
      <c r="G1226" s="1">
        <v>70000</v>
      </c>
      <c r="H1226" s="1">
        <v>70000</v>
      </c>
      <c r="I1226" s="1"/>
      <c r="J1226" s="1"/>
      <c r="K1226" s="1"/>
      <c r="L1226" s="33" t="str">
        <f t="shared" si="605"/>
        <v>-</v>
      </c>
      <c r="M1226" s="1">
        <v>70000</v>
      </c>
      <c r="N1226" s="1">
        <v>70000</v>
      </c>
      <c r="O1226" s="1">
        <v>150000</v>
      </c>
      <c r="P1226" s="1">
        <f t="shared" si="615"/>
        <v>150000</v>
      </c>
      <c r="Q1226" s="1">
        <v>70000</v>
      </c>
      <c r="R1226" s="1">
        <v>150000</v>
      </c>
      <c r="S1226" s="1">
        <f t="shared" si="616"/>
        <v>150000</v>
      </c>
      <c r="T1226" s="1">
        <v>150000</v>
      </c>
      <c r="U1226" s="1">
        <f t="shared" si="617"/>
        <v>150000</v>
      </c>
      <c r="V1226" s="21"/>
      <c r="W1226" s="21"/>
      <c r="X1226" s="21"/>
      <c r="Y1226" s="12"/>
    </row>
    <row r="1227" spans="1:25" s="23" customFormat="1" ht="15.75" hidden="1" x14ac:dyDescent="0.2">
      <c r="A1227" s="28" t="s">
        <v>566</v>
      </c>
      <c r="B1227" s="29">
        <v>11</v>
      </c>
      <c r="C1227" s="50" t="s">
        <v>296</v>
      </c>
      <c r="D1227" s="53" t="s">
        <v>539</v>
      </c>
      <c r="E1227" s="32" t="s">
        <v>54</v>
      </c>
      <c r="F1227" s="20"/>
      <c r="G1227" s="1">
        <v>30000</v>
      </c>
      <c r="H1227" s="1">
        <v>30000</v>
      </c>
      <c r="I1227" s="1"/>
      <c r="J1227" s="1"/>
      <c r="K1227" s="1"/>
      <c r="L1227" s="33" t="str">
        <f t="shared" si="605"/>
        <v>-</v>
      </c>
      <c r="M1227" s="1">
        <v>30000</v>
      </c>
      <c r="N1227" s="1">
        <v>30000</v>
      </c>
      <c r="O1227" s="1">
        <v>20000</v>
      </c>
      <c r="P1227" s="1">
        <f t="shared" si="615"/>
        <v>20000</v>
      </c>
      <c r="Q1227" s="1">
        <v>30000</v>
      </c>
      <c r="R1227" s="1">
        <v>20000</v>
      </c>
      <c r="S1227" s="1">
        <f t="shared" si="616"/>
        <v>20000</v>
      </c>
      <c r="T1227" s="1">
        <v>20000</v>
      </c>
      <c r="U1227" s="1">
        <f t="shared" si="617"/>
        <v>20000</v>
      </c>
      <c r="V1227" s="21"/>
      <c r="W1227" s="21"/>
      <c r="X1227" s="21"/>
      <c r="Y1227" s="12"/>
    </row>
    <row r="1228" spans="1:25" s="23" customFormat="1" ht="15.75" hidden="1" x14ac:dyDescent="0.2">
      <c r="A1228" s="28" t="s">
        <v>566</v>
      </c>
      <c r="B1228" s="29">
        <v>11</v>
      </c>
      <c r="C1228" s="50" t="s">
        <v>296</v>
      </c>
      <c r="D1228" s="53" t="s">
        <v>540</v>
      </c>
      <c r="E1228" s="32" t="s">
        <v>55</v>
      </c>
      <c r="F1228" s="20"/>
      <c r="G1228" s="1">
        <v>70000</v>
      </c>
      <c r="H1228" s="1">
        <v>70000</v>
      </c>
      <c r="I1228" s="1"/>
      <c r="J1228" s="1"/>
      <c r="K1228" s="1"/>
      <c r="L1228" s="33" t="str">
        <f t="shared" si="605"/>
        <v>-</v>
      </c>
      <c r="M1228" s="1">
        <v>70000</v>
      </c>
      <c r="N1228" s="1">
        <v>70000</v>
      </c>
      <c r="O1228" s="1">
        <v>90000</v>
      </c>
      <c r="P1228" s="1">
        <f t="shared" si="615"/>
        <v>90000</v>
      </c>
      <c r="Q1228" s="1">
        <v>70000</v>
      </c>
      <c r="R1228" s="1">
        <v>90000</v>
      </c>
      <c r="S1228" s="1">
        <f t="shared" si="616"/>
        <v>90000</v>
      </c>
      <c r="T1228" s="1">
        <v>90000</v>
      </c>
      <c r="U1228" s="1">
        <f t="shared" si="617"/>
        <v>90000</v>
      </c>
      <c r="V1228" s="21"/>
      <c r="W1228" s="21"/>
      <c r="X1228" s="21"/>
      <c r="Y1228" s="12"/>
    </row>
    <row r="1229" spans="1:25" s="23" customFormat="1" ht="15.75" hidden="1" x14ac:dyDescent="0.2">
      <c r="A1229" s="28" t="s">
        <v>566</v>
      </c>
      <c r="B1229" s="29">
        <v>11</v>
      </c>
      <c r="C1229" s="50" t="s">
        <v>296</v>
      </c>
      <c r="D1229" s="53" t="s">
        <v>541</v>
      </c>
      <c r="E1229" s="32" t="s">
        <v>56</v>
      </c>
      <c r="F1229" s="20"/>
      <c r="G1229" s="1">
        <v>100000</v>
      </c>
      <c r="H1229" s="1">
        <v>100000</v>
      </c>
      <c r="I1229" s="1"/>
      <c r="J1229" s="1"/>
      <c r="K1229" s="1"/>
      <c r="L1229" s="33" t="str">
        <f t="shared" si="605"/>
        <v>-</v>
      </c>
      <c r="M1229" s="1">
        <v>100000</v>
      </c>
      <c r="N1229" s="1">
        <v>100000</v>
      </c>
      <c r="O1229" s="1">
        <v>270000</v>
      </c>
      <c r="P1229" s="1">
        <f t="shared" si="615"/>
        <v>270000</v>
      </c>
      <c r="Q1229" s="1">
        <v>100000</v>
      </c>
      <c r="R1229" s="1">
        <v>270000</v>
      </c>
      <c r="S1229" s="1">
        <f t="shared" si="616"/>
        <v>270000</v>
      </c>
      <c r="T1229" s="1">
        <v>270000</v>
      </c>
      <c r="U1229" s="1">
        <f t="shared" si="617"/>
        <v>270000</v>
      </c>
      <c r="V1229" s="21"/>
      <c r="W1229" s="21"/>
      <c r="X1229" s="21"/>
      <c r="Y1229" s="12"/>
    </row>
    <row r="1230" spans="1:25" s="23" customFormat="1" ht="15.75" hidden="1" x14ac:dyDescent="0.2">
      <c r="A1230" s="28" t="s">
        <v>566</v>
      </c>
      <c r="B1230" s="29">
        <v>11</v>
      </c>
      <c r="C1230" s="50" t="s">
        <v>296</v>
      </c>
      <c r="D1230" s="53" t="s">
        <v>511</v>
      </c>
      <c r="E1230" s="32" t="s">
        <v>58</v>
      </c>
      <c r="F1230" s="20"/>
      <c r="G1230" s="1">
        <v>150000</v>
      </c>
      <c r="H1230" s="1">
        <v>150000</v>
      </c>
      <c r="I1230" s="1"/>
      <c r="J1230" s="1"/>
      <c r="K1230" s="1"/>
      <c r="L1230" s="33" t="str">
        <f t="shared" si="605"/>
        <v>-</v>
      </c>
      <c r="M1230" s="1">
        <v>150000</v>
      </c>
      <c r="N1230" s="1">
        <v>150000</v>
      </c>
      <c r="O1230" s="1">
        <v>150000</v>
      </c>
      <c r="P1230" s="1">
        <f t="shared" si="615"/>
        <v>150000</v>
      </c>
      <c r="Q1230" s="1">
        <v>150000</v>
      </c>
      <c r="R1230" s="1">
        <v>150000</v>
      </c>
      <c r="S1230" s="1">
        <f t="shared" si="616"/>
        <v>150000</v>
      </c>
      <c r="T1230" s="1">
        <v>150000</v>
      </c>
      <c r="U1230" s="1">
        <f t="shared" si="617"/>
        <v>150000</v>
      </c>
      <c r="V1230" s="21"/>
      <c r="W1230" s="21"/>
      <c r="X1230" s="21"/>
      <c r="Y1230" s="12"/>
    </row>
    <row r="1231" spans="1:25" s="23" customFormat="1" ht="15.75" hidden="1" x14ac:dyDescent="0.2">
      <c r="A1231" s="28" t="s">
        <v>566</v>
      </c>
      <c r="B1231" s="29">
        <v>11</v>
      </c>
      <c r="C1231" s="50" t="s">
        <v>296</v>
      </c>
      <c r="D1231" s="53" t="s">
        <v>543</v>
      </c>
      <c r="E1231" s="32" t="s">
        <v>59</v>
      </c>
      <c r="F1231" s="20"/>
      <c r="G1231" s="1">
        <v>120000</v>
      </c>
      <c r="H1231" s="1">
        <v>120000</v>
      </c>
      <c r="I1231" s="1"/>
      <c r="J1231" s="1"/>
      <c r="K1231" s="1"/>
      <c r="L1231" s="33" t="str">
        <f t="shared" si="605"/>
        <v>-</v>
      </c>
      <c r="M1231" s="1">
        <v>140000</v>
      </c>
      <c r="N1231" s="1">
        <v>140000</v>
      </c>
      <c r="O1231" s="1">
        <v>100000</v>
      </c>
      <c r="P1231" s="1">
        <f t="shared" si="615"/>
        <v>100000</v>
      </c>
      <c r="Q1231" s="1">
        <v>140000</v>
      </c>
      <c r="R1231" s="1">
        <v>100000</v>
      </c>
      <c r="S1231" s="1">
        <f t="shared" si="616"/>
        <v>100000</v>
      </c>
      <c r="T1231" s="1">
        <v>100000</v>
      </c>
      <c r="U1231" s="1">
        <f t="shared" si="617"/>
        <v>100000</v>
      </c>
      <c r="V1231" s="21"/>
      <c r="W1231" s="21"/>
      <c r="X1231" s="21"/>
      <c r="Y1231" s="12"/>
    </row>
    <row r="1232" spans="1:25" s="23" customFormat="1" ht="15.75" hidden="1" x14ac:dyDescent="0.2">
      <c r="A1232" s="28" t="s">
        <v>566</v>
      </c>
      <c r="B1232" s="29">
        <v>11</v>
      </c>
      <c r="C1232" s="50" t="s">
        <v>296</v>
      </c>
      <c r="D1232" s="53" t="s">
        <v>544</v>
      </c>
      <c r="E1232" s="32" t="s">
        <v>60</v>
      </c>
      <c r="F1232" s="20"/>
      <c r="G1232" s="1">
        <v>1500000</v>
      </c>
      <c r="H1232" s="1">
        <v>1500000</v>
      </c>
      <c r="I1232" s="1"/>
      <c r="J1232" s="1"/>
      <c r="K1232" s="1"/>
      <c r="L1232" s="33" t="str">
        <f t="shared" si="605"/>
        <v>-</v>
      </c>
      <c r="M1232" s="1">
        <v>1500000</v>
      </c>
      <c r="N1232" s="1">
        <v>1500000</v>
      </c>
      <c r="O1232" s="1">
        <v>1500000</v>
      </c>
      <c r="P1232" s="1">
        <f t="shared" si="615"/>
        <v>1500000</v>
      </c>
      <c r="Q1232" s="1">
        <v>1500000</v>
      </c>
      <c r="R1232" s="1">
        <v>1500000</v>
      </c>
      <c r="S1232" s="1">
        <f t="shared" si="616"/>
        <v>1500000</v>
      </c>
      <c r="T1232" s="1">
        <v>1500000</v>
      </c>
      <c r="U1232" s="1">
        <f t="shared" si="617"/>
        <v>1500000</v>
      </c>
      <c r="V1232" s="21"/>
      <c r="W1232" s="21"/>
      <c r="X1232" s="21"/>
      <c r="Y1232" s="12"/>
    </row>
    <row r="1233" spans="1:25" s="23" customFormat="1" ht="15.75" hidden="1" x14ac:dyDescent="0.2">
      <c r="A1233" s="24" t="s">
        <v>566</v>
      </c>
      <c r="B1233" s="25">
        <v>11</v>
      </c>
      <c r="C1233" s="49" t="s">
        <v>296</v>
      </c>
      <c r="D1233" s="40">
        <v>329</v>
      </c>
      <c r="E1233" s="20"/>
      <c r="F1233" s="20"/>
      <c r="G1233" s="21">
        <f t="shared" ref="G1233:N1233" si="618">SUM(G1234:G1237)</f>
        <v>90000</v>
      </c>
      <c r="H1233" s="21">
        <f t="shared" si="618"/>
        <v>90000</v>
      </c>
      <c r="I1233" s="21">
        <f t="shared" si="618"/>
        <v>0</v>
      </c>
      <c r="J1233" s="21">
        <f t="shared" si="618"/>
        <v>0</v>
      </c>
      <c r="K1233" s="21">
        <f t="shared" si="618"/>
        <v>0</v>
      </c>
      <c r="L1233" s="22" t="str">
        <f t="shared" si="605"/>
        <v>-</v>
      </c>
      <c r="M1233" s="21">
        <f t="shared" si="618"/>
        <v>90000</v>
      </c>
      <c r="N1233" s="21">
        <f t="shared" si="618"/>
        <v>90000</v>
      </c>
      <c r="O1233" s="21">
        <f>SUM(O1234:O1237)</f>
        <v>290000</v>
      </c>
      <c r="P1233" s="21">
        <f t="shared" ref="P1233:U1233" si="619">SUM(P1234:P1237)</f>
        <v>290000</v>
      </c>
      <c r="Q1233" s="21">
        <f t="shared" si="619"/>
        <v>90000</v>
      </c>
      <c r="R1233" s="21">
        <f t="shared" si="619"/>
        <v>290000</v>
      </c>
      <c r="S1233" s="21">
        <f t="shared" si="619"/>
        <v>290000</v>
      </c>
      <c r="T1233" s="21">
        <f t="shared" si="619"/>
        <v>290000</v>
      </c>
      <c r="U1233" s="21">
        <f t="shared" si="619"/>
        <v>290000</v>
      </c>
      <c r="V1233" s="21"/>
      <c r="W1233" s="21"/>
      <c r="X1233" s="21"/>
      <c r="Y1233" s="12"/>
    </row>
    <row r="1234" spans="1:25" ht="30" hidden="1" x14ac:dyDescent="0.2">
      <c r="A1234" s="28" t="s">
        <v>566</v>
      </c>
      <c r="B1234" s="29">
        <v>11</v>
      </c>
      <c r="C1234" s="50" t="s">
        <v>296</v>
      </c>
      <c r="D1234" s="53">
        <v>3291</v>
      </c>
      <c r="E1234" s="32" t="s">
        <v>62</v>
      </c>
      <c r="L1234" s="33" t="str">
        <f t="shared" si="605"/>
        <v>-</v>
      </c>
      <c r="M1234" s="1"/>
      <c r="N1234" s="1"/>
      <c r="O1234" s="1">
        <v>200000</v>
      </c>
      <c r="P1234" s="1">
        <f>O1234</f>
        <v>200000</v>
      </c>
      <c r="Q1234" s="1"/>
      <c r="R1234" s="2">
        <v>200000</v>
      </c>
      <c r="S1234" s="1">
        <f>R1234</f>
        <v>200000</v>
      </c>
      <c r="T1234" s="2">
        <v>200000</v>
      </c>
      <c r="U1234" s="1">
        <f>T1234</f>
        <v>200000</v>
      </c>
    </row>
    <row r="1235" spans="1:25" s="23" customFormat="1" ht="15.75" hidden="1" x14ac:dyDescent="0.2">
      <c r="A1235" s="28" t="s">
        <v>566</v>
      </c>
      <c r="B1235" s="29">
        <v>11</v>
      </c>
      <c r="C1235" s="50" t="s">
        <v>296</v>
      </c>
      <c r="D1235" s="53" t="s">
        <v>547</v>
      </c>
      <c r="E1235" s="32" t="s">
        <v>63</v>
      </c>
      <c r="F1235" s="20"/>
      <c r="G1235" s="1">
        <v>20000</v>
      </c>
      <c r="H1235" s="1">
        <v>20000</v>
      </c>
      <c r="I1235" s="1"/>
      <c r="J1235" s="1"/>
      <c r="K1235" s="1"/>
      <c r="L1235" s="33" t="str">
        <f t="shared" si="605"/>
        <v>-</v>
      </c>
      <c r="M1235" s="1">
        <v>20000</v>
      </c>
      <c r="N1235" s="1">
        <v>20000</v>
      </c>
      <c r="O1235" s="1">
        <v>20000</v>
      </c>
      <c r="P1235" s="1">
        <f>O1235</f>
        <v>20000</v>
      </c>
      <c r="Q1235" s="1">
        <v>20000</v>
      </c>
      <c r="R1235" s="1">
        <v>20000</v>
      </c>
      <c r="S1235" s="1">
        <f>R1235</f>
        <v>20000</v>
      </c>
      <c r="T1235" s="1">
        <v>20000</v>
      </c>
      <c r="U1235" s="1">
        <f>T1235</f>
        <v>20000</v>
      </c>
      <c r="V1235" s="21"/>
      <c r="W1235" s="21"/>
      <c r="X1235" s="21"/>
      <c r="Y1235" s="12"/>
    </row>
    <row r="1236" spans="1:25" s="23" customFormat="1" ht="15.75" hidden="1" x14ac:dyDescent="0.2">
      <c r="A1236" s="28" t="s">
        <v>566</v>
      </c>
      <c r="B1236" s="29">
        <v>11</v>
      </c>
      <c r="C1236" s="50" t="s">
        <v>296</v>
      </c>
      <c r="D1236" s="53" t="s">
        <v>548</v>
      </c>
      <c r="E1236" s="32" t="s">
        <v>64</v>
      </c>
      <c r="F1236" s="20"/>
      <c r="G1236" s="1">
        <v>50000</v>
      </c>
      <c r="H1236" s="1">
        <v>50000</v>
      </c>
      <c r="I1236" s="1"/>
      <c r="J1236" s="1"/>
      <c r="K1236" s="1"/>
      <c r="L1236" s="33" t="str">
        <f t="shared" si="605"/>
        <v>-</v>
      </c>
      <c r="M1236" s="1">
        <v>50000</v>
      </c>
      <c r="N1236" s="1">
        <v>50000</v>
      </c>
      <c r="O1236" s="1">
        <v>50000</v>
      </c>
      <c r="P1236" s="1">
        <f>O1236</f>
        <v>50000</v>
      </c>
      <c r="Q1236" s="1">
        <v>50000</v>
      </c>
      <c r="R1236" s="1">
        <v>50000</v>
      </c>
      <c r="S1236" s="1">
        <f>R1236</f>
        <v>50000</v>
      </c>
      <c r="T1236" s="1">
        <v>50000</v>
      </c>
      <c r="U1236" s="1">
        <f>T1236</f>
        <v>50000</v>
      </c>
      <c r="V1236" s="21"/>
      <c r="W1236" s="21"/>
      <c r="X1236" s="21"/>
      <c r="Y1236" s="12"/>
    </row>
    <row r="1237" spans="1:25" s="23" customFormat="1" ht="15.75" hidden="1" x14ac:dyDescent="0.2">
      <c r="A1237" s="28" t="s">
        <v>566</v>
      </c>
      <c r="B1237" s="29">
        <v>11</v>
      </c>
      <c r="C1237" s="50" t="s">
        <v>296</v>
      </c>
      <c r="D1237" s="53" t="s">
        <v>549</v>
      </c>
      <c r="E1237" s="32" t="s">
        <v>66</v>
      </c>
      <c r="F1237" s="20"/>
      <c r="G1237" s="1">
        <v>20000</v>
      </c>
      <c r="H1237" s="1">
        <v>20000</v>
      </c>
      <c r="I1237" s="1"/>
      <c r="J1237" s="1"/>
      <c r="K1237" s="1"/>
      <c r="L1237" s="33" t="str">
        <f t="shared" si="605"/>
        <v>-</v>
      </c>
      <c r="M1237" s="1">
        <v>20000</v>
      </c>
      <c r="N1237" s="1">
        <v>20000</v>
      </c>
      <c r="O1237" s="1">
        <v>20000</v>
      </c>
      <c r="P1237" s="1">
        <f>O1237</f>
        <v>20000</v>
      </c>
      <c r="Q1237" s="1">
        <v>20000</v>
      </c>
      <c r="R1237" s="1">
        <v>20000</v>
      </c>
      <c r="S1237" s="1">
        <f>R1237</f>
        <v>20000</v>
      </c>
      <c r="T1237" s="1">
        <v>20000</v>
      </c>
      <c r="U1237" s="1">
        <f>T1237</f>
        <v>20000</v>
      </c>
      <c r="V1237" s="21"/>
      <c r="W1237" s="21"/>
      <c r="X1237" s="21"/>
      <c r="Y1237" s="12"/>
    </row>
    <row r="1238" spans="1:25" s="23" customFormat="1" ht="15.75" hidden="1" x14ac:dyDescent="0.2">
      <c r="A1238" s="24" t="s">
        <v>566</v>
      </c>
      <c r="B1238" s="25">
        <v>11</v>
      </c>
      <c r="C1238" s="49" t="s">
        <v>296</v>
      </c>
      <c r="D1238" s="40">
        <v>343</v>
      </c>
      <c r="E1238" s="20"/>
      <c r="F1238" s="20"/>
      <c r="G1238" s="21">
        <f>SUM(G1239:G1240)</f>
        <v>40000</v>
      </c>
      <c r="H1238" s="21">
        <f>SUM(H1239:H1240)</f>
        <v>40000</v>
      </c>
      <c r="I1238" s="21">
        <f>SUM(I1239:I1240)</f>
        <v>0</v>
      </c>
      <c r="J1238" s="21">
        <f>SUM(J1239:J1240)</f>
        <v>0</v>
      </c>
      <c r="K1238" s="21">
        <f>SUM(K1239:K1240)</f>
        <v>0</v>
      </c>
      <c r="L1238" s="22" t="str">
        <f t="shared" si="605"/>
        <v>-</v>
      </c>
      <c r="M1238" s="21">
        <f t="shared" ref="M1238:U1238" si="620">SUM(M1239:M1240)</f>
        <v>40000</v>
      </c>
      <c r="N1238" s="21">
        <f t="shared" si="620"/>
        <v>40000</v>
      </c>
      <c r="O1238" s="21">
        <f t="shared" si="620"/>
        <v>50000</v>
      </c>
      <c r="P1238" s="21">
        <f t="shared" si="620"/>
        <v>50000</v>
      </c>
      <c r="Q1238" s="21">
        <f t="shared" si="620"/>
        <v>40000</v>
      </c>
      <c r="R1238" s="21">
        <f t="shared" si="620"/>
        <v>50000</v>
      </c>
      <c r="S1238" s="21">
        <f t="shared" si="620"/>
        <v>50000</v>
      </c>
      <c r="T1238" s="21">
        <f t="shared" si="620"/>
        <v>50000</v>
      </c>
      <c r="U1238" s="21">
        <f t="shared" si="620"/>
        <v>50000</v>
      </c>
      <c r="V1238" s="21"/>
      <c r="W1238" s="21"/>
      <c r="X1238" s="21"/>
      <c r="Y1238" s="12"/>
    </row>
    <row r="1239" spans="1:25" s="23" customFormat="1" ht="15.75" hidden="1" x14ac:dyDescent="0.2">
      <c r="A1239" s="28" t="s">
        <v>566</v>
      </c>
      <c r="B1239" s="29">
        <v>11</v>
      </c>
      <c r="C1239" s="50" t="s">
        <v>296</v>
      </c>
      <c r="D1239" s="53" t="s">
        <v>551</v>
      </c>
      <c r="E1239" s="32" t="s">
        <v>68</v>
      </c>
      <c r="F1239" s="20"/>
      <c r="G1239" s="1">
        <v>30000</v>
      </c>
      <c r="H1239" s="1">
        <v>30000</v>
      </c>
      <c r="I1239" s="1"/>
      <c r="J1239" s="1"/>
      <c r="K1239" s="1"/>
      <c r="L1239" s="33" t="str">
        <f t="shared" si="605"/>
        <v>-</v>
      </c>
      <c r="M1239" s="1">
        <v>30000</v>
      </c>
      <c r="N1239" s="1">
        <v>30000</v>
      </c>
      <c r="O1239" s="1">
        <v>30000</v>
      </c>
      <c r="P1239" s="1">
        <f>O1239</f>
        <v>30000</v>
      </c>
      <c r="Q1239" s="1">
        <v>30000</v>
      </c>
      <c r="R1239" s="1">
        <v>30000</v>
      </c>
      <c r="S1239" s="1">
        <f>R1239</f>
        <v>30000</v>
      </c>
      <c r="T1239" s="1">
        <v>30000</v>
      </c>
      <c r="U1239" s="1">
        <f>T1239</f>
        <v>30000</v>
      </c>
      <c r="V1239" s="21"/>
      <c r="W1239" s="21"/>
      <c r="X1239" s="21"/>
      <c r="Y1239" s="12"/>
    </row>
    <row r="1240" spans="1:25" hidden="1" x14ac:dyDescent="0.2">
      <c r="A1240" s="28" t="s">
        <v>566</v>
      </c>
      <c r="B1240" s="29">
        <v>11</v>
      </c>
      <c r="C1240" s="50" t="s">
        <v>296</v>
      </c>
      <c r="D1240" s="53">
        <v>3433</v>
      </c>
      <c r="E1240" s="32" t="s">
        <v>69</v>
      </c>
      <c r="G1240" s="1">
        <v>10000</v>
      </c>
      <c r="H1240" s="1">
        <v>10000</v>
      </c>
      <c r="L1240" s="33" t="str">
        <f t="shared" si="605"/>
        <v>-</v>
      </c>
      <c r="M1240" s="1">
        <v>10000</v>
      </c>
      <c r="N1240" s="1">
        <v>10000</v>
      </c>
      <c r="O1240" s="1">
        <v>20000</v>
      </c>
      <c r="P1240" s="1">
        <f>O1240</f>
        <v>20000</v>
      </c>
      <c r="Q1240" s="1">
        <v>10000</v>
      </c>
      <c r="R1240" s="1">
        <v>20000</v>
      </c>
      <c r="S1240" s="1">
        <f>R1240</f>
        <v>20000</v>
      </c>
      <c r="T1240" s="1">
        <v>20000</v>
      </c>
      <c r="U1240" s="1">
        <f>T1240</f>
        <v>20000</v>
      </c>
    </row>
    <row r="1241" spans="1:25" s="23" customFormat="1" ht="15.75" hidden="1" x14ac:dyDescent="0.2">
      <c r="A1241" s="24" t="s">
        <v>566</v>
      </c>
      <c r="B1241" s="25">
        <v>11</v>
      </c>
      <c r="C1241" s="49" t="s">
        <v>296</v>
      </c>
      <c r="D1241" s="40">
        <v>372</v>
      </c>
      <c r="E1241" s="20"/>
      <c r="F1241" s="20"/>
      <c r="G1241" s="21">
        <f>SUM(G1242)</f>
        <v>20000</v>
      </c>
      <c r="H1241" s="21">
        <f t="shared" ref="H1241:U1241" si="621">SUM(H1242)</f>
        <v>20000</v>
      </c>
      <c r="I1241" s="21">
        <f t="shared" si="621"/>
        <v>0</v>
      </c>
      <c r="J1241" s="21">
        <f t="shared" si="621"/>
        <v>0</v>
      </c>
      <c r="K1241" s="21">
        <f t="shared" si="621"/>
        <v>0</v>
      </c>
      <c r="L1241" s="22" t="str">
        <f t="shared" si="605"/>
        <v>-</v>
      </c>
      <c r="M1241" s="21">
        <f t="shared" si="621"/>
        <v>20000</v>
      </c>
      <c r="N1241" s="21">
        <f t="shared" si="621"/>
        <v>20000</v>
      </c>
      <c r="O1241" s="21">
        <f t="shared" si="621"/>
        <v>20000</v>
      </c>
      <c r="P1241" s="21">
        <f t="shared" si="621"/>
        <v>20000</v>
      </c>
      <c r="Q1241" s="21">
        <f t="shared" si="621"/>
        <v>20000</v>
      </c>
      <c r="R1241" s="21">
        <f t="shared" si="621"/>
        <v>20000</v>
      </c>
      <c r="S1241" s="21">
        <f t="shared" si="621"/>
        <v>20000</v>
      </c>
      <c r="T1241" s="21">
        <f t="shared" si="621"/>
        <v>20000</v>
      </c>
      <c r="U1241" s="21">
        <f t="shared" si="621"/>
        <v>20000</v>
      </c>
      <c r="V1241" s="21"/>
      <c r="W1241" s="21"/>
      <c r="X1241" s="21"/>
      <c r="Y1241" s="12"/>
    </row>
    <row r="1242" spans="1:25" hidden="1" x14ac:dyDescent="0.2">
      <c r="A1242" s="28" t="s">
        <v>566</v>
      </c>
      <c r="B1242" s="29">
        <v>11</v>
      </c>
      <c r="C1242" s="50" t="s">
        <v>296</v>
      </c>
      <c r="D1242" s="53">
        <v>3721</v>
      </c>
      <c r="E1242" s="32" t="s">
        <v>138</v>
      </c>
      <c r="G1242" s="1">
        <v>20000</v>
      </c>
      <c r="H1242" s="1">
        <v>20000</v>
      </c>
      <c r="L1242" s="33" t="str">
        <f t="shared" si="605"/>
        <v>-</v>
      </c>
      <c r="M1242" s="1">
        <v>20000</v>
      </c>
      <c r="N1242" s="1">
        <v>20000</v>
      </c>
      <c r="O1242" s="1">
        <v>20000</v>
      </c>
      <c r="P1242" s="1">
        <f>O1242</f>
        <v>20000</v>
      </c>
      <c r="Q1242" s="1">
        <v>20000</v>
      </c>
      <c r="R1242" s="1">
        <v>20000</v>
      </c>
      <c r="S1242" s="1">
        <f>R1242</f>
        <v>20000</v>
      </c>
      <c r="T1242" s="1">
        <v>20000</v>
      </c>
      <c r="U1242" s="1">
        <f>T1242</f>
        <v>20000</v>
      </c>
    </row>
    <row r="1243" spans="1:25" s="23" customFormat="1" ht="15.75" hidden="1" x14ac:dyDescent="0.2">
      <c r="A1243" s="24" t="s">
        <v>566</v>
      </c>
      <c r="B1243" s="25">
        <v>11</v>
      </c>
      <c r="C1243" s="49" t="s">
        <v>296</v>
      </c>
      <c r="D1243" s="40">
        <v>412</v>
      </c>
      <c r="E1243" s="20"/>
      <c r="F1243" s="20"/>
      <c r="G1243" s="21">
        <f>SUM(G1244)</f>
        <v>45000</v>
      </c>
      <c r="H1243" s="21">
        <f t="shared" ref="H1243:U1243" si="622">SUM(H1244)</f>
        <v>45000</v>
      </c>
      <c r="I1243" s="21">
        <f t="shared" si="622"/>
        <v>0</v>
      </c>
      <c r="J1243" s="21">
        <f t="shared" si="622"/>
        <v>0</v>
      </c>
      <c r="K1243" s="21">
        <f t="shared" si="622"/>
        <v>0</v>
      </c>
      <c r="L1243" s="22" t="str">
        <f t="shared" si="605"/>
        <v>-</v>
      </c>
      <c r="M1243" s="21">
        <f t="shared" si="622"/>
        <v>45000</v>
      </c>
      <c r="N1243" s="21">
        <f t="shared" si="622"/>
        <v>45000</v>
      </c>
      <c r="O1243" s="21">
        <f t="shared" si="622"/>
        <v>50000</v>
      </c>
      <c r="P1243" s="21">
        <f t="shared" si="622"/>
        <v>50000</v>
      </c>
      <c r="Q1243" s="21">
        <f t="shared" si="622"/>
        <v>45000</v>
      </c>
      <c r="R1243" s="21">
        <f t="shared" si="622"/>
        <v>50000</v>
      </c>
      <c r="S1243" s="21">
        <f t="shared" si="622"/>
        <v>50000</v>
      </c>
      <c r="T1243" s="21">
        <f t="shared" si="622"/>
        <v>50000</v>
      </c>
      <c r="U1243" s="21">
        <f t="shared" si="622"/>
        <v>50000</v>
      </c>
      <c r="V1243" s="21"/>
      <c r="W1243" s="21"/>
      <c r="X1243" s="21"/>
      <c r="Y1243" s="12"/>
    </row>
    <row r="1244" spans="1:25" hidden="1" x14ac:dyDescent="0.2">
      <c r="A1244" s="28" t="s">
        <v>566</v>
      </c>
      <c r="B1244" s="29">
        <v>11</v>
      </c>
      <c r="C1244" s="50" t="s">
        <v>296</v>
      </c>
      <c r="D1244" s="53">
        <v>4123</v>
      </c>
      <c r="E1244" s="32" t="s">
        <v>558</v>
      </c>
      <c r="G1244" s="1">
        <v>45000</v>
      </c>
      <c r="H1244" s="1">
        <v>45000</v>
      </c>
      <c r="L1244" s="33" t="str">
        <f t="shared" si="605"/>
        <v>-</v>
      </c>
      <c r="M1244" s="1">
        <v>45000</v>
      </c>
      <c r="N1244" s="1">
        <v>45000</v>
      </c>
      <c r="O1244" s="1">
        <v>50000</v>
      </c>
      <c r="P1244" s="1">
        <f>O1244</f>
        <v>50000</v>
      </c>
      <c r="Q1244" s="1">
        <v>45000</v>
      </c>
      <c r="R1244" s="1">
        <v>50000</v>
      </c>
      <c r="S1244" s="1">
        <f>R1244</f>
        <v>50000</v>
      </c>
      <c r="T1244" s="1">
        <v>50000</v>
      </c>
      <c r="U1244" s="1">
        <f>T1244</f>
        <v>50000</v>
      </c>
    </row>
    <row r="1245" spans="1:25" s="23" customFormat="1" ht="15.75" hidden="1" x14ac:dyDescent="0.2">
      <c r="A1245" s="24" t="s">
        <v>566</v>
      </c>
      <c r="B1245" s="25">
        <v>11</v>
      </c>
      <c r="C1245" s="49" t="s">
        <v>296</v>
      </c>
      <c r="D1245" s="40">
        <v>422</v>
      </c>
      <c r="E1245" s="20"/>
      <c r="F1245" s="20"/>
      <c r="G1245" s="21">
        <f>SUM(G1246:G1249)</f>
        <v>417000</v>
      </c>
      <c r="H1245" s="21">
        <f>SUM(H1246:H1249)</f>
        <v>417000</v>
      </c>
      <c r="I1245" s="21">
        <f>SUM(I1246:I1249)</f>
        <v>0</v>
      </c>
      <c r="J1245" s="21">
        <f>SUM(J1246:J1249)</f>
        <v>0</v>
      </c>
      <c r="K1245" s="21">
        <f>SUM(K1246:K1249)</f>
        <v>0</v>
      </c>
      <c r="L1245" s="22" t="str">
        <f t="shared" si="605"/>
        <v>-</v>
      </c>
      <c r="M1245" s="21">
        <f t="shared" ref="M1245:U1245" si="623">SUM(M1246:M1249)</f>
        <v>417000</v>
      </c>
      <c r="N1245" s="21">
        <f t="shared" si="623"/>
        <v>417000</v>
      </c>
      <c r="O1245" s="21">
        <f t="shared" si="623"/>
        <v>340000</v>
      </c>
      <c r="P1245" s="21">
        <f t="shared" si="623"/>
        <v>340000</v>
      </c>
      <c r="Q1245" s="21">
        <f t="shared" si="623"/>
        <v>417000</v>
      </c>
      <c r="R1245" s="21">
        <f t="shared" si="623"/>
        <v>340000</v>
      </c>
      <c r="S1245" s="21">
        <f t="shared" si="623"/>
        <v>340000</v>
      </c>
      <c r="T1245" s="21">
        <f t="shared" si="623"/>
        <v>340000</v>
      </c>
      <c r="U1245" s="21">
        <f t="shared" si="623"/>
        <v>340000</v>
      </c>
      <c r="V1245" s="21"/>
      <c r="W1245" s="21"/>
      <c r="X1245" s="21"/>
      <c r="Y1245" s="12"/>
    </row>
    <row r="1246" spans="1:25" hidden="1" x14ac:dyDescent="0.2">
      <c r="A1246" s="28" t="s">
        <v>566</v>
      </c>
      <c r="B1246" s="29">
        <v>11</v>
      </c>
      <c r="C1246" s="50" t="s">
        <v>296</v>
      </c>
      <c r="D1246" s="53">
        <v>4221</v>
      </c>
      <c r="E1246" s="32" t="s">
        <v>74</v>
      </c>
      <c r="G1246" s="1">
        <v>150000</v>
      </c>
      <c r="H1246" s="1">
        <v>150000</v>
      </c>
      <c r="L1246" s="33" t="str">
        <f t="shared" si="605"/>
        <v>-</v>
      </c>
      <c r="M1246" s="1">
        <v>150000</v>
      </c>
      <c r="N1246" s="1">
        <v>150000</v>
      </c>
      <c r="O1246" s="1">
        <v>140000</v>
      </c>
      <c r="P1246" s="1">
        <f>O1246</f>
        <v>140000</v>
      </c>
      <c r="Q1246" s="1">
        <v>150000</v>
      </c>
      <c r="R1246" s="1">
        <v>140000</v>
      </c>
      <c r="S1246" s="1">
        <f>R1246</f>
        <v>140000</v>
      </c>
      <c r="T1246" s="1">
        <v>140000</v>
      </c>
      <c r="U1246" s="1">
        <f>T1246</f>
        <v>140000</v>
      </c>
    </row>
    <row r="1247" spans="1:25" hidden="1" x14ac:dyDescent="0.2">
      <c r="A1247" s="28" t="s">
        <v>566</v>
      </c>
      <c r="B1247" s="29">
        <v>11</v>
      </c>
      <c r="C1247" s="50" t="s">
        <v>296</v>
      </c>
      <c r="D1247" s="53">
        <v>4222</v>
      </c>
      <c r="E1247" s="32" t="s">
        <v>75</v>
      </c>
      <c r="G1247" s="1">
        <v>80000</v>
      </c>
      <c r="H1247" s="1">
        <v>80000</v>
      </c>
      <c r="L1247" s="33" t="str">
        <f t="shared" si="605"/>
        <v>-</v>
      </c>
      <c r="M1247" s="1">
        <v>80000</v>
      </c>
      <c r="N1247" s="1">
        <v>80000</v>
      </c>
      <c r="O1247" s="1">
        <v>50000</v>
      </c>
      <c r="P1247" s="1">
        <f>O1247</f>
        <v>50000</v>
      </c>
      <c r="Q1247" s="1">
        <v>80000</v>
      </c>
      <c r="R1247" s="1">
        <v>50000</v>
      </c>
      <c r="S1247" s="1">
        <f>R1247</f>
        <v>50000</v>
      </c>
      <c r="T1247" s="1">
        <v>50000</v>
      </c>
      <c r="U1247" s="1">
        <f>T1247</f>
        <v>50000</v>
      </c>
    </row>
    <row r="1248" spans="1:25" hidden="1" x14ac:dyDescent="0.2">
      <c r="A1248" s="28" t="s">
        <v>566</v>
      </c>
      <c r="B1248" s="29">
        <v>11</v>
      </c>
      <c r="C1248" s="50" t="s">
        <v>296</v>
      </c>
      <c r="D1248" s="53">
        <v>4223</v>
      </c>
      <c r="E1248" s="32" t="s">
        <v>76</v>
      </c>
      <c r="G1248" s="1">
        <v>37000</v>
      </c>
      <c r="H1248" s="1">
        <v>37000</v>
      </c>
      <c r="L1248" s="33" t="str">
        <f t="shared" si="605"/>
        <v>-</v>
      </c>
      <c r="M1248" s="1">
        <v>37000</v>
      </c>
      <c r="N1248" s="1">
        <v>37000</v>
      </c>
      <c r="O1248" s="1">
        <v>50000</v>
      </c>
      <c r="P1248" s="1">
        <f>O1248</f>
        <v>50000</v>
      </c>
      <c r="Q1248" s="1">
        <v>37000</v>
      </c>
      <c r="R1248" s="1">
        <v>50000</v>
      </c>
      <c r="S1248" s="1">
        <f>R1248</f>
        <v>50000</v>
      </c>
      <c r="T1248" s="1">
        <v>50000</v>
      </c>
      <c r="U1248" s="1">
        <f>T1248</f>
        <v>50000</v>
      </c>
    </row>
    <row r="1249" spans="1:25" hidden="1" x14ac:dyDescent="0.2">
      <c r="A1249" s="28" t="s">
        <v>566</v>
      </c>
      <c r="B1249" s="29">
        <v>11</v>
      </c>
      <c r="C1249" s="50" t="s">
        <v>296</v>
      </c>
      <c r="D1249" s="53">
        <v>4227</v>
      </c>
      <c r="E1249" s="32" t="s">
        <v>77</v>
      </c>
      <c r="G1249" s="1">
        <v>150000</v>
      </c>
      <c r="H1249" s="1">
        <v>150000</v>
      </c>
      <c r="L1249" s="33" t="str">
        <f t="shared" si="605"/>
        <v>-</v>
      </c>
      <c r="M1249" s="1">
        <v>150000</v>
      </c>
      <c r="N1249" s="1">
        <v>150000</v>
      </c>
      <c r="O1249" s="1">
        <v>100000</v>
      </c>
      <c r="P1249" s="1">
        <f>O1249</f>
        <v>100000</v>
      </c>
      <c r="Q1249" s="1">
        <v>150000</v>
      </c>
      <c r="R1249" s="1">
        <v>100000</v>
      </c>
      <c r="S1249" s="1">
        <f>R1249</f>
        <v>100000</v>
      </c>
      <c r="T1249" s="1">
        <v>100000</v>
      </c>
      <c r="U1249" s="1">
        <f>T1249</f>
        <v>100000</v>
      </c>
    </row>
    <row r="1250" spans="1:25" s="23" customFormat="1" ht="15.75" hidden="1" x14ac:dyDescent="0.2">
      <c r="A1250" s="24" t="s">
        <v>566</v>
      </c>
      <c r="B1250" s="25">
        <v>11</v>
      </c>
      <c r="C1250" s="49" t="s">
        <v>296</v>
      </c>
      <c r="D1250" s="40">
        <v>426</v>
      </c>
      <c r="E1250" s="20"/>
      <c r="F1250" s="20"/>
      <c r="G1250" s="21">
        <f>SUM(G1251)</f>
        <v>100000</v>
      </c>
      <c r="H1250" s="21">
        <f t="shared" ref="H1250:U1250" si="624">SUM(H1251)</f>
        <v>100000</v>
      </c>
      <c r="I1250" s="21">
        <f t="shared" si="624"/>
        <v>0</v>
      </c>
      <c r="J1250" s="21">
        <f t="shared" si="624"/>
        <v>0</v>
      </c>
      <c r="K1250" s="21">
        <f t="shared" si="624"/>
        <v>0</v>
      </c>
      <c r="L1250" s="22" t="str">
        <f t="shared" si="605"/>
        <v>-</v>
      </c>
      <c r="M1250" s="21">
        <f t="shared" si="624"/>
        <v>100000</v>
      </c>
      <c r="N1250" s="21">
        <f t="shared" si="624"/>
        <v>100000</v>
      </c>
      <c r="O1250" s="21">
        <f t="shared" si="624"/>
        <v>100000</v>
      </c>
      <c r="P1250" s="21">
        <f t="shared" si="624"/>
        <v>100000</v>
      </c>
      <c r="Q1250" s="21">
        <f t="shared" si="624"/>
        <v>100000</v>
      </c>
      <c r="R1250" s="21">
        <f t="shared" si="624"/>
        <v>100000</v>
      </c>
      <c r="S1250" s="21">
        <f t="shared" si="624"/>
        <v>100000</v>
      </c>
      <c r="T1250" s="21">
        <f t="shared" si="624"/>
        <v>100000</v>
      </c>
      <c r="U1250" s="21">
        <f t="shared" si="624"/>
        <v>100000</v>
      </c>
      <c r="V1250" s="21"/>
      <c r="W1250" s="21"/>
      <c r="X1250" s="21"/>
      <c r="Y1250" s="12"/>
    </row>
    <row r="1251" spans="1:25" hidden="1" x14ac:dyDescent="0.2">
      <c r="A1251" s="28" t="s">
        <v>566</v>
      </c>
      <c r="B1251" s="29">
        <v>11</v>
      </c>
      <c r="C1251" s="50" t="s">
        <v>296</v>
      </c>
      <c r="D1251" s="53">
        <v>4262</v>
      </c>
      <c r="E1251" s="32" t="s">
        <v>86</v>
      </c>
      <c r="G1251" s="1">
        <v>100000</v>
      </c>
      <c r="H1251" s="1">
        <v>100000</v>
      </c>
      <c r="L1251" s="33" t="str">
        <f t="shared" si="605"/>
        <v>-</v>
      </c>
      <c r="M1251" s="1">
        <v>100000</v>
      </c>
      <c r="N1251" s="1">
        <v>100000</v>
      </c>
      <c r="O1251" s="1">
        <v>100000</v>
      </c>
      <c r="P1251" s="1">
        <f>O1251</f>
        <v>100000</v>
      </c>
      <c r="Q1251" s="1">
        <v>100000</v>
      </c>
      <c r="R1251" s="1">
        <v>100000</v>
      </c>
      <c r="S1251" s="1">
        <f>R1251</f>
        <v>100000</v>
      </c>
      <c r="T1251" s="1">
        <v>100000</v>
      </c>
      <c r="U1251" s="1">
        <f>T1251</f>
        <v>100000</v>
      </c>
    </row>
    <row r="1252" spans="1:25" s="23" customFormat="1" ht="15.75" hidden="1" x14ac:dyDescent="0.2">
      <c r="A1252" s="24" t="s">
        <v>566</v>
      </c>
      <c r="B1252" s="25">
        <v>11</v>
      </c>
      <c r="C1252" s="49" t="s">
        <v>296</v>
      </c>
      <c r="D1252" s="40">
        <v>451</v>
      </c>
      <c r="E1252" s="20"/>
      <c r="F1252" s="20"/>
      <c r="G1252" s="21">
        <f>SUM(G1253)</f>
        <v>740000</v>
      </c>
      <c r="H1252" s="21">
        <f t="shared" ref="H1252:U1252" si="625">SUM(H1253)</f>
        <v>740000</v>
      </c>
      <c r="I1252" s="21">
        <f t="shared" si="625"/>
        <v>0</v>
      </c>
      <c r="J1252" s="21">
        <f t="shared" si="625"/>
        <v>0</v>
      </c>
      <c r="K1252" s="21">
        <f t="shared" si="625"/>
        <v>0</v>
      </c>
      <c r="L1252" s="22" t="str">
        <f t="shared" si="605"/>
        <v>-</v>
      </c>
      <c r="M1252" s="21">
        <f t="shared" si="625"/>
        <v>800000</v>
      </c>
      <c r="N1252" s="21">
        <f t="shared" si="625"/>
        <v>800000</v>
      </c>
      <c r="O1252" s="21">
        <f t="shared" si="625"/>
        <v>400000</v>
      </c>
      <c r="P1252" s="21">
        <f t="shared" si="625"/>
        <v>400000</v>
      </c>
      <c r="Q1252" s="21">
        <f t="shared" si="625"/>
        <v>800000</v>
      </c>
      <c r="R1252" s="21">
        <f t="shared" si="625"/>
        <v>400000</v>
      </c>
      <c r="S1252" s="21">
        <f t="shared" si="625"/>
        <v>400000</v>
      </c>
      <c r="T1252" s="21">
        <f t="shared" si="625"/>
        <v>400000</v>
      </c>
      <c r="U1252" s="21">
        <f t="shared" si="625"/>
        <v>400000</v>
      </c>
      <c r="V1252" s="21"/>
      <c r="W1252" s="21"/>
      <c r="X1252" s="21"/>
      <c r="Y1252" s="12"/>
    </row>
    <row r="1253" spans="1:25" hidden="1" x14ac:dyDescent="0.2">
      <c r="A1253" s="28" t="s">
        <v>566</v>
      </c>
      <c r="B1253" s="29">
        <v>11</v>
      </c>
      <c r="C1253" s="50" t="s">
        <v>296</v>
      </c>
      <c r="D1253" s="53">
        <v>4511</v>
      </c>
      <c r="E1253" s="32" t="s">
        <v>91</v>
      </c>
      <c r="G1253" s="1">
        <v>740000</v>
      </c>
      <c r="H1253" s="1">
        <v>740000</v>
      </c>
      <c r="L1253" s="33" t="str">
        <f t="shared" si="605"/>
        <v>-</v>
      </c>
      <c r="M1253" s="1">
        <v>800000</v>
      </c>
      <c r="N1253" s="1">
        <v>800000</v>
      </c>
      <c r="O1253" s="1">
        <v>400000</v>
      </c>
      <c r="P1253" s="1">
        <f>O1253</f>
        <v>400000</v>
      </c>
      <c r="Q1253" s="1">
        <v>800000</v>
      </c>
      <c r="R1253" s="1">
        <v>400000</v>
      </c>
      <c r="S1253" s="1">
        <f>R1253</f>
        <v>400000</v>
      </c>
      <c r="T1253" s="1">
        <v>400000</v>
      </c>
      <c r="U1253" s="1">
        <f>T1253</f>
        <v>400000</v>
      </c>
    </row>
    <row r="1254" spans="1:25" s="23" customFormat="1" ht="78.75" x14ac:dyDescent="0.2">
      <c r="A1254" s="228" t="s">
        <v>581</v>
      </c>
      <c r="B1254" s="228"/>
      <c r="C1254" s="228"/>
      <c r="D1254" s="228"/>
      <c r="E1254" s="38" t="s">
        <v>79</v>
      </c>
      <c r="F1254" s="38" t="s">
        <v>578</v>
      </c>
      <c r="G1254" s="21">
        <f>G1255+G1259</f>
        <v>200000</v>
      </c>
      <c r="H1254" s="21">
        <f>H1255+H1259</f>
        <v>200000</v>
      </c>
      <c r="I1254" s="21">
        <f>I1255+I1259</f>
        <v>0</v>
      </c>
      <c r="J1254" s="21">
        <f>J1255+J1259</f>
        <v>0</v>
      </c>
      <c r="K1254" s="21">
        <f>K1255+K1259</f>
        <v>0</v>
      </c>
      <c r="L1254" s="22" t="str">
        <f t="shared" si="605"/>
        <v>-</v>
      </c>
      <c r="M1254" s="21">
        <f t="shared" ref="M1254:U1254" si="626">M1255+M1259</f>
        <v>200000</v>
      </c>
      <c r="N1254" s="21">
        <f t="shared" si="626"/>
        <v>200000</v>
      </c>
      <c r="O1254" s="21">
        <f t="shared" si="626"/>
        <v>240000</v>
      </c>
      <c r="P1254" s="21">
        <f t="shared" si="626"/>
        <v>240000</v>
      </c>
      <c r="Q1254" s="21">
        <f t="shared" si="626"/>
        <v>200000</v>
      </c>
      <c r="R1254" s="21">
        <f t="shared" si="626"/>
        <v>240000</v>
      </c>
      <c r="S1254" s="21">
        <f t="shared" si="626"/>
        <v>240000</v>
      </c>
      <c r="T1254" s="21">
        <f t="shared" si="626"/>
        <v>240000</v>
      </c>
      <c r="U1254" s="21">
        <f t="shared" si="626"/>
        <v>240000</v>
      </c>
      <c r="V1254" s="21"/>
      <c r="W1254" s="21"/>
      <c r="X1254" s="21"/>
      <c r="Y1254" s="12"/>
    </row>
    <row r="1255" spans="1:25" s="23" customFormat="1" ht="15.75" hidden="1" x14ac:dyDescent="0.2">
      <c r="A1255" s="24" t="s">
        <v>572</v>
      </c>
      <c r="B1255" s="25">
        <v>11</v>
      </c>
      <c r="C1255" s="49" t="s">
        <v>296</v>
      </c>
      <c r="D1255" s="40">
        <v>323</v>
      </c>
      <c r="E1255" s="20"/>
      <c r="F1255" s="20"/>
      <c r="G1255" s="21">
        <f>SUM(G1256:G1258)</f>
        <v>160000</v>
      </c>
      <c r="H1255" s="21">
        <f>SUM(H1256:H1258)</f>
        <v>160000</v>
      </c>
      <c r="I1255" s="21">
        <f>SUM(I1256:I1258)</f>
        <v>0</v>
      </c>
      <c r="J1255" s="21">
        <f>SUM(J1256:J1258)</f>
        <v>0</v>
      </c>
      <c r="K1255" s="21">
        <f>SUM(K1256:K1258)</f>
        <v>0</v>
      </c>
      <c r="L1255" s="22" t="str">
        <f t="shared" si="605"/>
        <v>-</v>
      </c>
      <c r="M1255" s="21">
        <f t="shared" ref="M1255:U1255" si="627">SUM(M1256:M1258)</f>
        <v>160000</v>
      </c>
      <c r="N1255" s="21">
        <f t="shared" si="627"/>
        <v>160000</v>
      </c>
      <c r="O1255" s="21">
        <f t="shared" si="627"/>
        <v>200000</v>
      </c>
      <c r="P1255" s="21">
        <f t="shared" si="627"/>
        <v>200000</v>
      </c>
      <c r="Q1255" s="21">
        <f t="shared" si="627"/>
        <v>160000</v>
      </c>
      <c r="R1255" s="21">
        <f t="shared" si="627"/>
        <v>200000</v>
      </c>
      <c r="S1255" s="21">
        <f t="shared" si="627"/>
        <v>200000</v>
      </c>
      <c r="T1255" s="21">
        <f t="shared" si="627"/>
        <v>200000</v>
      </c>
      <c r="U1255" s="21">
        <f t="shared" si="627"/>
        <v>200000</v>
      </c>
      <c r="V1255" s="21"/>
      <c r="W1255" s="21"/>
      <c r="X1255" s="21"/>
      <c r="Y1255" s="12"/>
    </row>
    <row r="1256" spans="1:25" hidden="1" x14ac:dyDescent="0.2">
      <c r="A1256" s="28" t="s">
        <v>572</v>
      </c>
      <c r="B1256" s="29">
        <v>11</v>
      </c>
      <c r="C1256" s="50" t="s">
        <v>296</v>
      </c>
      <c r="D1256" s="53">
        <v>3232</v>
      </c>
      <c r="E1256" s="32" t="s">
        <v>53</v>
      </c>
      <c r="G1256" s="1">
        <v>50000</v>
      </c>
      <c r="H1256" s="1">
        <v>50000</v>
      </c>
      <c r="L1256" s="33" t="str">
        <f t="shared" si="605"/>
        <v>-</v>
      </c>
      <c r="M1256" s="1">
        <v>50000</v>
      </c>
      <c r="N1256" s="1">
        <v>50000</v>
      </c>
      <c r="O1256" s="1">
        <v>50000</v>
      </c>
      <c r="P1256" s="1">
        <f>O1256</f>
        <v>50000</v>
      </c>
      <c r="Q1256" s="1">
        <v>50000</v>
      </c>
      <c r="R1256" s="1">
        <v>50000</v>
      </c>
      <c r="S1256" s="1">
        <f>R1256</f>
        <v>50000</v>
      </c>
      <c r="T1256" s="1">
        <v>50000</v>
      </c>
      <c r="U1256" s="1">
        <f>T1256</f>
        <v>50000</v>
      </c>
    </row>
    <row r="1257" spans="1:25" hidden="1" x14ac:dyDescent="0.2">
      <c r="A1257" s="28" t="s">
        <v>572</v>
      </c>
      <c r="B1257" s="29">
        <v>11</v>
      </c>
      <c r="C1257" s="50" t="s">
        <v>296</v>
      </c>
      <c r="D1257" s="53">
        <v>3235</v>
      </c>
      <c r="E1257" s="32" t="s">
        <v>56</v>
      </c>
      <c r="G1257" s="1">
        <v>70000</v>
      </c>
      <c r="H1257" s="1">
        <v>70000</v>
      </c>
      <c r="L1257" s="33" t="str">
        <f t="shared" si="605"/>
        <v>-</v>
      </c>
      <c r="M1257" s="1">
        <v>70000</v>
      </c>
      <c r="N1257" s="1">
        <v>70000</v>
      </c>
      <c r="O1257" s="1">
        <v>100000</v>
      </c>
      <c r="P1257" s="1">
        <f>O1257</f>
        <v>100000</v>
      </c>
      <c r="Q1257" s="1">
        <v>70000</v>
      </c>
      <c r="R1257" s="1">
        <v>100000</v>
      </c>
      <c r="S1257" s="1">
        <f>R1257</f>
        <v>100000</v>
      </c>
      <c r="T1257" s="1">
        <v>100000</v>
      </c>
      <c r="U1257" s="1">
        <f>T1257</f>
        <v>100000</v>
      </c>
    </row>
    <row r="1258" spans="1:25" hidden="1" x14ac:dyDescent="0.2">
      <c r="A1258" s="28" t="s">
        <v>572</v>
      </c>
      <c r="B1258" s="29">
        <v>11</v>
      </c>
      <c r="C1258" s="50" t="s">
        <v>296</v>
      </c>
      <c r="D1258" s="53">
        <v>3239</v>
      </c>
      <c r="E1258" s="32" t="s">
        <v>60</v>
      </c>
      <c r="G1258" s="1">
        <v>40000</v>
      </c>
      <c r="H1258" s="1">
        <v>40000</v>
      </c>
      <c r="L1258" s="33" t="str">
        <f t="shared" si="605"/>
        <v>-</v>
      </c>
      <c r="M1258" s="1">
        <v>40000</v>
      </c>
      <c r="N1258" s="1">
        <v>40000</v>
      </c>
      <c r="O1258" s="1">
        <v>50000</v>
      </c>
      <c r="P1258" s="1">
        <f>O1258</f>
        <v>50000</v>
      </c>
      <c r="Q1258" s="1">
        <v>40000</v>
      </c>
      <c r="R1258" s="1">
        <v>50000</v>
      </c>
      <c r="S1258" s="1">
        <f>R1258</f>
        <v>50000</v>
      </c>
      <c r="T1258" s="1">
        <v>50000</v>
      </c>
      <c r="U1258" s="1">
        <f>T1258</f>
        <v>50000</v>
      </c>
    </row>
    <row r="1259" spans="1:25" s="23" customFormat="1" ht="15.75" hidden="1" x14ac:dyDescent="0.2">
      <c r="A1259" s="24" t="s">
        <v>572</v>
      </c>
      <c r="B1259" s="25">
        <v>11</v>
      </c>
      <c r="C1259" s="49" t="s">
        <v>296</v>
      </c>
      <c r="D1259" s="40">
        <v>329</v>
      </c>
      <c r="E1259" s="20"/>
      <c r="F1259" s="20"/>
      <c r="G1259" s="21">
        <f>SUM(G1260)</f>
        <v>40000</v>
      </c>
      <c r="H1259" s="21">
        <f t="shared" ref="H1259:U1259" si="628">SUM(H1260)</f>
        <v>40000</v>
      </c>
      <c r="I1259" s="21">
        <f t="shared" si="628"/>
        <v>0</v>
      </c>
      <c r="J1259" s="21">
        <f t="shared" si="628"/>
        <v>0</v>
      </c>
      <c r="K1259" s="21">
        <f t="shared" si="628"/>
        <v>0</v>
      </c>
      <c r="L1259" s="22" t="str">
        <f t="shared" si="605"/>
        <v>-</v>
      </c>
      <c r="M1259" s="21">
        <f t="shared" si="628"/>
        <v>40000</v>
      </c>
      <c r="N1259" s="21">
        <f t="shared" si="628"/>
        <v>40000</v>
      </c>
      <c r="O1259" s="21">
        <f t="shared" si="628"/>
        <v>40000</v>
      </c>
      <c r="P1259" s="21">
        <f t="shared" si="628"/>
        <v>40000</v>
      </c>
      <c r="Q1259" s="21">
        <f t="shared" si="628"/>
        <v>40000</v>
      </c>
      <c r="R1259" s="21">
        <f t="shared" si="628"/>
        <v>40000</v>
      </c>
      <c r="S1259" s="21">
        <f t="shared" si="628"/>
        <v>40000</v>
      </c>
      <c r="T1259" s="21">
        <f t="shared" si="628"/>
        <v>40000</v>
      </c>
      <c r="U1259" s="21">
        <f t="shared" si="628"/>
        <v>40000</v>
      </c>
      <c r="V1259" s="21"/>
      <c r="W1259" s="21"/>
      <c r="X1259" s="21"/>
      <c r="Y1259" s="12"/>
    </row>
    <row r="1260" spans="1:25" hidden="1" x14ac:dyDescent="0.2">
      <c r="A1260" s="28" t="s">
        <v>572</v>
      </c>
      <c r="B1260" s="29">
        <v>11</v>
      </c>
      <c r="C1260" s="50" t="s">
        <v>296</v>
      </c>
      <c r="D1260" s="53">
        <v>3292</v>
      </c>
      <c r="E1260" s="32" t="s">
        <v>63</v>
      </c>
      <c r="G1260" s="1">
        <v>40000</v>
      </c>
      <c r="H1260" s="1">
        <v>40000</v>
      </c>
      <c r="L1260" s="33" t="str">
        <f t="shared" si="605"/>
        <v>-</v>
      </c>
      <c r="M1260" s="1">
        <v>40000</v>
      </c>
      <c r="N1260" s="1">
        <v>40000</v>
      </c>
      <c r="O1260" s="1">
        <v>40000</v>
      </c>
      <c r="P1260" s="1">
        <f>O1260</f>
        <v>40000</v>
      </c>
      <c r="Q1260" s="1">
        <v>40000</v>
      </c>
      <c r="R1260" s="1">
        <v>40000</v>
      </c>
      <c r="S1260" s="1">
        <f>R1260</f>
        <v>40000</v>
      </c>
      <c r="T1260" s="1">
        <v>40000</v>
      </c>
      <c r="U1260" s="1">
        <f>T1260</f>
        <v>40000</v>
      </c>
    </row>
    <row r="1261" spans="1:25" s="23" customFormat="1" ht="78.75" x14ac:dyDescent="0.2">
      <c r="A1261" s="231" t="s">
        <v>581</v>
      </c>
      <c r="B1261" s="231"/>
      <c r="C1261" s="231"/>
      <c r="D1261" s="231"/>
      <c r="E1261" s="38" t="s">
        <v>582</v>
      </c>
      <c r="F1261" s="38" t="s">
        <v>578</v>
      </c>
      <c r="G1261" s="72">
        <f>G1262+G1264+G1266+G1268+G1270</f>
        <v>5185560</v>
      </c>
      <c r="H1261" s="72">
        <f>H1262+H1264+H1266+H1268+H1270</f>
        <v>100000</v>
      </c>
      <c r="I1261" s="72">
        <f>I1262+I1264+I1266+I1268+I1270</f>
        <v>0</v>
      </c>
      <c r="J1261" s="72">
        <f>J1262+J1264+J1266+J1268+J1270</f>
        <v>0</v>
      </c>
      <c r="K1261" s="72">
        <f>K1262+K1264+K1266+K1268+K1270</f>
        <v>0</v>
      </c>
      <c r="L1261" s="73" t="str">
        <f t="shared" si="605"/>
        <v>-</v>
      </c>
      <c r="M1261" s="72">
        <f t="shared" ref="M1261:U1261" si="629">M1262+M1264+M1266+M1268+M1270</f>
        <v>0</v>
      </c>
      <c r="N1261" s="72">
        <f t="shared" si="629"/>
        <v>0</v>
      </c>
      <c r="O1261" s="72">
        <f t="shared" si="629"/>
        <v>4355000</v>
      </c>
      <c r="P1261" s="72">
        <f t="shared" si="629"/>
        <v>90000</v>
      </c>
      <c r="Q1261" s="72">
        <f t="shared" si="629"/>
        <v>0</v>
      </c>
      <c r="R1261" s="72">
        <f t="shared" si="629"/>
        <v>0</v>
      </c>
      <c r="S1261" s="72">
        <f t="shared" si="629"/>
        <v>0</v>
      </c>
      <c r="T1261" s="72">
        <f t="shared" si="629"/>
        <v>0</v>
      </c>
      <c r="U1261" s="72">
        <f t="shared" si="629"/>
        <v>0</v>
      </c>
      <c r="V1261" s="21"/>
      <c r="W1261" s="21"/>
      <c r="X1261" s="21"/>
      <c r="Y1261" s="12"/>
    </row>
    <row r="1262" spans="1:25" s="23" customFormat="1" ht="15.75" hidden="1" x14ac:dyDescent="0.2">
      <c r="A1262" s="24" t="s">
        <v>573</v>
      </c>
      <c r="B1262" s="25">
        <v>12</v>
      </c>
      <c r="C1262" s="49" t="s">
        <v>296</v>
      </c>
      <c r="D1262" s="27">
        <v>323</v>
      </c>
      <c r="E1262" s="20"/>
      <c r="F1262" s="20"/>
      <c r="G1262" s="72">
        <f>SUM(G1263)</f>
        <v>40000</v>
      </c>
      <c r="H1262" s="72">
        <f t="shared" ref="H1262:U1262" si="630">SUM(H1263)</f>
        <v>40000</v>
      </c>
      <c r="I1262" s="72">
        <f t="shared" si="630"/>
        <v>0</v>
      </c>
      <c r="J1262" s="72">
        <f t="shared" si="630"/>
        <v>0</v>
      </c>
      <c r="K1262" s="72">
        <f t="shared" si="630"/>
        <v>0</v>
      </c>
      <c r="L1262" s="73" t="str">
        <f t="shared" si="605"/>
        <v>-</v>
      </c>
      <c r="M1262" s="72">
        <f t="shared" si="630"/>
        <v>0</v>
      </c>
      <c r="N1262" s="72">
        <f t="shared" si="630"/>
        <v>0</v>
      </c>
      <c r="O1262" s="72">
        <f t="shared" si="630"/>
        <v>40000</v>
      </c>
      <c r="P1262" s="72">
        <f t="shared" si="630"/>
        <v>40000</v>
      </c>
      <c r="Q1262" s="72">
        <f t="shared" si="630"/>
        <v>0</v>
      </c>
      <c r="R1262" s="72">
        <f t="shared" si="630"/>
        <v>0</v>
      </c>
      <c r="S1262" s="72">
        <f t="shared" si="630"/>
        <v>0</v>
      </c>
      <c r="T1262" s="72">
        <f t="shared" si="630"/>
        <v>0</v>
      </c>
      <c r="U1262" s="72">
        <f t="shared" si="630"/>
        <v>0</v>
      </c>
      <c r="V1262" s="21"/>
      <c r="W1262" s="21"/>
      <c r="X1262" s="21"/>
      <c r="Y1262" s="12"/>
    </row>
    <row r="1263" spans="1:25" hidden="1" x14ac:dyDescent="0.2">
      <c r="A1263" s="28" t="s">
        <v>573</v>
      </c>
      <c r="B1263" s="29">
        <v>12</v>
      </c>
      <c r="C1263" s="50" t="s">
        <v>296</v>
      </c>
      <c r="D1263" s="53">
        <v>3237</v>
      </c>
      <c r="E1263" s="32" t="s">
        <v>58</v>
      </c>
      <c r="G1263" s="1">
        <v>40000</v>
      </c>
      <c r="H1263" s="1">
        <v>40000</v>
      </c>
      <c r="L1263" s="33" t="str">
        <f t="shared" si="605"/>
        <v>-</v>
      </c>
      <c r="M1263" s="1">
        <v>0</v>
      </c>
      <c r="N1263" s="1">
        <v>0</v>
      </c>
      <c r="O1263" s="1">
        <v>40000</v>
      </c>
      <c r="P1263" s="1">
        <f>O1263</f>
        <v>40000</v>
      </c>
      <c r="Q1263" s="1">
        <v>0</v>
      </c>
      <c r="R1263" s="1"/>
      <c r="S1263" s="1">
        <f>R1263</f>
        <v>0</v>
      </c>
      <c r="T1263" s="1"/>
      <c r="U1263" s="1">
        <f>T1263</f>
        <v>0</v>
      </c>
    </row>
    <row r="1264" spans="1:25" s="23" customFormat="1" ht="15.75" hidden="1" x14ac:dyDescent="0.2">
      <c r="A1264" s="24" t="s">
        <v>573</v>
      </c>
      <c r="B1264" s="25">
        <v>12</v>
      </c>
      <c r="C1264" s="49" t="s">
        <v>296</v>
      </c>
      <c r="D1264" s="40">
        <v>422</v>
      </c>
      <c r="E1264" s="20"/>
      <c r="F1264" s="20"/>
      <c r="G1264" s="21">
        <f>SUM(G1265)</f>
        <v>60000</v>
      </c>
      <c r="H1264" s="21">
        <f t="shared" ref="H1264:U1264" si="631">SUM(H1265)</f>
        <v>60000</v>
      </c>
      <c r="I1264" s="21">
        <f t="shared" si="631"/>
        <v>0</v>
      </c>
      <c r="J1264" s="21">
        <f t="shared" si="631"/>
        <v>0</v>
      </c>
      <c r="K1264" s="21">
        <f t="shared" si="631"/>
        <v>0</v>
      </c>
      <c r="L1264" s="22" t="str">
        <f t="shared" si="605"/>
        <v>-</v>
      </c>
      <c r="M1264" s="21">
        <f t="shared" si="631"/>
        <v>0</v>
      </c>
      <c r="N1264" s="21">
        <f t="shared" si="631"/>
        <v>0</v>
      </c>
      <c r="O1264" s="21">
        <f t="shared" si="631"/>
        <v>50000</v>
      </c>
      <c r="P1264" s="21">
        <f t="shared" si="631"/>
        <v>50000</v>
      </c>
      <c r="Q1264" s="21">
        <f t="shared" si="631"/>
        <v>0</v>
      </c>
      <c r="R1264" s="21">
        <f t="shared" si="631"/>
        <v>0</v>
      </c>
      <c r="S1264" s="21">
        <f t="shared" si="631"/>
        <v>0</v>
      </c>
      <c r="T1264" s="21">
        <f t="shared" si="631"/>
        <v>0</v>
      </c>
      <c r="U1264" s="21">
        <f t="shared" si="631"/>
        <v>0</v>
      </c>
      <c r="V1264" s="21"/>
      <c r="W1264" s="21"/>
      <c r="X1264" s="21"/>
      <c r="Y1264" s="12"/>
    </row>
    <row r="1265" spans="1:25" hidden="1" x14ac:dyDescent="0.2">
      <c r="A1265" s="28" t="s">
        <v>573</v>
      </c>
      <c r="B1265" s="29">
        <v>12</v>
      </c>
      <c r="C1265" s="50" t="s">
        <v>296</v>
      </c>
      <c r="D1265" s="53">
        <v>4227</v>
      </c>
      <c r="E1265" s="32" t="s">
        <v>77</v>
      </c>
      <c r="G1265" s="1">
        <v>60000</v>
      </c>
      <c r="H1265" s="1">
        <v>60000</v>
      </c>
      <c r="L1265" s="33" t="str">
        <f t="shared" si="605"/>
        <v>-</v>
      </c>
      <c r="M1265" s="1">
        <v>0</v>
      </c>
      <c r="N1265" s="1">
        <v>0</v>
      </c>
      <c r="O1265" s="1">
        <v>50000</v>
      </c>
      <c r="P1265" s="1">
        <f>O1265</f>
        <v>50000</v>
      </c>
      <c r="Q1265" s="1">
        <v>0</v>
      </c>
      <c r="R1265" s="1"/>
      <c r="S1265" s="1">
        <f>R1265</f>
        <v>0</v>
      </c>
      <c r="T1265" s="1"/>
      <c r="U1265" s="1">
        <f>T1265</f>
        <v>0</v>
      </c>
    </row>
    <row r="1266" spans="1:25" s="23" customFormat="1" ht="15.75" hidden="1" x14ac:dyDescent="0.2">
      <c r="A1266" s="24" t="s">
        <v>573</v>
      </c>
      <c r="B1266" s="25">
        <v>51</v>
      </c>
      <c r="C1266" s="49" t="s">
        <v>296</v>
      </c>
      <c r="D1266" s="40">
        <v>323</v>
      </c>
      <c r="E1266" s="20"/>
      <c r="F1266" s="20"/>
      <c r="G1266" s="21">
        <f>SUM(G1267)</f>
        <v>660000</v>
      </c>
      <c r="H1266" s="21">
        <f t="shared" ref="H1266:U1266" si="632">SUM(H1267)</f>
        <v>0</v>
      </c>
      <c r="I1266" s="21">
        <f t="shared" si="632"/>
        <v>0</v>
      </c>
      <c r="J1266" s="21">
        <f t="shared" si="632"/>
        <v>0</v>
      </c>
      <c r="K1266" s="21">
        <f t="shared" si="632"/>
        <v>0</v>
      </c>
      <c r="L1266" s="22" t="str">
        <f t="shared" si="605"/>
        <v>-</v>
      </c>
      <c r="M1266" s="21">
        <f t="shared" si="632"/>
        <v>0</v>
      </c>
      <c r="N1266" s="21">
        <f t="shared" si="632"/>
        <v>0</v>
      </c>
      <c r="O1266" s="21">
        <f t="shared" si="632"/>
        <v>660000</v>
      </c>
      <c r="P1266" s="21">
        <f t="shared" si="632"/>
        <v>0</v>
      </c>
      <c r="Q1266" s="21">
        <f t="shared" si="632"/>
        <v>0</v>
      </c>
      <c r="R1266" s="21">
        <f t="shared" si="632"/>
        <v>0</v>
      </c>
      <c r="S1266" s="21">
        <f t="shared" si="632"/>
        <v>0</v>
      </c>
      <c r="T1266" s="21">
        <f t="shared" si="632"/>
        <v>0</v>
      </c>
      <c r="U1266" s="21">
        <f t="shared" si="632"/>
        <v>0</v>
      </c>
      <c r="V1266" s="21"/>
      <c r="W1266" s="21"/>
      <c r="X1266" s="21"/>
      <c r="Y1266" s="12"/>
    </row>
    <row r="1267" spans="1:25" hidden="1" x14ac:dyDescent="0.2">
      <c r="A1267" s="28" t="s">
        <v>573</v>
      </c>
      <c r="B1267" s="29">
        <v>51</v>
      </c>
      <c r="C1267" s="50" t="s">
        <v>296</v>
      </c>
      <c r="D1267" s="53">
        <v>3237</v>
      </c>
      <c r="E1267" s="32" t="s">
        <v>58</v>
      </c>
      <c r="G1267" s="1">
        <v>660000</v>
      </c>
      <c r="H1267" s="55"/>
      <c r="J1267" s="55"/>
      <c r="L1267" s="33" t="str">
        <f t="shared" si="605"/>
        <v>-</v>
      </c>
      <c r="M1267" s="1">
        <v>0</v>
      </c>
      <c r="N1267" s="55"/>
      <c r="O1267" s="1">
        <v>660000</v>
      </c>
      <c r="P1267" s="55"/>
      <c r="Q1267" s="1">
        <v>0</v>
      </c>
      <c r="R1267" s="1"/>
      <c r="S1267" s="55"/>
      <c r="T1267" s="1"/>
      <c r="U1267" s="55"/>
    </row>
    <row r="1268" spans="1:25" s="23" customFormat="1" ht="15.75" hidden="1" x14ac:dyDescent="0.2">
      <c r="A1268" s="24" t="s">
        <v>573</v>
      </c>
      <c r="B1268" s="25">
        <v>51</v>
      </c>
      <c r="C1268" s="49" t="s">
        <v>296</v>
      </c>
      <c r="D1268" s="40">
        <v>382</v>
      </c>
      <c r="E1268" s="20"/>
      <c r="F1268" s="20"/>
      <c r="G1268" s="21">
        <f>SUM(G1269)</f>
        <v>4250560</v>
      </c>
      <c r="H1268" s="21">
        <f t="shared" ref="H1268:U1268" si="633">SUM(H1269)</f>
        <v>0</v>
      </c>
      <c r="I1268" s="21">
        <f t="shared" si="633"/>
        <v>0</v>
      </c>
      <c r="J1268" s="21">
        <f t="shared" si="633"/>
        <v>0</v>
      </c>
      <c r="K1268" s="21">
        <f t="shared" si="633"/>
        <v>0</v>
      </c>
      <c r="L1268" s="22" t="str">
        <f>IF(I1268=0, "-", K1268/I1268*100)</f>
        <v>-</v>
      </c>
      <c r="M1268" s="21">
        <f t="shared" si="633"/>
        <v>0</v>
      </c>
      <c r="N1268" s="21">
        <f t="shared" si="633"/>
        <v>0</v>
      </c>
      <c r="O1268" s="21">
        <f t="shared" si="633"/>
        <v>3430000</v>
      </c>
      <c r="P1268" s="21">
        <f t="shared" si="633"/>
        <v>0</v>
      </c>
      <c r="Q1268" s="21">
        <f t="shared" si="633"/>
        <v>0</v>
      </c>
      <c r="R1268" s="21">
        <f t="shared" si="633"/>
        <v>0</v>
      </c>
      <c r="S1268" s="21">
        <f t="shared" si="633"/>
        <v>0</v>
      </c>
      <c r="T1268" s="21">
        <f t="shared" si="633"/>
        <v>0</v>
      </c>
      <c r="U1268" s="21">
        <f t="shared" si="633"/>
        <v>0</v>
      </c>
      <c r="V1268" s="21"/>
      <c r="W1268" s="21"/>
      <c r="X1268" s="21"/>
      <c r="Y1268" s="12"/>
    </row>
    <row r="1269" spans="1:25" hidden="1" x14ac:dyDescent="0.2">
      <c r="A1269" s="28" t="s">
        <v>573</v>
      </c>
      <c r="B1269" s="29">
        <v>51</v>
      </c>
      <c r="C1269" s="50" t="s">
        <v>296</v>
      </c>
      <c r="D1269" s="53">
        <v>3821</v>
      </c>
      <c r="E1269" s="32" t="s">
        <v>102</v>
      </c>
      <c r="G1269" s="1">
        <v>4250560</v>
      </c>
      <c r="H1269" s="55"/>
      <c r="J1269" s="55"/>
      <c r="L1269" s="33" t="str">
        <f>IF(I1269=0, "-", K1269/I1269*100)</f>
        <v>-</v>
      </c>
      <c r="M1269" s="1">
        <v>0</v>
      </c>
      <c r="N1269" s="55"/>
      <c r="O1269" s="1">
        <v>3430000</v>
      </c>
      <c r="P1269" s="55"/>
      <c r="Q1269" s="1">
        <v>0</v>
      </c>
      <c r="R1269" s="1"/>
      <c r="S1269" s="55"/>
      <c r="T1269" s="1"/>
      <c r="U1269" s="55"/>
    </row>
    <row r="1270" spans="1:25" s="23" customFormat="1" ht="15.75" hidden="1" x14ac:dyDescent="0.2">
      <c r="A1270" s="24" t="s">
        <v>573</v>
      </c>
      <c r="B1270" s="25">
        <v>51</v>
      </c>
      <c r="C1270" s="49" t="s">
        <v>296</v>
      </c>
      <c r="D1270" s="40">
        <v>422</v>
      </c>
      <c r="E1270" s="20"/>
      <c r="F1270" s="20"/>
      <c r="G1270" s="21">
        <f>SUM(G1271:G1272)</f>
        <v>175000</v>
      </c>
      <c r="H1270" s="21">
        <f>SUM(H1271:H1272)</f>
        <v>0</v>
      </c>
      <c r="I1270" s="21">
        <f>SUM(I1271:I1272)</f>
        <v>0</v>
      </c>
      <c r="J1270" s="21">
        <f>SUM(J1271:J1272)</f>
        <v>0</v>
      </c>
      <c r="K1270" s="21">
        <f>SUM(K1271:K1272)</f>
        <v>0</v>
      </c>
      <c r="L1270" s="22" t="str">
        <f>IF(I1270=0, "-", K1270/I1270*100)</f>
        <v>-</v>
      </c>
      <c r="M1270" s="21">
        <f t="shared" ref="M1270:U1270" si="634">SUM(M1271:M1272)</f>
        <v>0</v>
      </c>
      <c r="N1270" s="21">
        <f t="shared" si="634"/>
        <v>0</v>
      </c>
      <c r="O1270" s="21">
        <f t="shared" si="634"/>
        <v>175000</v>
      </c>
      <c r="P1270" s="21">
        <f t="shared" si="634"/>
        <v>0</v>
      </c>
      <c r="Q1270" s="21">
        <f t="shared" si="634"/>
        <v>0</v>
      </c>
      <c r="R1270" s="21">
        <f t="shared" si="634"/>
        <v>0</v>
      </c>
      <c r="S1270" s="21">
        <f t="shared" si="634"/>
        <v>0</v>
      </c>
      <c r="T1270" s="21">
        <f t="shared" si="634"/>
        <v>0</v>
      </c>
      <c r="U1270" s="21">
        <f t="shared" si="634"/>
        <v>0</v>
      </c>
      <c r="V1270" s="21"/>
      <c r="W1270" s="21"/>
      <c r="X1270" s="21"/>
      <c r="Y1270" s="12"/>
    </row>
    <row r="1271" spans="1:25" hidden="1" x14ac:dyDescent="0.2">
      <c r="A1271" s="28" t="s">
        <v>573</v>
      </c>
      <c r="B1271" s="29">
        <v>51</v>
      </c>
      <c r="C1271" s="50" t="s">
        <v>296</v>
      </c>
      <c r="D1271" s="53">
        <v>4221</v>
      </c>
      <c r="E1271" s="32" t="s">
        <v>74</v>
      </c>
      <c r="G1271" s="1">
        <v>0</v>
      </c>
      <c r="H1271" s="55"/>
      <c r="J1271" s="55"/>
      <c r="L1271" s="33" t="str">
        <f>IF(I1271=0, "-", K1271/I1271*100)</f>
        <v>-</v>
      </c>
      <c r="M1271" s="1">
        <v>0</v>
      </c>
      <c r="N1271" s="55"/>
      <c r="O1271" s="1"/>
      <c r="P1271" s="55"/>
      <c r="Q1271" s="1">
        <v>0</v>
      </c>
      <c r="R1271" s="1"/>
      <c r="S1271" s="55"/>
      <c r="T1271" s="1"/>
      <c r="U1271" s="55"/>
    </row>
    <row r="1272" spans="1:25" hidden="1" x14ac:dyDescent="0.2">
      <c r="A1272" s="28" t="s">
        <v>573</v>
      </c>
      <c r="B1272" s="29">
        <v>51</v>
      </c>
      <c r="C1272" s="50" t="s">
        <v>296</v>
      </c>
      <c r="D1272" s="53">
        <v>4227</v>
      </c>
      <c r="E1272" s="32" t="s">
        <v>77</v>
      </c>
      <c r="G1272" s="1">
        <v>175000</v>
      </c>
      <c r="H1272" s="55"/>
      <c r="J1272" s="55"/>
      <c r="L1272" s="33" t="str">
        <f>IF(I1272=0, "-", K1272/I1272*100)</f>
        <v>-</v>
      </c>
      <c r="M1272" s="1">
        <v>0</v>
      </c>
      <c r="N1272" s="55"/>
      <c r="O1272" s="1">
        <v>175000</v>
      </c>
      <c r="P1272" s="55"/>
      <c r="Q1272" s="1">
        <v>0</v>
      </c>
      <c r="R1272" s="1"/>
      <c r="S1272" s="55"/>
      <c r="T1272" s="1"/>
      <c r="U1272" s="55"/>
    </row>
    <row r="1273" spans="1:25" ht="15.75" x14ac:dyDescent="0.2">
      <c r="A1273" s="225" t="s">
        <v>583</v>
      </c>
      <c r="B1273" s="225"/>
      <c r="C1273" s="225"/>
      <c r="D1273" s="225"/>
      <c r="E1273" s="225"/>
      <c r="F1273" s="225"/>
      <c r="G1273" s="16">
        <f>SUM(G1274+G1289)</f>
        <v>11185541</v>
      </c>
      <c r="H1273" s="16">
        <f t="shared" ref="H1273:U1273" si="635">SUM(H1274+H1289)</f>
        <v>11185541</v>
      </c>
      <c r="I1273" s="16">
        <f t="shared" si="635"/>
        <v>11185541</v>
      </c>
      <c r="J1273" s="16">
        <f t="shared" si="635"/>
        <v>11185541</v>
      </c>
      <c r="K1273" s="16">
        <f t="shared" si="635"/>
        <v>7724518.4499999993</v>
      </c>
      <c r="L1273" s="17">
        <f t="shared" si="605"/>
        <v>69.058067464059164</v>
      </c>
      <c r="M1273" s="16">
        <f t="shared" si="635"/>
        <v>11185541</v>
      </c>
      <c r="N1273" s="16">
        <f t="shared" si="635"/>
        <v>11185541</v>
      </c>
      <c r="O1273" s="16">
        <f t="shared" si="635"/>
        <v>11190000</v>
      </c>
      <c r="P1273" s="16">
        <f t="shared" si="635"/>
        <v>11190000</v>
      </c>
      <c r="Q1273" s="16">
        <f t="shared" si="635"/>
        <v>11185541</v>
      </c>
      <c r="R1273" s="16">
        <f t="shared" si="635"/>
        <v>11190000</v>
      </c>
      <c r="S1273" s="16">
        <f t="shared" si="635"/>
        <v>11190000</v>
      </c>
      <c r="T1273" s="16">
        <f t="shared" si="635"/>
        <v>11190000</v>
      </c>
      <c r="U1273" s="16">
        <f t="shared" si="635"/>
        <v>11190000</v>
      </c>
    </row>
    <row r="1274" spans="1:25" s="23" customFormat="1" ht="63" x14ac:dyDescent="0.2">
      <c r="A1274" s="227" t="s">
        <v>584</v>
      </c>
      <c r="B1274" s="227"/>
      <c r="C1274" s="227"/>
      <c r="D1274" s="227"/>
      <c r="E1274" s="20" t="s">
        <v>585</v>
      </c>
      <c r="F1274" s="20" t="s">
        <v>237</v>
      </c>
      <c r="G1274" s="21">
        <f>G1275+G1277+G1279+G1282+G1284+G1287</f>
        <v>10998755</v>
      </c>
      <c r="H1274" s="21">
        <f t="shared" ref="H1274:U1274" si="636">H1275+H1277+H1279+H1282+H1284+H1287</f>
        <v>10998755</v>
      </c>
      <c r="I1274" s="21">
        <f t="shared" si="636"/>
        <v>10998755</v>
      </c>
      <c r="J1274" s="21">
        <f t="shared" si="636"/>
        <v>10998755</v>
      </c>
      <c r="K1274" s="21">
        <f t="shared" si="636"/>
        <v>7537732.4499999993</v>
      </c>
      <c r="L1274" s="22">
        <f t="shared" si="605"/>
        <v>68.532597098489774</v>
      </c>
      <c r="M1274" s="21">
        <f t="shared" si="636"/>
        <v>10998755</v>
      </c>
      <c r="N1274" s="21">
        <f t="shared" si="636"/>
        <v>10998755</v>
      </c>
      <c r="O1274" s="21">
        <f t="shared" si="636"/>
        <v>11003214</v>
      </c>
      <c r="P1274" s="21">
        <f t="shared" si="636"/>
        <v>11003214</v>
      </c>
      <c r="Q1274" s="21">
        <f t="shared" si="636"/>
        <v>10998755</v>
      </c>
      <c r="R1274" s="21">
        <f t="shared" si="636"/>
        <v>11003214</v>
      </c>
      <c r="S1274" s="21">
        <f t="shared" si="636"/>
        <v>11003214</v>
      </c>
      <c r="T1274" s="21">
        <f t="shared" si="636"/>
        <v>11003214</v>
      </c>
      <c r="U1274" s="21">
        <f t="shared" si="636"/>
        <v>11003214</v>
      </c>
      <c r="V1274" s="21"/>
      <c r="W1274" s="21"/>
      <c r="X1274" s="21"/>
      <c r="Y1274" s="12"/>
    </row>
    <row r="1275" spans="1:25" s="23" customFormat="1" ht="15.75" hidden="1" x14ac:dyDescent="0.2">
      <c r="A1275" s="24" t="s">
        <v>584</v>
      </c>
      <c r="B1275" s="25">
        <v>11</v>
      </c>
      <c r="C1275" s="49" t="s">
        <v>101</v>
      </c>
      <c r="D1275" s="27">
        <v>311</v>
      </c>
      <c r="E1275" s="20"/>
      <c r="F1275" s="20"/>
      <c r="G1275" s="21">
        <f>SUM(G1276)</f>
        <v>7642758</v>
      </c>
      <c r="H1275" s="21">
        <f t="shared" ref="H1275:U1275" si="637">SUM(H1276)</f>
        <v>7642758</v>
      </c>
      <c r="I1275" s="21">
        <f t="shared" si="637"/>
        <v>7642758</v>
      </c>
      <c r="J1275" s="21">
        <f t="shared" si="637"/>
        <v>7642758</v>
      </c>
      <c r="K1275" s="21">
        <f t="shared" si="637"/>
        <v>5554294.75</v>
      </c>
      <c r="L1275" s="22">
        <f t="shared" si="605"/>
        <v>72.673958144429022</v>
      </c>
      <c r="M1275" s="21">
        <f t="shared" si="637"/>
        <v>7642758</v>
      </c>
      <c r="N1275" s="21">
        <f t="shared" si="637"/>
        <v>7642758</v>
      </c>
      <c r="O1275" s="21">
        <f t="shared" si="637"/>
        <v>7677450</v>
      </c>
      <c r="P1275" s="21">
        <f t="shared" si="637"/>
        <v>7677450</v>
      </c>
      <c r="Q1275" s="21">
        <f t="shared" si="637"/>
        <v>7642758</v>
      </c>
      <c r="R1275" s="21">
        <f t="shared" si="637"/>
        <v>7677450</v>
      </c>
      <c r="S1275" s="21">
        <f t="shared" si="637"/>
        <v>7677450</v>
      </c>
      <c r="T1275" s="21">
        <f t="shared" si="637"/>
        <v>7677450</v>
      </c>
      <c r="U1275" s="21">
        <f t="shared" si="637"/>
        <v>7677450</v>
      </c>
      <c r="V1275" s="21">
        <v>8940000</v>
      </c>
      <c r="W1275" s="21"/>
      <c r="X1275" s="21"/>
      <c r="Y1275" s="12" t="s">
        <v>586</v>
      </c>
    </row>
    <row r="1276" spans="1:25" ht="15.75" hidden="1" x14ac:dyDescent="0.2">
      <c r="A1276" s="28" t="s">
        <v>584</v>
      </c>
      <c r="B1276" s="29">
        <v>11</v>
      </c>
      <c r="C1276" s="50" t="s">
        <v>101</v>
      </c>
      <c r="D1276" s="53" t="s">
        <v>526</v>
      </c>
      <c r="E1276" s="32" t="s">
        <v>33</v>
      </c>
      <c r="G1276" s="1">
        <v>7642758</v>
      </c>
      <c r="H1276" s="1">
        <v>7642758</v>
      </c>
      <c r="I1276" s="1">
        <v>7642758</v>
      </c>
      <c r="J1276" s="1">
        <v>7642758</v>
      </c>
      <c r="K1276" s="1">
        <v>5554294.75</v>
      </c>
      <c r="L1276" s="33">
        <f t="shared" si="605"/>
        <v>72.673958144429022</v>
      </c>
      <c r="M1276" s="1">
        <v>7642758</v>
      </c>
      <c r="N1276" s="1">
        <v>7642758</v>
      </c>
      <c r="O1276" s="1">
        <v>7677450</v>
      </c>
      <c r="P1276" s="1">
        <f>O1276</f>
        <v>7677450</v>
      </c>
      <c r="Q1276" s="1">
        <v>7642758</v>
      </c>
      <c r="R1276" s="1">
        <v>7677450</v>
      </c>
      <c r="S1276" s="1">
        <f>R1276</f>
        <v>7677450</v>
      </c>
      <c r="T1276" s="1">
        <v>7677450</v>
      </c>
      <c r="U1276" s="1">
        <f>T1276</f>
        <v>7677450</v>
      </c>
      <c r="V1276" s="21">
        <f>O1275+O1277+O1279</f>
        <v>8940000</v>
      </c>
      <c r="Y1276" s="12" t="s">
        <v>587</v>
      </c>
    </row>
    <row r="1277" spans="1:25" s="23" customFormat="1" ht="15.75" hidden="1" x14ac:dyDescent="0.2">
      <c r="A1277" s="24" t="s">
        <v>584</v>
      </c>
      <c r="B1277" s="25">
        <v>11</v>
      </c>
      <c r="C1277" s="49" t="s">
        <v>101</v>
      </c>
      <c r="D1277" s="40">
        <v>312</v>
      </c>
      <c r="E1277" s="20"/>
      <c r="F1277" s="20"/>
      <c r="G1277" s="21">
        <f>SUM(G1278)</f>
        <v>87900</v>
      </c>
      <c r="H1277" s="21">
        <f t="shared" ref="H1277:U1277" si="638">SUM(H1278)</f>
        <v>87900</v>
      </c>
      <c r="I1277" s="21">
        <f t="shared" si="638"/>
        <v>87900</v>
      </c>
      <c r="J1277" s="21">
        <f t="shared" si="638"/>
        <v>87900</v>
      </c>
      <c r="K1277" s="21">
        <f t="shared" si="638"/>
        <v>37012.019999999997</v>
      </c>
      <c r="L1277" s="22">
        <f t="shared" si="605"/>
        <v>42.106962457337879</v>
      </c>
      <c r="M1277" s="21">
        <f t="shared" si="638"/>
        <v>87900</v>
      </c>
      <c r="N1277" s="21">
        <f t="shared" si="638"/>
        <v>87900</v>
      </c>
      <c r="O1277" s="21">
        <f t="shared" si="638"/>
        <v>87900</v>
      </c>
      <c r="P1277" s="21">
        <f t="shared" si="638"/>
        <v>87900</v>
      </c>
      <c r="Q1277" s="21">
        <f t="shared" si="638"/>
        <v>87900</v>
      </c>
      <c r="R1277" s="21">
        <f t="shared" si="638"/>
        <v>87900</v>
      </c>
      <c r="S1277" s="21">
        <f t="shared" si="638"/>
        <v>87900</v>
      </c>
      <c r="T1277" s="21">
        <f t="shared" si="638"/>
        <v>87900</v>
      </c>
      <c r="U1277" s="21">
        <f t="shared" si="638"/>
        <v>87900</v>
      </c>
      <c r="V1277" s="1">
        <f>V1275-V1276</f>
        <v>0</v>
      </c>
      <c r="W1277" s="1"/>
      <c r="X1277" s="1"/>
      <c r="Y1277" s="65" t="s">
        <v>26</v>
      </c>
    </row>
    <row r="1278" spans="1:25" hidden="1" x14ac:dyDescent="0.2">
      <c r="A1278" s="28" t="s">
        <v>584</v>
      </c>
      <c r="B1278" s="29">
        <v>11</v>
      </c>
      <c r="C1278" s="50" t="s">
        <v>101</v>
      </c>
      <c r="D1278" s="53" t="s">
        <v>529</v>
      </c>
      <c r="E1278" s="32" t="s">
        <v>471</v>
      </c>
      <c r="G1278" s="1">
        <v>87900</v>
      </c>
      <c r="H1278" s="1">
        <v>87900</v>
      </c>
      <c r="I1278" s="1">
        <v>87900</v>
      </c>
      <c r="J1278" s="1">
        <v>87900</v>
      </c>
      <c r="K1278" s="1">
        <v>37012.019999999997</v>
      </c>
      <c r="L1278" s="33">
        <f t="shared" si="605"/>
        <v>42.106962457337879</v>
      </c>
      <c r="M1278" s="1">
        <v>87900</v>
      </c>
      <c r="N1278" s="1">
        <v>87900</v>
      </c>
      <c r="O1278" s="1">
        <v>87900</v>
      </c>
      <c r="P1278" s="1">
        <f t="shared" ref="P1278:P1288" si="639">O1278</f>
        <v>87900</v>
      </c>
      <c r="Q1278" s="1">
        <v>87900</v>
      </c>
      <c r="R1278" s="1">
        <v>87900</v>
      </c>
      <c r="S1278" s="1">
        <f t="shared" ref="S1278:S1288" si="640">R1278</f>
        <v>87900</v>
      </c>
      <c r="T1278" s="1">
        <v>87900</v>
      </c>
      <c r="U1278" s="1">
        <f t="shared" ref="U1278:U1288" si="641">T1278</f>
        <v>87900</v>
      </c>
    </row>
    <row r="1279" spans="1:25" s="23" customFormat="1" ht="15.75" hidden="1" x14ac:dyDescent="0.2">
      <c r="A1279" s="24" t="s">
        <v>584</v>
      </c>
      <c r="B1279" s="25">
        <v>11</v>
      </c>
      <c r="C1279" s="49" t="s">
        <v>101</v>
      </c>
      <c r="D1279" s="40">
        <v>313</v>
      </c>
      <c r="E1279" s="20"/>
      <c r="F1279" s="20"/>
      <c r="G1279" s="21">
        <f>SUM(G1280:G1281)</f>
        <v>1169342</v>
      </c>
      <c r="H1279" s="21">
        <f t="shared" ref="H1279:U1279" si="642">SUM(H1280:H1281)</f>
        <v>1169342</v>
      </c>
      <c r="I1279" s="21">
        <f t="shared" si="642"/>
        <v>1169342</v>
      </c>
      <c r="J1279" s="21">
        <f t="shared" si="642"/>
        <v>1169342</v>
      </c>
      <c r="K1279" s="21">
        <f t="shared" si="642"/>
        <v>847743.52</v>
      </c>
      <c r="L1279" s="22">
        <f t="shared" si="605"/>
        <v>72.497483199953479</v>
      </c>
      <c r="M1279" s="21">
        <f t="shared" si="642"/>
        <v>1169342</v>
      </c>
      <c r="N1279" s="21">
        <f t="shared" si="642"/>
        <v>1169342</v>
      </c>
      <c r="O1279" s="21">
        <f t="shared" si="642"/>
        <v>1174650</v>
      </c>
      <c r="P1279" s="21">
        <f t="shared" si="642"/>
        <v>1174650</v>
      </c>
      <c r="Q1279" s="21">
        <f t="shared" si="642"/>
        <v>1169342</v>
      </c>
      <c r="R1279" s="21">
        <f t="shared" si="642"/>
        <v>1174650</v>
      </c>
      <c r="S1279" s="21">
        <f t="shared" si="642"/>
        <v>1174650</v>
      </c>
      <c r="T1279" s="21">
        <f t="shared" si="642"/>
        <v>1174650</v>
      </c>
      <c r="U1279" s="21">
        <f t="shared" si="642"/>
        <v>1174650</v>
      </c>
      <c r="V1279" s="21"/>
      <c r="W1279" s="21"/>
      <c r="X1279" s="21"/>
      <c r="Y1279" s="12"/>
    </row>
    <row r="1280" spans="1:25" hidden="1" x14ac:dyDescent="0.2">
      <c r="A1280" s="28" t="s">
        <v>584</v>
      </c>
      <c r="B1280" s="29">
        <v>11</v>
      </c>
      <c r="C1280" s="50" t="s">
        <v>101</v>
      </c>
      <c r="D1280" s="53" t="s">
        <v>530</v>
      </c>
      <c r="E1280" s="32" t="s">
        <v>40</v>
      </c>
      <c r="G1280" s="1">
        <v>1031772</v>
      </c>
      <c r="H1280" s="1">
        <v>1031772</v>
      </c>
      <c r="I1280" s="1">
        <v>1031772</v>
      </c>
      <c r="J1280" s="1">
        <v>1031772</v>
      </c>
      <c r="K1280" s="1">
        <v>748008.99</v>
      </c>
      <c r="L1280" s="33">
        <f t="shared" si="605"/>
        <v>72.497508170409745</v>
      </c>
      <c r="M1280" s="1">
        <v>1031772</v>
      </c>
      <c r="N1280" s="1">
        <v>1031772</v>
      </c>
      <c r="O1280" s="1">
        <v>1036456</v>
      </c>
      <c r="P1280" s="1">
        <f t="shared" si="639"/>
        <v>1036456</v>
      </c>
      <c r="Q1280" s="1">
        <v>1031772</v>
      </c>
      <c r="R1280" s="1">
        <v>1036456</v>
      </c>
      <c r="S1280" s="1">
        <f t="shared" si="640"/>
        <v>1036456</v>
      </c>
      <c r="T1280" s="1">
        <v>1036456</v>
      </c>
      <c r="U1280" s="1">
        <f t="shared" si="641"/>
        <v>1036456</v>
      </c>
    </row>
    <row r="1281" spans="1:25" ht="30" hidden="1" x14ac:dyDescent="0.2">
      <c r="A1281" s="28" t="s">
        <v>584</v>
      </c>
      <c r="B1281" s="29">
        <v>11</v>
      </c>
      <c r="C1281" s="50" t="s">
        <v>101</v>
      </c>
      <c r="D1281" s="53" t="s">
        <v>569</v>
      </c>
      <c r="E1281" s="32" t="s">
        <v>41</v>
      </c>
      <c r="G1281" s="1">
        <v>137570</v>
      </c>
      <c r="H1281" s="1">
        <v>137570</v>
      </c>
      <c r="I1281" s="1">
        <v>137570</v>
      </c>
      <c r="J1281" s="1">
        <v>137570</v>
      </c>
      <c r="K1281" s="1">
        <v>99734.53</v>
      </c>
      <c r="L1281" s="33">
        <f t="shared" si="605"/>
        <v>72.497295922076034</v>
      </c>
      <c r="M1281" s="1">
        <v>137570</v>
      </c>
      <c r="N1281" s="1">
        <v>137570</v>
      </c>
      <c r="O1281" s="1">
        <v>138194</v>
      </c>
      <c r="P1281" s="1">
        <f t="shared" si="639"/>
        <v>138194</v>
      </c>
      <c r="Q1281" s="1">
        <v>137570</v>
      </c>
      <c r="R1281" s="1">
        <v>138194</v>
      </c>
      <c r="S1281" s="1">
        <f t="shared" si="640"/>
        <v>138194</v>
      </c>
      <c r="T1281" s="1">
        <v>138194</v>
      </c>
      <c r="U1281" s="1">
        <f t="shared" si="641"/>
        <v>138194</v>
      </c>
    </row>
    <row r="1282" spans="1:25" s="23" customFormat="1" ht="15.75" hidden="1" x14ac:dyDescent="0.2">
      <c r="A1282" s="24" t="s">
        <v>584</v>
      </c>
      <c r="B1282" s="25">
        <v>11</v>
      </c>
      <c r="C1282" s="49" t="s">
        <v>101</v>
      </c>
      <c r="D1282" s="40">
        <v>322</v>
      </c>
      <c r="E1282" s="20"/>
      <c r="F1282" s="20"/>
      <c r="G1282" s="21">
        <f>SUM(G1283)</f>
        <v>893755</v>
      </c>
      <c r="H1282" s="21">
        <f t="shared" ref="H1282:U1282" si="643">SUM(H1283)</f>
        <v>893755</v>
      </c>
      <c r="I1282" s="21">
        <f t="shared" si="643"/>
        <v>893755</v>
      </c>
      <c r="J1282" s="21">
        <f t="shared" si="643"/>
        <v>893755</v>
      </c>
      <c r="K1282" s="21">
        <f t="shared" si="643"/>
        <v>492978.16</v>
      </c>
      <c r="L1282" s="22">
        <f t="shared" si="605"/>
        <v>55.158086947765327</v>
      </c>
      <c r="M1282" s="21">
        <f t="shared" si="643"/>
        <v>893755</v>
      </c>
      <c r="N1282" s="21">
        <f t="shared" si="643"/>
        <v>893755</v>
      </c>
      <c r="O1282" s="21">
        <f t="shared" si="643"/>
        <v>873454</v>
      </c>
      <c r="P1282" s="21">
        <f t="shared" si="643"/>
        <v>873454</v>
      </c>
      <c r="Q1282" s="21">
        <f t="shared" si="643"/>
        <v>893755</v>
      </c>
      <c r="R1282" s="21">
        <f t="shared" si="643"/>
        <v>873454</v>
      </c>
      <c r="S1282" s="21">
        <f t="shared" si="643"/>
        <v>873454</v>
      </c>
      <c r="T1282" s="21">
        <f t="shared" si="643"/>
        <v>873454</v>
      </c>
      <c r="U1282" s="21">
        <f t="shared" si="643"/>
        <v>873454</v>
      </c>
      <c r="V1282" s="21"/>
      <c r="W1282" s="21"/>
      <c r="X1282" s="21"/>
      <c r="Y1282" s="12"/>
    </row>
    <row r="1283" spans="1:25" hidden="1" x14ac:dyDescent="0.2">
      <c r="A1283" s="28" t="s">
        <v>584</v>
      </c>
      <c r="B1283" s="29">
        <v>11</v>
      </c>
      <c r="C1283" s="50" t="s">
        <v>101</v>
      </c>
      <c r="D1283" s="53" t="s">
        <v>535</v>
      </c>
      <c r="E1283" s="32" t="s">
        <v>48</v>
      </c>
      <c r="G1283" s="1">
        <v>893755</v>
      </c>
      <c r="H1283" s="1">
        <v>893755</v>
      </c>
      <c r="I1283" s="1">
        <v>893755</v>
      </c>
      <c r="J1283" s="1">
        <v>893755</v>
      </c>
      <c r="K1283" s="1">
        <v>492978.16</v>
      </c>
      <c r="L1283" s="33">
        <f t="shared" si="605"/>
        <v>55.158086947765327</v>
      </c>
      <c r="M1283" s="1">
        <v>893755</v>
      </c>
      <c r="N1283" s="1">
        <v>893755</v>
      </c>
      <c r="O1283" s="1">
        <v>873454</v>
      </c>
      <c r="P1283" s="1">
        <f t="shared" si="639"/>
        <v>873454</v>
      </c>
      <c r="Q1283" s="1">
        <v>893755</v>
      </c>
      <c r="R1283" s="1">
        <v>873454</v>
      </c>
      <c r="S1283" s="1">
        <f t="shared" si="640"/>
        <v>873454</v>
      </c>
      <c r="T1283" s="1">
        <v>873454</v>
      </c>
      <c r="U1283" s="1">
        <f t="shared" si="641"/>
        <v>873454</v>
      </c>
    </row>
    <row r="1284" spans="1:25" s="23" customFormat="1" ht="15.75" hidden="1" x14ac:dyDescent="0.2">
      <c r="A1284" s="24" t="s">
        <v>584</v>
      </c>
      <c r="B1284" s="25">
        <v>11</v>
      </c>
      <c r="C1284" s="49" t="s">
        <v>101</v>
      </c>
      <c r="D1284" s="40">
        <v>323</v>
      </c>
      <c r="E1284" s="20"/>
      <c r="F1284" s="20"/>
      <c r="G1284" s="21">
        <f>SUM(G1285:G1286)</f>
        <v>1015000</v>
      </c>
      <c r="H1284" s="21">
        <f t="shared" ref="H1284:U1284" si="644">SUM(H1285:H1286)</f>
        <v>1015000</v>
      </c>
      <c r="I1284" s="21">
        <f t="shared" si="644"/>
        <v>1015000</v>
      </c>
      <c r="J1284" s="21">
        <f t="shared" si="644"/>
        <v>1015000</v>
      </c>
      <c r="K1284" s="21">
        <f t="shared" si="644"/>
        <v>605704</v>
      </c>
      <c r="L1284" s="22">
        <f t="shared" si="605"/>
        <v>59.67527093596059</v>
      </c>
      <c r="M1284" s="21">
        <f t="shared" si="644"/>
        <v>1015000</v>
      </c>
      <c r="N1284" s="21">
        <f t="shared" si="644"/>
        <v>1015000</v>
      </c>
      <c r="O1284" s="21">
        <f t="shared" si="644"/>
        <v>939760</v>
      </c>
      <c r="P1284" s="21">
        <f t="shared" si="644"/>
        <v>939760</v>
      </c>
      <c r="Q1284" s="21">
        <f t="shared" si="644"/>
        <v>1015000</v>
      </c>
      <c r="R1284" s="21">
        <f t="shared" si="644"/>
        <v>939760</v>
      </c>
      <c r="S1284" s="21">
        <f t="shared" si="644"/>
        <v>939760</v>
      </c>
      <c r="T1284" s="21">
        <f t="shared" si="644"/>
        <v>939760</v>
      </c>
      <c r="U1284" s="21">
        <f t="shared" si="644"/>
        <v>939760</v>
      </c>
      <c r="V1284" s="21"/>
      <c r="W1284" s="21"/>
      <c r="X1284" s="21"/>
      <c r="Y1284" s="12"/>
    </row>
    <row r="1285" spans="1:25" hidden="1" x14ac:dyDescent="0.2">
      <c r="A1285" s="28" t="s">
        <v>584</v>
      </c>
      <c r="B1285" s="29">
        <v>11</v>
      </c>
      <c r="C1285" s="50" t="s">
        <v>101</v>
      </c>
      <c r="D1285" s="53" t="s">
        <v>538</v>
      </c>
      <c r="E1285" s="32" t="s">
        <v>53</v>
      </c>
      <c r="G1285" s="1">
        <v>765000</v>
      </c>
      <c r="H1285" s="1">
        <v>765000</v>
      </c>
      <c r="I1285" s="1">
        <v>765000</v>
      </c>
      <c r="J1285" s="1">
        <v>765000</v>
      </c>
      <c r="K1285" s="1">
        <v>605704</v>
      </c>
      <c r="L1285" s="33">
        <f t="shared" si="605"/>
        <v>79.176993464052288</v>
      </c>
      <c r="M1285" s="1">
        <v>765000</v>
      </c>
      <c r="N1285" s="1">
        <v>765000</v>
      </c>
      <c r="O1285" s="1">
        <v>786760</v>
      </c>
      <c r="P1285" s="1">
        <f t="shared" si="639"/>
        <v>786760</v>
      </c>
      <c r="Q1285" s="1">
        <v>765000</v>
      </c>
      <c r="R1285" s="1">
        <v>786760</v>
      </c>
      <c r="S1285" s="1">
        <f t="shared" si="640"/>
        <v>786760</v>
      </c>
      <c r="T1285" s="1">
        <v>786760</v>
      </c>
      <c r="U1285" s="1">
        <f t="shared" si="641"/>
        <v>786760</v>
      </c>
    </row>
    <row r="1286" spans="1:25" hidden="1" x14ac:dyDescent="0.2">
      <c r="A1286" s="28" t="s">
        <v>584</v>
      </c>
      <c r="B1286" s="29">
        <v>11</v>
      </c>
      <c r="C1286" s="50" t="s">
        <v>101</v>
      </c>
      <c r="D1286" s="53">
        <v>3235</v>
      </c>
      <c r="E1286" s="32" t="s">
        <v>56</v>
      </c>
      <c r="G1286" s="1">
        <v>250000</v>
      </c>
      <c r="H1286" s="1">
        <v>250000</v>
      </c>
      <c r="I1286" s="1">
        <v>250000</v>
      </c>
      <c r="J1286" s="1">
        <v>250000</v>
      </c>
      <c r="K1286" s="1">
        <v>0</v>
      </c>
      <c r="L1286" s="33">
        <f t="shared" si="605"/>
        <v>0</v>
      </c>
      <c r="M1286" s="1">
        <v>250000</v>
      </c>
      <c r="N1286" s="1">
        <v>250000</v>
      </c>
      <c r="O1286" s="1">
        <v>153000</v>
      </c>
      <c r="P1286" s="1">
        <f t="shared" si="639"/>
        <v>153000</v>
      </c>
      <c r="Q1286" s="1">
        <v>250000</v>
      </c>
      <c r="R1286" s="1">
        <v>153000</v>
      </c>
      <c r="S1286" s="1">
        <f t="shared" si="640"/>
        <v>153000</v>
      </c>
      <c r="T1286" s="1">
        <v>153000</v>
      </c>
      <c r="U1286" s="1">
        <f t="shared" si="641"/>
        <v>153000</v>
      </c>
    </row>
    <row r="1287" spans="1:25" s="23" customFormat="1" ht="15.75" hidden="1" x14ac:dyDescent="0.2">
      <c r="A1287" s="24" t="s">
        <v>584</v>
      </c>
      <c r="B1287" s="25">
        <v>11</v>
      </c>
      <c r="C1287" s="49" t="s">
        <v>101</v>
      </c>
      <c r="D1287" s="40">
        <v>329</v>
      </c>
      <c r="E1287" s="20"/>
      <c r="F1287" s="20"/>
      <c r="G1287" s="21">
        <f>SUM(G1288)</f>
        <v>190000</v>
      </c>
      <c r="H1287" s="21">
        <f t="shared" ref="H1287:U1287" si="645">SUM(H1288)</f>
        <v>190000</v>
      </c>
      <c r="I1287" s="21">
        <f t="shared" si="645"/>
        <v>190000</v>
      </c>
      <c r="J1287" s="21">
        <f t="shared" si="645"/>
        <v>190000</v>
      </c>
      <c r="K1287" s="21">
        <f t="shared" si="645"/>
        <v>0</v>
      </c>
      <c r="L1287" s="22">
        <f t="shared" si="605"/>
        <v>0</v>
      </c>
      <c r="M1287" s="21">
        <f t="shared" si="645"/>
        <v>190000</v>
      </c>
      <c r="N1287" s="21">
        <f t="shared" si="645"/>
        <v>190000</v>
      </c>
      <c r="O1287" s="21">
        <f t="shared" si="645"/>
        <v>250000</v>
      </c>
      <c r="P1287" s="21">
        <f t="shared" si="645"/>
        <v>250000</v>
      </c>
      <c r="Q1287" s="21">
        <f t="shared" si="645"/>
        <v>190000</v>
      </c>
      <c r="R1287" s="21">
        <f t="shared" si="645"/>
        <v>250000</v>
      </c>
      <c r="S1287" s="21">
        <f t="shared" si="645"/>
        <v>250000</v>
      </c>
      <c r="T1287" s="21">
        <f t="shared" si="645"/>
        <v>250000</v>
      </c>
      <c r="U1287" s="21">
        <f t="shared" si="645"/>
        <v>250000</v>
      </c>
      <c r="V1287" s="21"/>
      <c r="W1287" s="21"/>
      <c r="X1287" s="21"/>
      <c r="Y1287" s="12"/>
    </row>
    <row r="1288" spans="1:25" hidden="1" x14ac:dyDescent="0.2">
      <c r="A1288" s="28" t="s">
        <v>584</v>
      </c>
      <c r="B1288" s="29">
        <v>11</v>
      </c>
      <c r="C1288" s="50" t="s">
        <v>101</v>
      </c>
      <c r="D1288" s="53">
        <v>3294</v>
      </c>
      <c r="E1288" s="32" t="s">
        <v>65</v>
      </c>
      <c r="G1288" s="1">
        <v>190000</v>
      </c>
      <c r="H1288" s="1">
        <v>190000</v>
      </c>
      <c r="I1288" s="1">
        <v>190000</v>
      </c>
      <c r="J1288" s="1">
        <v>190000</v>
      </c>
      <c r="K1288" s="1">
        <v>0</v>
      </c>
      <c r="L1288" s="33">
        <f t="shared" si="605"/>
        <v>0</v>
      </c>
      <c r="M1288" s="1">
        <v>190000</v>
      </c>
      <c r="N1288" s="1">
        <v>190000</v>
      </c>
      <c r="O1288" s="1">
        <v>250000</v>
      </c>
      <c r="P1288" s="1">
        <f t="shared" si="639"/>
        <v>250000</v>
      </c>
      <c r="Q1288" s="1">
        <v>190000</v>
      </c>
      <c r="R1288" s="1">
        <v>250000</v>
      </c>
      <c r="S1288" s="1">
        <f t="shared" si="640"/>
        <v>250000</v>
      </c>
      <c r="T1288" s="1">
        <v>250000</v>
      </c>
      <c r="U1288" s="1">
        <f t="shared" si="641"/>
        <v>250000</v>
      </c>
    </row>
    <row r="1289" spans="1:25" s="23" customFormat="1" ht="63" x14ac:dyDescent="0.2">
      <c r="A1289" s="227" t="s">
        <v>588</v>
      </c>
      <c r="B1289" s="230"/>
      <c r="C1289" s="230"/>
      <c r="D1289" s="230"/>
      <c r="E1289" s="20" t="s">
        <v>81</v>
      </c>
      <c r="F1289" s="20" t="s">
        <v>237</v>
      </c>
      <c r="G1289" s="21">
        <f>G1290</f>
        <v>186786</v>
      </c>
      <c r="H1289" s="21">
        <f t="shared" ref="H1289:U1289" si="646">H1290</f>
        <v>186786</v>
      </c>
      <c r="I1289" s="21">
        <f t="shared" si="646"/>
        <v>186786</v>
      </c>
      <c r="J1289" s="21">
        <f t="shared" si="646"/>
        <v>186786</v>
      </c>
      <c r="K1289" s="21">
        <f t="shared" si="646"/>
        <v>186786</v>
      </c>
      <c r="L1289" s="22">
        <f t="shared" si="605"/>
        <v>100</v>
      </c>
      <c r="M1289" s="21">
        <f t="shared" si="646"/>
        <v>186786</v>
      </c>
      <c r="N1289" s="21">
        <f t="shared" si="646"/>
        <v>186786</v>
      </c>
      <c r="O1289" s="21">
        <f t="shared" si="646"/>
        <v>186786</v>
      </c>
      <c r="P1289" s="21">
        <f t="shared" si="646"/>
        <v>186786</v>
      </c>
      <c r="Q1289" s="21">
        <f t="shared" si="646"/>
        <v>186786</v>
      </c>
      <c r="R1289" s="21">
        <f t="shared" si="646"/>
        <v>186786</v>
      </c>
      <c r="S1289" s="21">
        <f t="shared" si="646"/>
        <v>186786</v>
      </c>
      <c r="T1289" s="21">
        <f t="shared" si="646"/>
        <v>186786</v>
      </c>
      <c r="U1289" s="21">
        <f t="shared" si="646"/>
        <v>186786</v>
      </c>
      <c r="V1289" s="21"/>
      <c r="W1289" s="21"/>
      <c r="X1289" s="21"/>
      <c r="Y1289" s="12"/>
    </row>
    <row r="1290" spans="1:25" s="23" customFormat="1" ht="15.75" hidden="1" x14ac:dyDescent="0.2">
      <c r="A1290" s="24" t="s">
        <v>588</v>
      </c>
      <c r="B1290" s="25">
        <v>11</v>
      </c>
      <c r="C1290" s="49" t="s">
        <v>101</v>
      </c>
      <c r="D1290" s="40">
        <v>422</v>
      </c>
      <c r="E1290" s="20"/>
      <c r="F1290" s="20"/>
      <c r="G1290" s="21">
        <f>SUM(G1291)</f>
        <v>186786</v>
      </c>
      <c r="H1290" s="21">
        <f t="shared" ref="H1290:U1290" si="647">SUM(H1291)</f>
        <v>186786</v>
      </c>
      <c r="I1290" s="21">
        <f t="shared" si="647"/>
        <v>186786</v>
      </c>
      <c r="J1290" s="21">
        <f t="shared" si="647"/>
        <v>186786</v>
      </c>
      <c r="K1290" s="21">
        <f t="shared" si="647"/>
        <v>186786</v>
      </c>
      <c r="L1290" s="22">
        <f t="shared" si="605"/>
        <v>100</v>
      </c>
      <c r="M1290" s="21">
        <f t="shared" si="647"/>
        <v>186786</v>
      </c>
      <c r="N1290" s="21">
        <f t="shared" si="647"/>
        <v>186786</v>
      </c>
      <c r="O1290" s="21">
        <f t="shared" si="647"/>
        <v>186786</v>
      </c>
      <c r="P1290" s="21">
        <f t="shared" si="647"/>
        <v>186786</v>
      </c>
      <c r="Q1290" s="21">
        <f t="shared" si="647"/>
        <v>186786</v>
      </c>
      <c r="R1290" s="21">
        <f t="shared" si="647"/>
        <v>186786</v>
      </c>
      <c r="S1290" s="21">
        <f t="shared" si="647"/>
        <v>186786</v>
      </c>
      <c r="T1290" s="21">
        <f t="shared" si="647"/>
        <v>186786</v>
      </c>
      <c r="U1290" s="21">
        <f t="shared" si="647"/>
        <v>186786</v>
      </c>
      <c r="V1290" s="21"/>
      <c r="W1290" s="21"/>
      <c r="X1290" s="21"/>
      <c r="Y1290" s="12"/>
    </row>
    <row r="1291" spans="1:25" hidden="1" x14ac:dyDescent="0.2">
      <c r="A1291" s="28" t="s">
        <v>588</v>
      </c>
      <c r="B1291" s="29">
        <v>11</v>
      </c>
      <c r="C1291" s="50" t="s">
        <v>101</v>
      </c>
      <c r="D1291" s="53" t="s">
        <v>552</v>
      </c>
      <c r="E1291" s="32" t="s">
        <v>74</v>
      </c>
      <c r="G1291" s="1">
        <v>186786</v>
      </c>
      <c r="H1291" s="1">
        <v>186786</v>
      </c>
      <c r="I1291" s="1">
        <v>186786</v>
      </c>
      <c r="J1291" s="1">
        <v>186786</v>
      </c>
      <c r="K1291" s="1">
        <v>186786</v>
      </c>
      <c r="L1291" s="33">
        <f t="shared" si="605"/>
        <v>100</v>
      </c>
      <c r="M1291" s="1">
        <v>186786</v>
      </c>
      <c r="N1291" s="1">
        <v>186786</v>
      </c>
      <c r="O1291" s="1">
        <v>186786</v>
      </c>
      <c r="P1291" s="1">
        <f>O1291</f>
        <v>186786</v>
      </c>
      <c r="Q1291" s="1">
        <v>186786</v>
      </c>
      <c r="R1291" s="1">
        <v>186786</v>
      </c>
      <c r="S1291" s="1">
        <f>R1291</f>
        <v>186786</v>
      </c>
      <c r="T1291" s="1">
        <v>186786</v>
      </c>
      <c r="U1291" s="1">
        <f>T1291</f>
        <v>186786</v>
      </c>
    </row>
    <row r="1308" spans="1:25" s="32" customFormat="1" x14ac:dyDescent="0.2">
      <c r="A1308" s="28"/>
      <c r="B1308" s="29"/>
      <c r="C1308" s="50"/>
      <c r="D1308" s="53"/>
      <c r="G1308" s="1"/>
      <c r="H1308" s="1"/>
      <c r="I1308" s="1"/>
      <c r="J1308" s="1"/>
      <c r="K1308" s="1"/>
      <c r="L1308" s="33"/>
      <c r="V1308" s="85"/>
      <c r="W1308" s="85"/>
      <c r="X1308" s="85"/>
      <c r="Y1308" s="89"/>
    </row>
    <row r="1309" spans="1:25" s="32" customFormat="1" x14ac:dyDescent="0.2">
      <c r="A1309" s="28"/>
      <c r="B1309" s="29"/>
      <c r="C1309" s="50"/>
      <c r="D1309" s="53"/>
      <c r="G1309" s="1"/>
      <c r="H1309" s="1"/>
      <c r="I1309" s="1"/>
      <c r="J1309" s="1"/>
      <c r="K1309" s="1"/>
      <c r="L1309" s="33"/>
      <c r="V1309" s="85"/>
      <c r="W1309" s="85"/>
      <c r="X1309" s="85"/>
      <c r="Y1309" s="89"/>
    </row>
    <row r="1310" spans="1:25" s="32" customFormat="1" x14ac:dyDescent="0.2">
      <c r="A1310" s="28"/>
      <c r="B1310" s="29"/>
      <c r="C1310" s="50"/>
      <c r="D1310" s="53"/>
      <c r="G1310" s="1"/>
      <c r="H1310" s="1"/>
      <c r="I1310" s="1"/>
      <c r="J1310" s="1"/>
      <c r="K1310" s="1"/>
      <c r="L1310" s="33"/>
      <c r="V1310" s="85"/>
      <c r="W1310" s="85"/>
      <c r="X1310" s="85"/>
      <c r="Y1310" s="89"/>
    </row>
    <row r="1311" spans="1:25" s="32" customFormat="1" x14ac:dyDescent="0.2">
      <c r="A1311" s="28"/>
      <c r="B1311" s="29"/>
      <c r="C1311" s="50"/>
      <c r="D1311" s="53"/>
      <c r="G1311" s="1"/>
      <c r="H1311" s="1"/>
      <c r="I1311" s="1"/>
      <c r="J1311" s="1"/>
      <c r="K1311" s="1"/>
      <c r="L1311" s="33"/>
      <c r="V1311" s="85"/>
      <c r="W1311" s="85"/>
      <c r="X1311" s="85"/>
      <c r="Y1311" s="89"/>
    </row>
    <row r="1320" spans="12:21" x14ac:dyDescent="0.2">
      <c r="L1320" s="1"/>
      <c r="M1320" s="1"/>
      <c r="N1320" s="1"/>
      <c r="O1320" s="1"/>
      <c r="P1320" s="1"/>
      <c r="Q1320" s="1">
        <f>SUBTOTAL(9,Q6:Q1279)</f>
        <v>47911067362</v>
      </c>
      <c r="R1320" s="1"/>
      <c r="S1320" s="1"/>
      <c r="T1320" s="1"/>
      <c r="U1320" s="1"/>
    </row>
    <row r="1321" spans="12:21" x14ac:dyDescent="0.2">
      <c r="M1321" s="1"/>
      <c r="N1321" s="1"/>
      <c r="O1321" s="1"/>
      <c r="P1321" s="1"/>
      <c r="Q1321" s="1"/>
      <c r="R1321" s="1"/>
      <c r="S1321" s="1"/>
      <c r="T1321" s="1"/>
      <c r="U1321" s="1"/>
    </row>
  </sheetData>
  <autoFilter ref="A1:U1319" xr:uid="{00000000-0009-0000-0000-000000000000}"/>
  <customSheetViews>
    <customSheetView guid="{690963E0-70D2-4DD9-8517-3DDCFA408CAC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1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DB9A6C2F-01A4-41A2-995E-DB0A0206D695}"/>
    </customSheetView>
    <customSheetView guid="{ADF3AB29-43ED-443C-A574-B6816DBD0304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2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2331B6EF-9411-4A31-8EBB-85CE1E6FA399}"/>
    </customSheetView>
    <customSheetView guid="{E8EF3827-4217-4303-8A9B-BBF667C26949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3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92D29ECA-C7E7-45B7-A22D-A8989407B788}"/>
    </customSheetView>
  </customSheetViews>
  <mergeCells count="169">
    <mergeCell ref="A1261:D1261"/>
    <mergeCell ref="A1273:F1273"/>
    <mergeCell ref="A1274:D1274"/>
    <mergeCell ref="A1289:D1289"/>
    <mergeCell ref="A1205:D1205"/>
    <mergeCell ref="E1205:F1205"/>
    <mergeCell ref="A1206:D1206"/>
    <mergeCell ref="A1254:D1254"/>
    <mergeCell ref="E1138:F1138"/>
    <mergeCell ref="A1139:D1139"/>
    <mergeCell ref="A1186:D1186"/>
    <mergeCell ref="A1193:D1193"/>
    <mergeCell ref="A1074:D1074"/>
    <mergeCell ref="A1117:D1117"/>
    <mergeCell ref="A1129:D1129"/>
    <mergeCell ref="A1138:D1138"/>
    <mergeCell ref="A1066:D1066"/>
    <mergeCell ref="A1069:D1069"/>
    <mergeCell ref="A1072:F1072"/>
    <mergeCell ref="A1073:D1073"/>
    <mergeCell ref="E1073:F1073"/>
    <mergeCell ref="A1034:D1034"/>
    <mergeCell ref="A1053:D1053"/>
    <mergeCell ref="A1056:D1056"/>
    <mergeCell ref="A1061:D1061"/>
    <mergeCell ref="A1001:D1001"/>
    <mergeCell ref="A1007:D1007"/>
    <mergeCell ref="A1010:D1010"/>
    <mergeCell ref="A1031:D1031"/>
    <mergeCell ref="A928:D928"/>
    <mergeCell ref="A935:D935"/>
    <mergeCell ref="A942:F942"/>
    <mergeCell ref="A943:D943"/>
    <mergeCell ref="A879:D879"/>
    <mergeCell ref="A882:F882"/>
    <mergeCell ref="A883:D883"/>
    <mergeCell ref="A925:D925"/>
    <mergeCell ref="A865:D865"/>
    <mergeCell ref="A868:D868"/>
    <mergeCell ref="A873:D873"/>
    <mergeCell ref="A876:D876"/>
    <mergeCell ref="A853:D853"/>
    <mergeCell ref="A856:D856"/>
    <mergeCell ref="A859:D859"/>
    <mergeCell ref="A862:D862"/>
    <mergeCell ref="A823:D823"/>
    <mergeCell ref="A828:D828"/>
    <mergeCell ref="A835:D835"/>
    <mergeCell ref="A840:D840"/>
    <mergeCell ref="A787:D787"/>
    <mergeCell ref="A802:D802"/>
    <mergeCell ref="A809:D809"/>
    <mergeCell ref="A816:D816"/>
    <mergeCell ref="A767:D767"/>
    <mergeCell ref="A774:D774"/>
    <mergeCell ref="A779:D779"/>
    <mergeCell ref="A784:D784"/>
    <mergeCell ref="A733:D733"/>
    <mergeCell ref="A744:D744"/>
    <mergeCell ref="A753:D753"/>
    <mergeCell ref="A760:D760"/>
    <mergeCell ref="A703:D703"/>
    <mergeCell ref="A710:D710"/>
    <mergeCell ref="A717:D717"/>
    <mergeCell ref="A726:D726"/>
    <mergeCell ref="A671:D671"/>
    <mergeCell ref="A678:D678"/>
    <mergeCell ref="A687:D687"/>
    <mergeCell ref="A696:D696"/>
    <mergeCell ref="A631:D631"/>
    <mergeCell ref="A640:D640"/>
    <mergeCell ref="A649:D649"/>
    <mergeCell ref="A662:D662"/>
    <mergeCell ref="A594:D594"/>
    <mergeCell ref="A604:D604"/>
    <mergeCell ref="A613:D613"/>
    <mergeCell ref="A622:D622"/>
    <mergeCell ref="A573:D573"/>
    <mergeCell ref="A583:D583"/>
    <mergeCell ref="A592:F592"/>
    <mergeCell ref="A593:F593"/>
    <mergeCell ref="A563:D563"/>
    <mergeCell ref="A566:D566"/>
    <mergeCell ref="A569:D569"/>
    <mergeCell ref="A572:F572"/>
    <mergeCell ref="A545:D545"/>
    <mergeCell ref="A548:D548"/>
    <mergeCell ref="A551:D551"/>
    <mergeCell ref="A558:D558"/>
    <mergeCell ref="A533:D533"/>
    <mergeCell ref="A536:D536"/>
    <mergeCell ref="A539:D539"/>
    <mergeCell ref="A542:D542"/>
    <mergeCell ref="A505:D505"/>
    <mergeCell ref="A518:D518"/>
    <mergeCell ref="A523:D523"/>
    <mergeCell ref="A528:D528"/>
    <mergeCell ref="A493:D493"/>
    <mergeCell ref="A496:D496"/>
    <mergeCell ref="A499:D499"/>
    <mergeCell ref="A504:F504"/>
    <mergeCell ref="A477:D477"/>
    <mergeCell ref="A480:D480"/>
    <mergeCell ref="A485:D485"/>
    <mergeCell ref="A488:D488"/>
    <mergeCell ref="A467:F467"/>
    <mergeCell ref="A468:D468"/>
    <mergeCell ref="A471:D471"/>
    <mergeCell ref="A474:D474"/>
    <mergeCell ref="A433:D433"/>
    <mergeCell ref="A446:D446"/>
    <mergeCell ref="A455:D455"/>
    <mergeCell ref="A466:F466"/>
    <mergeCell ref="A355:F355"/>
    <mergeCell ref="A356:D356"/>
    <mergeCell ref="A400:D400"/>
    <mergeCell ref="A418:D418"/>
    <mergeCell ref="A339:D339"/>
    <mergeCell ref="A342:D342"/>
    <mergeCell ref="A349:D349"/>
    <mergeCell ref="A352:D352"/>
    <mergeCell ref="A309:D309"/>
    <mergeCell ref="A312:D312"/>
    <mergeCell ref="A317:D317"/>
    <mergeCell ref="A332:D332"/>
    <mergeCell ref="A266:D266"/>
    <mergeCell ref="A276:D276"/>
    <mergeCell ref="A290:D290"/>
    <mergeCell ref="A296:D296"/>
    <mergeCell ref="A240:D240"/>
    <mergeCell ref="A245:D245"/>
    <mergeCell ref="A248:D248"/>
    <mergeCell ref="A251:D251"/>
    <mergeCell ref="A207:D207"/>
    <mergeCell ref="A210:D210"/>
    <mergeCell ref="A233:D233"/>
    <mergeCell ref="A236:D236"/>
    <mergeCell ref="A186:D186"/>
    <mergeCell ref="A189:D189"/>
    <mergeCell ref="A194:D194"/>
    <mergeCell ref="A202:D202"/>
    <mergeCell ref="A168:D168"/>
    <mergeCell ref="A171:D171"/>
    <mergeCell ref="A175:D175"/>
    <mergeCell ref="A181:D181"/>
    <mergeCell ref="A145:D145"/>
    <mergeCell ref="A154:D154"/>
    <mergeCell ref="A157:D157"/>
    <mergeCell ref="A160:D160"/>
    <mergeCell ref="A129:D129"/>
    <mergeCell ref="A134:D134"/>
    <mergeCell ref="A137:D137"/>
    <mergeCell ref="A142:D142"/>
    <mergeCell ref="A2:F2"/>
    <mergeCell ref="A3:F3"/>
    <mergeCell ref="A4:F4"/>
    <mergeCell ref="A5:D5"/>
    <mergeCell ref="A115:D115"/>
    <mergeCell ref="A118:D118"/>
    <mergeCell ref="A121:D121"/>
    <mergeCell ref="A126:D126"/>
    <mergeCell ref="A105:D105"/>
    <mergeCell ref="A110:F110"/>
    <mergeCell ref="A111:F111"/>
    <mergeCell ref="A112:D112"/>
    <mergeCell ref="A64:D64"/>
    <mergeCell ref="A73:D73"/>
    <mergeCell ref="A90:D90"/>
    <mergeCell ref="A95:D95"/>
  </mergeCells>
  <phoneticPr fontId="14" type="noConversion"/>
  <pageMargins left="0.22435897435897437" right="0.16452991452991453" top="0.46367521367521369" bottom="0.35433070866141736" header="0.31496062992125984" footer="0.15748031496062992"/>
  <pageSetup paperSize="9" scale="65" orientation="landscape" r:id="rId4"/>
  <headerFooter alignWithMargins="0">
    <oddHeader>&amp;CPrijedlog proračuna Ministarstva pomorstva, prometa i infrastrukture za razdoblje 2014.-2016.&amp;R&amp;D</oddHead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LR443"/>
  <sheetViews>
    <sheetView zoomScale="90" zoomScaleNormal="90" zoomScaleSheetLayoutView="80" zoomScalePageLayoutView="81" workbookViewId="0">
      <pane xSplit="7" ySplit="1" topLeftCell="H2" activePane="bottomRight" state="frozen"/>
      <selection pane="topRight" activeCell="H1" sqref="H1"/>
      <selection pane="bottomLeft" activeCell="A4" sqref="A4"/>
      <selection pane="bottomRight" activeCell="H1" sqref="H1:H1048576"/>
    </sheetView>
  </sheetViews>
  <sheetFormatPr defaultColWidth="9.140625" defaultRowHeight="15.75" x14ac:dyDescent="0.2"/>
  <cols>
    <col min="1" max="1" width="11.5703125" style="126" customWidth="1"/>
    <col min="2" max="2" width="11.85546875" style="128" customWidth="1"/>
    <col min="3" max="3" width="13.42578125" style="181" customWidth="1"/>
    <col min="4" max="4" width="9.5703125" style="181" customWidth="1"/>
    <col min="5" max="5" width="8.42578125" style="189" customWidth="1"/>
    <col min="6" max="6" width="7.28515625" style="192" customWidth="1"/>
    <col min="7" max="7" width="47.140625" style="211" customWidth="1"/>
    <col min="8" max="8" width="25.7109375" style="182" customWidth="1"/>
    <col min="9" max="9" width="16.28515625" style="103" hidden="1" customWidth="1"/>
    <col min="10" max="10" width="12.140625" style="103" hidden="1" customWidth="1"/>
    <col min="11" max="11" width="16.28515625" style="103" hidden="1" customWidth="1"/>
    <col min="12" max="12" width="17.140625" style="103" hidden="1" customWidth="1"/>
    <col min="13" max="13" width="17.5703125" style="103" hidden="1" customWidth="1"/>
    <col min="14" max="14" width="16.28515625" style="103" hidden="1" customWidth="1"/>
    <col min="15" max="15" width="16.7109375" style="103" hidden="1" customWidth="1"/>
    <col min="16" max="16" width="16.28515625" style="103" hidden="1" customWidth="1"/>
    <col min="17" max="17" width="17.140625" style="103" hidden="1" customWidth="1"/>
    <col min="18" max="18" width="3" style="103" hidden="1" customWidth="1"/>
    <col min="19" max="19" width="19.140625" style="103" customWidth="1"/>
    <col min="20" max="22" width="16.28515625" style="103" hidden="1" customWidth="1"/>
    <col min="23" max="23" width="18.85546875" style="103" hidden="1" customWidth="1"/>
    <col min="24" max="24" width="16.28515625" style="103" hidden="1" customWidth="1"/>
    <col min="25" max="25" width="16.5703125" style="103" hidden="1" customWidth="1"/>
    <col min="26" max="26" width="16.28515625" style="103" hidden="1" customWidth="1"/>
    <col min="27" max="27" width="16.7109375" style="103" hidden="1" customWidth="1"/>
    <col min="28" max="28" width="16.28515625" style="103" hidden="1" customWidth="1"/>
    <col min="29" max="29" width="18.85546875" style="103" customWidth="1"/>
    <col min="30" max="30" width="16.28515625" style="103" hidden="1" customWidth="1"/>
    <col min="31" max="31" width="16.5703125" style="103" hidden="1" customWidth="1"/>
    <col min="32" max="32" width="17.28515625" style="103" hidden="1" customWidth="1"/>
    <col min="33" max="33" width="16.5703125" style="103" hidden="1" customWidth="1"/>
    <col min="34" max="34" width="17.28515625" style="103" hidden="1" customWidth="1"/>
    <col min="35" max="35" width="16.5703125" style="103" hidden="1" customWidth="1"/>
    <col min="36" max="36" width="17.28515625" style="103" hidden="1" customWidth="1"/>
    <col min="37" max="37" width="16.5703125" style="103" customWidth="1"/>
    <col min="38" max="38" width="17.28515625" style="103" hidden="1" customWidth="1"/>
    <col min="39" max="41" width="17.7109375" style="125" hidden="1" customWidth="1"/>
    <col min="42" max="42" width="0" style="125" hidden="1" customWidth="1"/>
    <col min="43" max="330" width="9.140625" style="125"/>
    <col min="331" max="16384" width="9.140625" style="124"/>
  </cols>
  <sheetData>
    <row r="1" spans="1:330" s="134" customFormat="1" ht="129.75" customHeight="1" x14ac:dyDescent="0.2">
      <c r="A1" s="126" t="s">
        <v>589</v>
      </c>
      <c r="B1" s="128" t="s">
        <v>0</v>
      </c>
      <c r="C1" s="214" t="s">
        <v>677</v>
      </c>
      <c r="D1" s="213" t="s">
        <v>678</v>
      </c>
      <c r="E1" s="127" t="s">
        <v>2</v>
      </c>
      <c r="F1" s="129" t="s">
        <v>3</v>
      </c>
      <c r="G1" s="130" t="s">
        <v>590</v>
      </c>
      <c r="H1" s="131" t="s">
        <v>591</v>
      </c>
      <c r="I1" s="95" t="s">
        <v>592</v>
      </c>
      <c r="J1" s="111" t="s">
        <v>593</v>
      </c>
      <c r="K1" s="95" t="s">
        <v>594</v>
      </c>
      <c r="L1" s="111" t="s">
        <v>595</v>
      </c>
      <c r="M1" s="117" t="s">
        <v>662</v>
      </c>
      <c r="N1" s="111" t="s">
        <v>663</v>
      </c>
      <c r="O1" s="122" t="s">
        <v>646</v>
      </c>
      <c r="P1" s="111" t="s">
        <v>647</v>
      </c>
      <c r="Q1" s="123" t="s">
        <v>652</v>
      </c>
      <c r="R1" s="111" t="s">
        <v>653</v>
      </c>
      <c r="S1" s="132" t="s">
        <v>668</v>
      </c>
      <c r="T1" s="111" t="s">
        <v>669</v>
      </c>
      <c r="U1" s="95" t="s">
        <v>596</v>
      </c>
      <c r="V1" s="111" t="s">
        <v>597</v>
      </c>
      <c r="W1" s="117" t="s">
        <v>664</v>
      </c>
      <c r="X1" s="111" t="s">
        <v>665</v>
      </c>
      <c r="Y1" s="122" t="s">
        <v>648</v>
      </c>
      <c r="Z1" s="111" t="s">
        <v>651</v>
      </c>
      <c r="AA1" s="123" t="s">
        <v>654</v>
      </c>
      <c r="AB1" s="111" t="s">
        <v>655</v>
      </c>
      <c r="AC1" s="132" t="s">
        <v>670</v>
      </c>
      <c r="AD1" s="111" t="s">
        <v>671</v>
      </c>
      <c r="AE1" s="117" t="s">
        <v>666</v>
      </c>
      <c r="AF1" s="111" t="s">
        <v>667</v>
      </c>
      <c r="AG1" s="122" t="s">
        <v>649</v>
      </c>
      <c r="AH1" s="111" t="s">
        <v>650</v>
      </c>
      <c r="AI1" s="123" t="s">
        <v>656</v>
      </c>
      <c r="AJ1" s="111" t="s">
        <v>657</v>
      </c>
      <c r="AK1" s="132" t="s">
        <v>672</v>
      </c>
      <c r="AL1" s="111" t="s">
        <v>673</v>
      </c>
      <c r="AM1" s="131" t="s">
        <v>674</v>
      </c>
      <c r="AN1" s="131" t="s">
        <v>675</v>
      </c>
      <c r="AO1" s="131" t="s">
        <v>676</v>
      </c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  <c r="IT1" s="133"/>
      <c r="IU1" s="133"/>
      <c r="IV1" s="133"/>
      <c r="IW1" s="133"/>
      <c r="IX1" s="133"/>
      <c r="IY1" s="133"/>
      <c r="IZ1" s="133"/>
      <c r="JA1" s="133"/>
      <c r="JB1" s="133"/>
      <c r="JC1" s="133"/>
      <c r="JD1" s="133"/>
      <c r="JE1" s="133"/>
      <c r="JF1" s="133"/>
      <c r="JG1" s="133"/>
      <c r="JH1" s="133"/>
      <c r="JI1" s="133"/>
      <c r="JJ1" s="133"/>
      <c r="JK1" s="133"/>
      <c r="JL1" s="133"/>
      <c r="JM1" s="133"/>
      <c r="JN1" s="133"/>
      <c r="JO1" s="133"/>
      <c r="JP1" s="133"/>
      <c r="JQ1" s="133"/>
      <c r="JR1" s="133"/>
      <c r="JS1" s="133"/>
      <c r="JT1" s="133"/>
      <c r="JU1" s="133"/>
      <c r="JV1" s="133"/>
      <c r="JW1" s="133"/>
      <c r="JX1" s="133"/>
      <c r="JY1" s="133"/>
      <c r="JZ1" s="133"/>
      <c r="KA1" s="133"/>
      <c r="KB1" s="133"/>
      <c r="KC1" s="133"/>
      <c r="KD1" s="133"/>
      <c r="KE1" s="133"/>
      <c r="KF1" s="133"/>
      <c r="KG1" s="133"/>
      <c r="KH1" s="133"/>
      <c r="KI1" s="133"/>
      <c r="KJ1" s="133"/>
      <c r="KK1" s="133"/>
      <c r="KL1" s="133"/>
      <c r="KM1" s="133"/>
      <c r="KN1" s="133"/>
      <c r="KO1" s="133"/>
      <c r="KP1" s="133"/>
      <c r="KQ1" s="133"/>
      <c r="KR1" s="133"/>
      <c r="KS1" s="133"/>
      <c r="KT1" s="133"/>
      <c r="KU1" s="133"/>
      <c r="KV1" s="133"/>
      <c r="KW1" s="133"/>
      <c r="KX1" s="133"/>
      <c r="KY1" s="133"/>
      <c r="KZ1" s="133"/>
      <c r="LA1" s="133"/>
      <c r="LB1" s="133"/>
      <c r="LC1" s="133"/>
      <c r="LD1" s="133"/>
      <c r="LE1" s="133"/>
      <c r="LF1" s="133"/>
      <c r="LG1" s="133"/>
      <c r="LH1" s="133"/>
      <c r="LI1" s="133"/>
      <c r="LJ1" s="133"/>
      <c r="LK1" s="133"/>
      <c r="LL1" s="133"/>
      <c r="LM1" s="133"/>
      <c r="LN1" s="133"/>
      <c r="LO1" s="133"/>
      <c r="LP1" s="133"/>
      <c r="LQ1" s="133"/>
      <c r="LR1" s="133"/>
    </row>
    <row r="2" spans="1:330" x14ac:dyDescent="0.2">
      <c r="A2" s="247" t="s">
        <v>616</v>
      </c>
      <c r="B2" s="249" t="s">
        <v>617</v>
      </c>
      <c r="C2" s="250"/>
      <c r="D2" s="250"/>
      <c r="E2" s="250"/>
      <c r="F2" s="251"/>
      <c r="G2" s="255" t="s">
        <v>618</v>
      </c>
      <c r="H2" s="257"/>
      <c r="I2" s="245">
        <f>I4+I70+I99+I109+I129+I119+I164+I213+I256+I277+I288+I321+I354+I361+I368</f>
        <v>26290059</v>
      </c>
      <c r="J2" s="245">
        <f t="shared" ref="J2:AL2" si="0">J4+J70+J99+J109+J129+J119+J164+J213+J256+J277+J288+J321+J354+J361+J368</f>
        <v>7712405</v>
      </c>
      <c r="K2" s="245">
        <f t="shared" si="0"/>
        <v>22058551</v>
      </c>
      <c r="L2" s="245">
        <f t="shared" si="0"/>
        <v>6483465</v>
      </c>
      <c r="M2" s="245">
        <f t="shared" si="0"/>
        <v>28088965</v>
      </c>
      <c r="N2" s="245">
        <f t="shared" si="0"/>
        <v>7167281</v>
      </c>
      <c r="O2" s="245">
        <f t="shared" si="0"/>
        <v>28080665</v>
      </c>
      <c r="P2" s="245">
        <f t="shared" si="0"/>
        <v>7167281</v>
      </c>
      <c r="Q2" s="245">
        <f t="shared" si="0"/>
        <v>28080665</v>
      </c>
      <c r="R2" s="245">
        <f t="shared" si="0"/>
        <v>6835474</v>
      </c>
      <c r="S2" s="245">
        <f t="shared" si="0"/>
        <v>30933367</v>
      </c>
      <c r="T2" s="245">
        <f t="shared" si="0"/>
        <v>6527474</v>
      </c>
      <c r="U2" s="245">
        <f t="shared" si="0"/>
        <v>12029458</v>
      </c>
      <c r="V2" s="245">
        <f t="shared" si="0"/>
        <v>687807</v>
      </c>
      <c r="W2" s="245">
        <f t="shared" si="0"/>
        <v>20909623</v>
      </c>
      <c r="X2" s="245">
        <f t="shared" si="0"/>
        <v>1990039</v>
      </c>
      <c r="Y2" s="245">
        <f t="shared" si="0"/>
        <v>20706323</v>
      </c>
      <c r="Z2" s="245">
        <f t="shared" si="0"/>
        <v>1810039</v>
      </c>
      <c r="AA2" s="245">
        <f t="shared" si="0"/>
        <v>20706323</v>
      </c>
      <c r="AB2" s="245">
        <f t="shared" si="0"/>
        <v>1478232</v>
      </c>
      <c r="AC2" s="245">
        <f t="shared" si="0"/>
        <v>21901695</v>
      </c>
      <c r="AD2" s="245">
        <f t="shared" si="0"/>
        <v>1278232</v>
      </c>
      <c r="AE2" s="245">
        <f t="shared" si="0"/>
        <v>8194707</v>
      </c>
      <c r="AF2" s="245">
        <f t="shared" si="0"/>
        <v>331807</v>
      </c>
      <c r="AG2" s="245">
        <f t="shared" si="0"/>
        <v>8194707</v>
      </c>
      <c r="AH2" s="245">
        <f t="shared" si="0"/>
        <v>331807</v>
      </c>
      <c r="AI2" s="245">
        <f t="shared" si="0"/>
        <v>8194707</v>
      </c>
      <c r="AJ2" s="245">
        <f t="shared" si="0"/>
        <v>331807</v>
      </c>
      <c r="AK2" s="245">
        <f t="shared" si="0"/>
        <v>8733407</v>
      </c>
      <c r="AL2" s="245">
        <f t="shared" si="0"/>
        <v>301807</v>
      </c>
      <c r="AM2" s="212">
        <v>6527474</v>
      </c>
      <c r="AN2" s="212">
        <v>1278232</v>
      </c>
      <c r="AO2" s="212">
        <v>301807</v>
      </c>
      <c r="AP2" s="243" t="s">
        <v>616</v>
      </c>
    </row>
    <row r="3" spans="1:330" x14ac:dyDescent="0.2">
      <c r="A3" s="248"/>
      <c r="B3" s="252"/>
      <c r="C3" s="253"/>
      <c r="D3" s="253"/>
      <c r="E3" s="253"/>
      <c r="F3" s="254"/>
      <c r="G3" s="256"/>
      <c r="H3" s="258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135">
        <f>AM2-T2</f>
        <v>0</v>
      </c>
      <c r="AN3" s="135">
        <f>AN2-AD2</f>
        <v>0</v>
      </c>
      <c r="AO3" s="135">
        <f>AO2-AL2</f>
        <v>0</v>
      </c>
      <c r="AP3" s="244"/>
    </row>
    <row r="4" spans="1:330" ht="90" x14ac:dyDescent="0.2">
      <c r="A4" s="175" t="s">
        <v>616</v>
      </c>
      <c r="B4" s="176" t="s">
        <v>619</v>
      </c>
      <c r="C4" s="176"/>
      <c r="D4" s="176"/>
      <c r="E4" s="176"/>
      <c r="F4" s="177"/>
      <c r="G4" s="180" t="s">
        <v>611</v>
      </c>
      <c r="H4" s="179" t="s">
        <v>603</v>
      </c>
      <c r="I4" s="100">
        <f t="shared" ref="I4:AF4" si="1">I8+I18+I49+I59+I5+I53+I56+I67</f>
        <v>4385661</v>
      </c>
      <c r="J4" s="100">
        <f t="shared" si="1"/>
        <v>0</v>
      </c>
      <c r="K4" s="100">
        <f t="shared" si="1"/>
        <v>3813699</v>
      </c>
      <c r="L4" s="100">
        <f t="shared" si="1"/>
        <v>0</v>
      </c>
      <c r="M4" s="100">
        <f t="shared" si="1"/>
        <v>3813699</v>
      </c>
      <c r="N4" s="100">
        <f t="shared" si="1"/>
        <v>0</v>
      </c>
      <c r="O4" s="100">
        <f t="shared" ref="O4:P4" si="2">O8+O18+O49+O59+O5+O53+O56+O67</f>
        <v>3813899</v>
      </c>
      <c r="P4" s="100">
        <f t="shared" si="2"/>
        <v>0</v>
      </c>
      <c r="Q4" s="100">
        <f t="shared" ref="Q4:T4" si="3">Q8+Q18+Q49+Q59+Q5+Q53+Q56+Q67</f>
        <v>3813899</v>
      </c>
      <c r="R4" s="100">
        <f t="shared" si="3"/>
        <v>0</v>
      </c>
      <c r="S4" s="100">
        <f t="shared" si="3"/>
        <v>4381399</v>
      </c>
      <c r="T4" s="100">
        <f t="shared" si="3"/>
        <v>0</v>
      </c>
      <c r="U4" s="100">
        <f t="shared" si="1"/>
        <v>3728600</v>
      </c>
      <c r="V4" s="100">
        <f t="shared" si="1"/>
        <v>0</v>
      </c>
      <c r="W4" s="100">
        <f t="shared" si="1"/>
        <v>3728600</v>
      </c>
      <c r="X4" s="100">
        <f t="shared" si="1"/>
        <v>0</v>
      </c>
      <c r="Y4" s="100">
        <f t="shared" ref="Y4:Z4" si="4">Y8+Y18+Y49+Y59+Y5+Y53+Y56+Y67</f>
        <v>3728600</v>
      </c>
      <c r="Z4" s="100">
        <f t="shared" si="4"/>
        <v>0</v>
      </c>
      <c r="AA4" s="100">
        <f t="shared" ref="AA4:AD4" si="5">AA8+AA18+AA49+AA59+AA5+AA53+AA56+AA67</f>
        <v>3728600</v>
      </c>
      <c r="AB4" s="100">
        <f t="shared" si="5"/>
        <v>0</v>
      </c>
      <c r="AC4" s="100">
        <f t="shared" si="5"/>
        <v>4303600</v>
      </c>
      <c r="AD4" s="100">
        <f t="shared" si="5"/>
        <v>0</v>
      </c>
      <c r="AE4" s="100">
        <f t="shared" si="1"/>
        <v>4390600</v>
      </c>
      <c r="AF4" s="100">
        <f t="shared" si="1"/>
        <v>0</v>
      </c>
      <c r="AG4" s="100">
        <f t="shared" ref="AG4:AH4" si="6">AG8+AG18+AG49+AG59+AG5+AG53+AG56+AG67</f>
        <v>4390600</v>
      </c>
      <c r="AH4" s="100">
        <f t="shared" si="6"/>
        <v>0</v>
      </c>
      <c r="AI4" s="100">
        <f t="shared" ref="AI4:AL4" si="7">AI8+AI18+AI49+AI59+AI5+AI53+AI56+AI67</f>
        <v>4390600</v>
      </c>
      <c r="AJ4" s="100">
        <f t="shared" si="7"/>
        <v>0</v>
      </c>
      <c r="AK4" s="100">
        <f t="shared" si="7"/>
        <v>4420600</v>
      </c>
      <c r="AL4" s="100">
        <f t="shared" si="7"/>
        <v>0</v>
      </c>
      <c r="AM4" s="125">
        <v>43</v>
      </c>
      <c r="AN4" s="125">
        <v>43</v>
      </c>
      <c r="AO4" s="125">
        <v>43</v>
      </c>
    </row>
    <row r="5" spans="1:330" x14ac:dyDescent="0.2">
      <c r="A5" s="139" t="s">
        <v>616</v>
      </c>
      <c r="B5" s="140" t="s">
        <v>619</v>
      </c>
      <c r="C5" s="141">
        <v>31</v>
      </c>
      <c r="D5" s="141"/>
      <c r="E5" s="141"/>
      <c r="F5" s="142">
        <v>32</v>
      </c>
      <c r="G5" s="143"/>
      <c r="H5" s="144"/>
      <c r="I5" s="99">
        <f t="shared" ref="I5:AK6" si="8">I6</f>
        <v>60000</v>
      </c>
      <c r="J5" s="99">
        <f t="shared" si="8"/>
        <v>0</v>
      </c>
      <c r="K5" s="99">
        <f t="shared" si="8"/>
        <v>60000</v>
      </c>
      <c r="L5" s="99">
        <f t="shared" si="8"/>
        <v>0</v>
      </c>
      <c r="M5" s="99">
        <f t="shared" si="8"/>
        <v>60000</v>
      </c>
      <c r="N5" s="99">
        <f t="shared" si="8"/>
        <v>0</v>
      </c>
      <c r="O5" s="99">
        <f t="shared" si="8"/>
        <v>60000</v>
      </c>
      <c r="P5" s="99">
        <f t="shared" si="8"/>
        <v>0</v>
      </c>
      <c r="Q5" s="99">
        <f t="shared" si="8"/>
        <v>60000</v>
      </c>
      <c r="R5" s="99">
        <f t="shared" si="8"/>
        <v>0</v>
      </c>
      <c r="S5" s="99">
        <f t="shared" si="8"/>
        <v>60000</v>
      </c>
      <c r="T5" s="99">
        <f t="shared" si="8"/>
        <v>0</v>
      </c>
      <c r="U5" s="99">
        <f t="shared" si="8"/>
        <v>50000</v>
      </c>
      <c r="V5" s="99">
        <f t="shared" si="8"/>
        <v>0</v>
      </c>
      <c r="W5" s="99">
        <f t="shared" si="8"/>
        <v>50000</v>
      </c>
      <c r="X5" s="99">
        <f t="shared" si="8"/>
        <v>0</v>
      </c>
      <c r="Y5" s="99">
        <f t="shared" si="8"/>
        <v>50000</v>
      </c>
      <c r="Z5" s="99">
        <f t="shared" si="8"/>
        <v>0</v>
      </c>
      <c r="AA5" s="99">
        <f t="shared" si="8"/>
        <v>50000</v>
      </c>
      <c r="AB5" s="99">
        <f t="shared" si="8"/>
        <v>0</v>
      </c>
      <c r="AC5" s="99">
        <f t="shared" si="8"/>
        <v>50000</v>
      </c>
      <c r="AD5" s="99">
        <f t="shared" si="8"/>
        <v>0</v>
      </c>
      <c r="AE5" s="99">
        <f t="shared" si="8"/>
        <v>70000</v>
      </c>
      <c r="AF5" s="99">
        <f t="shared" si="8"/>
        <v>0</v>
      </c>
      <c r="AG5" s="99">
        <f t="shared" si="8"/>
        <v>70000</v>
      </c>
      <c r="AH5" s="99">
        <f t="shared" ref="AG5:AJ6" si="9">AH6</f>
        <v>0</v>
      </c>
      <c r="AI5" s="99">
        <f t="shared" si="8"/>
        <v>70000</v>
      </c>
      <c r="AJ5" s="99">
        <f t="shared" si="9"/>
        <v>0</v>
      </c>
      <c r="AK5" s="99">
        <f t="shared" si="8"/>
        <v>70000</v>
      </c>
      <c r="AL5" s="99">
        <f t="shared" ref="AK5:AL6" si="10">AL6</f>
        <v>0</v>
      </c>
      <c r="AM5" s="125">
        <f>S4+S70+S103+S106+S113+S165+S170+S174+S176+S369+S376+S388</f>
        <v>10784771</v>
      </c>
      <c r="AN5" s="125">
        <f>AC4+AC70+AC103+AC106+AC113+AC165+AC170+AC176+AC369+AC376+AC388</f>
        <v>8040333</v>
      </c>
      <c r="AO5" s="125">
        <f>AK4+AK70+AK103+AK106+AK376</f>
        <v>7860407</v>
      </c>
    </row>
    <row r="6" spans="1:330" s="159" customFormat="1" x14ac:dyDescent="0.2">
      <c r="A6" s="145" t="s">
        <v>616</v>
      </c>
      <c r="B6" s="146" t="s">
        <v>619</v>
      </c>
      <c r="C6" s="147">
        <v>31</v>
      </c>
      <c r="D6" s="147"/>
      <c r="E6" s="145"/>
      <c r="F6" s="168">
        <v>322</v>
      </c>
      <c r="G6" s="148"/>
      <c r="H6" s="149"/>
      <c r="I6" s="101">
        <f t="shared" si="8"/>
        <v>60000</v>
      </c>
      <c r="J6" s="101">
        <f t="shared" si="8"/>
        <v>0</v>
      </c>
      <c r="K6" s="101">
        <f t="shared" si="8"/>
        <v>60000</v>
      </c>
      <c r="L6" s="101">
        <f t="shared" si="8"/>
        <v>0</v>
      </c>
      <c r="M6" s="108">
        <f t="shared" si="8"/>
        <v>60000</v>
      </c>
      <c r="N6" s="108">
        <f t="shared" si="8"/>
        <v>0</v>
      </c>
      <c r="O6" s="108">
        <f t="shared" si="8"/>
        <v>60000</v>
      </c>
      <c r="P6" s="108">
        <f t="shared" si="8"/>
        <v>0</v>
      </c>
      <c r="Q6" s="108">
        <f t="shared" si="8"/>
        <v>60000</v>
      </c>
      <c r="R6" s="108">
        <f t="shared" si="8"/>
        <v>0</v>
      </c>
      <c r="S6" s="108">
        <f t="shared" si="8"/>
        <v>60000</v>
      </c>
      <c r="T6" s="108">
        <f t="shared" si="8"/>
        <v>0</v>
      </c>
      <c r="U6" s="101">
        <f t="shared" si="8"/>
        <v>50000</v>
      </c>
      <c r="V6" s="101">
        <f t="shared" si="8"/>
        <v>0</v>
      </c>
      <c r="W6" s="108">
        <f t="shared" si="8"/>
        <v>50000</v>
      </c>
      <c r="X6" s="108">
        <f t="shared" si="8"/>
        <v>0</v>
      </c>
      <c r="Y6" s="108">
        <f t="shared" si="8"/>
        <v>50000</v>
      </c>
      <c r="Z6" s="108">
        <f t="shared" si="8"/>
        <v>0</v>
      </c>
      <c r="AA6" s="108">
        <f t="shared" si="8"/>
        <v>50000</v>
      </c>
      <c r="AB6" s="108">
        <f t="shared" si="8"/>
        <v>0</v>
      </c>
      <c r="AC6" s="108">
        <f t="shared" si="8"/>
        <v>50000</v>
      </c>
      <c r="AD6" s="108">
        <f t="shared" si="8"/>
        <v>0</v>
      </c>
      <c r="AE6" s="108">
        <f t="shared" si="8"/>
        <v>70000</v>
      </c>
      <c r="AF6" s="108">
        <f t="shared" si="8"/>
        <v>0</v>
      </c>
      <c r="AG6" s="108">
        <f t="shared" si="9"/>
        <v>70000</v>
      </c>
      <c r="AH6" s="108">
        <f t="shared" si="9"/>
        <v>0</v>
      </c>
      <c r="AI6" s="108">
        <f t="shared" si="9"/>
        <v>70000</v>
      </c>
      <c r="AJ6" s="108">
        <f t="shared" si="9"/>
        <v>0</v>
      </c>
      <c r="AK6" s="108">
        <f t="shared" si="10"/>
        <v>70000</v>
      </c>
      <c r="AL6" s="108">
        <f t="shared" si="10"/>
        <v>0</v>
      </c>
      <c r="AM6" s="150">
        <v>60000</v>
      </c>
      <c r="AN6" s="150">
        <v>50000</v>
      </c>
      <c r="AO6" s="150">
        <v>70000</v>
      </c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  <c r="IX6" s="150"/>
      <c r="IY6" s="150"/>
      <c r="IZ6" s="150"/>
      <c r="JA6" s="150"/>
      <c r="JB6" s="150"/>
      <c r="JC6" s="150"/>
      <c r="JD6" s="150"/>
      <c r="JE6" s="150"/>
      <c r="JF6" s="150"/>
      <c r="JG6" s="150"/>
      <c r="JH6" s="150"/>
      <c r="JI6" s="150"/>
      <c r="JJ6" s="150"/>
      <c r="JK6" s="150"/>
      <c r="JL6" s="150"/>
      <c r="JM6" s="150"/>
      <c r="JN6" s="150"/>
      <c r="JO6" s="150"/>
      <c r="JP6" s="150"/>
      <c r="JQ6" s="150"/>
      <c r="JR6" s="150"/>
      <c r="JS6" s="150"/>
      <c r="JT6" s="150"/>
      <c r="JU6" s="150"/>
      <c r="JV6" s="150"/>
      <c r="JW6" s="150"/>
      <c r="JX6" s="150"/>
      <c r="JY6" s="150"/>
      <c r="JZ6" s="150"/>
      <c r="KA6" s="150"/>
      <c r="KB6" s="150"/>
      <c r="KC6" s="150"/>
      <c r="KD6" s="150"/>
      <c r="KE6" s="150"/>
      <c r="KF6" s="150"/>
      <c r="KG6" s="150"/>
      <c r="KH6" s="150"/>
      <c r="KI6" s="150"/>
      <c r="KJ6" s="150"/>
      <c r="KK6" s="150"/>
      <c r="KL6" s="150"/>
      <c r="KM6" s="150"/>
      <c r="KN6" s="150"/>
      <c r="KO6" s="150"/>
      <c r="KP6" s="150"/>
      <c r="KQ6" s="150"/>
      <c r="KR6" s="150"/>
      <c r="KS6" s="150"/>
      <c r="KT6" s="150"/>
      <c r="KU6" s="150"/>
      <c r="KV6" s="150"/>
      <c r="KW6" s="150"/>
      <c r="KX6" s="150"/>
      <c r="KY6" s="150"/>
      <c r="KZ6" s="150"/>
      <c r="LA6" s="150"/>
      <c r="LB6" s="150"/>
      <c r="LC6" s="150"/>
      <c r="LD6" s="150"/>
      <c r="LE6" s="150"/>
      <c r="LF6" s="150"/>
      <c r="LG6" s="150"/>
      <c r="LH6" s="150"/>
      <c r="LI6" s="150"/>
      <c r="LJ6" s="150"/>
      <c r="LK6" s="150"/>
      <c r="LL6" s="150"/>
      <c r="LM6" s="150"/>
      <c r="LN6" s="150"/>
      <c r="LO6" s="150"/>
      <c r="LP6" s="150"/>
      <c r="LQ6" s="150"/>
      <c r="LR6" s="150"/>
    </row>
    <row r="7" spans="1:330" s="158" customFormat="1" ht="15" x14ac:dyDescent="0.2">
      <c r="A7" s="151" t="s">
        <v>616</v>
      </c>
      <c r="B7" s="152" t="s">
        <v>619</v>
      </c>
      <c r="C7" s="153">
        <v>31</v>
      </c>
      <c r="D7" s="153"/>
      <c r="E7" s="151" t="s">
        <v>101</v>
      </c>
      <c r="F7" s="174">
        <v>3223</v>
      </c>
      <c r="G7" s="155" t="s">
        <v>48</v>
      </c>
      <c r="H7" s="156"/>
      <c r="I7" s="94">
        <v>60000</v>
      </c>
      <c r="J7" s="112"/>
      <c r="K7" s="94">
        <v>60000</v>
      </c>
      <c r="L7" s="112"/>
      <c r="M7" s="118">
        <v>60000</v>
      </c>
      <c r="N7" s="113"/>
      <c r="O7" s="118">
        <v>60000</v>
      </c>
      <c r="P7" s="113"/>
      <c r="Q7" s="118">
        <v>60000</v>
      </c>
      <c r="R7" s="113"/>
      <c r="S7" s="118">
        <v>60000</v>
      </c>
      <c r="T7" s="113"/>
      <c r="U7" s="94">
        <v>50000</v>
      </c>
      <c r="V7" s="112"/>
      <c r="W7" s="118">
        <v>50000</v>
      </c>
      <c r="X7" s="113"/>
      <c r="Y7" s="118">
        <v>50000</v>
      </c>
      <c r="Z7" s="113"/>
      <c r="AA7" s="118">
        <v>50000</v>
      </c>
      <c r="AB7" s="113"/>
      <c r="AC7" s="118">
        <v>50000</v>
      </c>
      <c r="AD7" s="113"/>
      <c r="AE7" s="118">
        <v>70000</v>
      </c>
      <c r="AF7" s="113"/>
      <c r="AG7" s="118">
        <v>70000</v>
      </c>
      <c r="AH7" s="113"/>
      <c r="AI7" s="118">
        <v>70000</v>
      </c>
      <c r="AJ7" s="113"/>
      <c r="AK7" s="118">
        <v>70000</v>
      </c>
      <c r="AL7" s="113"/>
      <c r="AM7" s="157">
        <f>AM5-AM6</f>
        <v>10724771</v>
      </c>
      <c r="AN7" s="157">
        <f>AN5-AN6</f>
        <v>7990333</v>
      </c>
      <c r="AO7" s="157">
        <f>AO5-AO6</f>
        <v>7790407</v>
      </c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57"/>
      <c r="KY7" s="157"/>
      <c r="KZ7" s="157"/>
      <c r="LA7" s="157"/>
      <c r="LB7" s="157"/>
      <c r="LC7" s="157"/>
      <c r="LD7" s="157"/>
      <c r="LE7" s="157"/>
      <c r="LF7" s="157"/>
      <c r="LG7" s="157"/>
      <c r="LH7" s="157"/>
      <c r="LI7" s="157"/>
      <c r="LJ7" s="157"/>
      <c r="LK7" s="157"/>
      <c r="LL7" s="157"/>
      <c r="LM7" s="157"/>
      <c r="LN7" s="157"/>
      <c r="LO7" s="157"/>
      <c r="LP7" s="157"/>
      <c r="LQ7" s="157"/>
      <c r="LR7" s="157"/>
    </row>
    <row r="8" spans="1:330" x14ac:dyDescent="0.2">
      <c r="A8" s="139" t="s">
        <v>616</v>
      </c>
      <c r="B8" s="140" t="s">
        <v>619</v>
      </c>
      <c r="C8" s="141">
        <v>43</v>
      </c>
      <c r="D8" s="141"/>
      <c r="E8" s="141"/>
      <c r="F8" s="142">
        <v>31</v>
      </c>
      <c r="G8" s="143"/>
      <c r="H8" s="144"/>
      <c r="I8" s="99">
        <f t="shared" ref="I8:AF8" si="11">I9+I14+I16</f>
        <v>2098399</v>
      </c>
      <c r="J8" s="99">
        <f t="shared" si="11"/>
        <v>0</v>
      </c>
      <c r="K8" s="99">
        <f t="shared" si="11"/>
        <v>1990399</v>
      </c>
      <c r="L8" s="99">
        <f t="shared" si="11"/>
        <v>0</v>
      </c>
      <c r="M8" s="99">
        <f t="shared" si="11"/>
        <v>1990399</v>
      </c>
      <c r="N8" s="99">
        <f t="shared" si="11"/>
        <v>0</v>
      </c>
      <c r="O8" s="99">
        <f t="shared" ref="O8:P8" si="12">O9+O14+O16</f>
        <v>1990399</v>
      </c>
      <c r="P8" s="99">
        <f t="shared" si="12"/>
        <v>0</v>
      </c>
      <c r="Q8" s="99">
        <f t="shared" ref="Q8:T8" si="13">Q9+Q14+Q16</f>
        <v>1990399</v>
      </c>
      <c r="R8" s="99">
        <f t="shared" si="13"/>
        <v>0</v>
      </c>
      <c r="S8" s="99">
        <f t="shared" si="13"/>
        <v>2160399</v>
      </c>
      <c r="T8" s="99">
        <f t="shared" si="13"/>
        <v>0</v>
      </c>
      <c r="U8" s="99">
        <f t="shared" si="11"/>
        <v>1990300</v>
      </c>
      <c r="V8" s="99">
        <f t="shared" si="11"/>
        <v>0</v>
      </c>
      <c r="W8" s="99">
        <f t="shared" si="11"/>
        <v>1990300</v>
      </c>
      <c r="X8" s="99">
        <f t="shared" si="11"/>
        <v>0</v>
      </c>
      <c r="Y8" s="99">
        <f t="shared" ref="Y8:Z8" si="14">Y9+Y14+Y16</f>
        <v>1990300</v>
      </c>
      <c r="Z8" s="99">
        <f t="shared" si="14"/>
        <v>0</v>
      </c>
      <c r="AA8" s="99">
        <f t="shared" ref="AA8:AD8" si="15">AA9+AA14+AA16</f>
        <v>1990300</v>
      </c>
      <c r="AB8" s="99">
        <f t="shared" si="15"/>
        <v>0</v>
      </c>
      <c r="AC8" s="99">
        <f t="shared" si="15"/>
        <v>2160600</v>
      </c>
      <c r="AD8" s="99">
        <f t="shared" si="15"/>
        <v>0</v>
      </c>
      <c r="AE8" s="99">
        <f t="shared" si="11"/>
        <v>2220300</v>
      </c>
      <c r="AF8" s="99">
        <f t="shared" si="11"/>
        <v>0</v>
      </c>
      <c r="AG8" s="99">
        <f t="shared" ref="AG8:AH8" si="16">AG9+AG14+AG16</f>
        <v>2220300</v>
      </c>
      <c r="AH8" s="99">
        <f t="shared" si="16"/>
        <v>0</v>
      </c>
      <c r="AI8" s="99">
        <f t="shared" ref="AI8:AL8" si="17">AI9+AI14+AI16</f>
        <v>2220300</v>
      </c>
      <c r="AJ8" s="99">
        <f t="shared" si="17"/>
        <v>0</v>
      </c>
      <c r="AK8" s="99">
        <f t="shared" si="17"/>
        <v>2200600</v>
      </c>
      <c r="AL8" s="99">
        <f t="shared" si="17"/>
        <v>0</v>
      </c>
      <c r="AM8" s="125">
        <v>7000</v>
      </c>
    </row>
    <row r="9" spans="1:330" s="159" customFormat="1" x14ac:dyDescent="0.2">
      <c r="A9" s="145" t="s">
        <v>616</v>
      </c>
      <c r="B9" s="146" t="s">
        <v>619</v>
      </c>
      <c r="C9" s="147">
        <v>43</v>
      </c>
      <c r="D9" s="147"/>
      <c r="E9" s="145"/>
      <c r="F9" s="168">
        <v>311</v>
      </c>
      <c r="G9" s="148"/>
      <c r="H9" s="149"/>
      <c r="I9" s="101">
        <f t="shared" ref="I9:AF9" si="18">I10+I11+I12+I13</f>
        <v>1620399</v>
      </c>
      <c r="J9" s="101">
        <f t="shared" si="18"/>
        <v>0</v>
      </c>
      <c r="K9" s="101">
        <f t="shared" si="18"/>
        <v>1550399</v>
      </c>
      <c r="L9" s="101">
        <f t="shared" si="18"/>
        <v>0</v>
      </c>
      <c r="M9" s="108">
        <f t="shared" si="18"/>
        <v>1550399</v>
      </c>
      <c r="N9" s="108">
        <f t="shared" si="18"/>
        <v>0</v>
      </c>
      <c r="O9" s="108">
        <f t="shared" ref="O9:P9" si="19">O10+O11+O12+O13</f>
        <v>1550399</v>
      </c>
      <c r="P9" s="108">
        <f t="shared" si="19"/>
        <v>0</v>
      </c>
      <c r="Q9" s="108">
        <f t="shared" ref="Q9:T9" si="20">Q10+Q11+Q12+Q13</f>
        <v>1550399</v>
      </c>
      <c r="R9" s="108">
        <f t="shared" si="20"/>
        <v>0</v>
      </c>
      <c r="S9" s="108">
        <f t="shared" si="20"/>
        <v>1700399</v>
      </c>
      <c r="T9" s="108">
        <f t="shared" si="20"/>
        <v>0</v>
      </c>
      <c r="U9" s="101">
        <f t="shared" si="18"/>
        <v>1550300</v>
      </c>
      <c r="V9" s="101">
        <f t="shared" si="18"/>
        <v>0</v>
      </c>
      <c r="W9" s="108">
        <f t="shared" si="18"/>
        <v>1550300</v>
      </c>
      <c r="X9" s="108">
        <f t="shared" si="18"/>
        <v>0</v>
      </c>
      <c r="Y9" s="108">
        <f t="shared" ref="Y9:Z9" si="21">Y10+Y11+Y12+Y13</f>
        <v>1550300</v>
      </c>
      <c r="Z9" s="108">
        <f t="shared" si="21"/>
        <v>0</v>
      </c>
      <c r="AA9" s="108">
        <f t="shared" ref="AA9:AD9" si="22">AA10+AA11+AA12+AA13</f>
        <v>1550300</v>
      </c>
      <c r="AB9" s="108">
        <f t="shared" si="22"/>
        <v>0</v>
      </c>
      <c r="AC9" s="108">
        <f t="shared" si="22"/>
        <v>1700600</v>
      </c>
      <c r="AD9" s="108">
        <f t="shared" si="22"/>
        <v>0</v>
      </c>
      <c r="AE9" s="108">
        <f t="shared" si="18"/>
        <v>1700300</v>
      </c>
      <c r="AF9" s="108">
        <f t="shared" si="18"/>
        <v>0</v>
      </c>
      <c r="AG9" s="108">
        <f t="shared" ref="AG9:AH9" si="23">AG10+AG11+AG12+AG13</f>
        <v>1700300</v>
      </c>
      <c r="AH9" s="108">
        <f t="shared" si="23"/>
        <v>0</v>
      </c>
      <c r="AI9" s="108">
        <f t="shared" ref="AI9:AL9" si="24">AI10+AI11+AI12+AI13</f>
        <v>1700300</v>
      </c>
      <c r="AJ9" s="108">
        <f t="shared" si="24"/>
        <v>0</v>
      </c>
      <c r="AK9" s="108">
        <f t="shared" si="24"/>
        <v>1700600</v>
      </c>
      <c r="AL9" s="108">
        <f t="shared" si="24"/>
        <v>0</v>
      </c>
      <c r="AM9" s="150">
        <f>AM7-AM8</f>
        <v>10717771</v>
      </c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  <c r="IX9" s="150"/>
      <c r="IY9" s="150"/>
      <c r="IZ9" s="150"/>
      <c r="JA9" s="150"/>
      <c r="JB9" s="150"/>
      <c r="JC9" s="150"/>
      <c r="JD9" s="150"/>
      <c r="JE9" s="150"/>
      <c r="JF9" s="150"/>
      <c r="JG9" s="150"/>
      <c r="JH9" s="150"/>
      <c r="JI9" s="150"/>
      <c r="JJ9" s="150"/>
      <c r="JK9" s="150"/>
      <c r="JL9" s="150"/>
      <c r="JM9" s="150"/>
      <c r="JN9" s="150"/>
      <c r="JO9" s="150"/>
      <c r="JP9" s="150"/>
      <c r="JQ9" s="150"/>
      <c r="JR9" s="150"/>
      <c r="JS9" s="150"/>
      <c r="JT9" s="150"/>
      <c r="JU9" s="150"/>
      <c r="JV9" s="150"/>
      <c r="JW9" s="150"/>
      <c r="JX9" s="150"/>
      <c r="JY9" s="150"/>
      <c r="JZ9" s="150"/>
      <c r="KA9" s="150"/>
      <c r="KB9" s="150"/>
      <c r="KC9" s="150"/>
      <c r="KD9" s="150"/>
      <c r="KE9" s="150"/>
      <c r="KF9" s="150"/>
      <c r="KG9" s="150"/>
      <c r="KH9" s="150"/>
      <c r="KI9" s="150"/>
      <c r="KJ9" s="150"/>
      <c r="KK9" s="150"/>
      <c r="KL9" s="150"/>
      <c r="KM9" s="150"/>
      <c r="KN9" s="150"/>
      <c r="KO9" s="150"/>
      <c r="KP9" s="150"/>
      <c r="KQ9" s="150"/>
      <c r="KR9" s="150"/>
      <c r="KS9" s="150"/>
      <c r="KT9" s="150"/>
      <c r="KU9" s="150"/>
      <c r="KV9" s="150"/>
      <c r="KW9" s="150"/>
      <c r="KX9" s="150"/>
      <c r="KY9" s="150"/>
      <c r="KZ9" s="150"/>
      <c r="LA9" s="150"/>
      <c r="LB9" s="150"/>
      <c r="LC9" s="150"/>
      <c r="LD9" s="150"/>
      <c r="LE9" s="150"/>
      <c r="LF9" s="150"/>
      <c r="LG9" s="150"/>
      <c r="LH9" s="150"/>
      <c r="LI9" s="150"/>
      <c r="LJ9" s="150"/>
      <c r="LK9" s="150"/>
      <c r="LL9" s="150"/>
      <c r="LM9" s="150"/>
      <c r="LN9" s="150"/>
      <c r="LO9" s="150"/>
      <c r="LP9" s="150"/>
      <c r="LQ9" s="150"/>
      <c r="LR9" s="150"/>
    </row>
    <row r="10" spans="1:330" s="158" customFormat="1" ht="15" x14ac:dyDescent="0.2">
      <c r="A10" s="151" t="s">
        <v>616</v>
      </c>
      <c r="B10" s="152" t="s">
        <v>619</v>
      </c>
      <c r="C10" s="153">
        <v>43</v>
      </c>
      <c r="D10" s="153"/>
      <c r="E10" s="151" t="s">
        <v>101</v>
      </c>
      <c r="F10" s="174">
        <v>3111</v>
      </c>
      <c r="G10" s="155" t="s">
        <v>33</v>
      </c>
      <c r="H10" s="156"/>
      <c r="I10" s="97">
        <v>1620000</v>
      </c>
      <c r="J10" s="112"/>
      <c r="K10" s="97">
        <v>1550000</v>
      </c>
      <c r="L10" s="112"/>
      <c r="M10" s="120">
        <v>1550000</v>
      </c>
      <c r="N10" s="113"/>
      <c r="O10" s="120">
        <v>1550000</v>
      </c>
      <c r="P10" s="113"/>
      <c r="Q10" s="120">
        <v>1550000</v>
      </c>
      <c r="R10" s="113"/>
      <c r="S10" s="120">
        <v>1700000</v>
      </c>
      <c r="T10" s="113"/>
      <c r="U10" s="97">
        <v>1550000</v>
      </c>
      <c r="V10" s="112"/>
      <c r="W10" s="120">
        <v>1550000</v>
      </c>
      <c r="X10" s="113"/>
      <c r="Y10" s="120">
        <v>1550000</v>
      </c>
      <c r="Z10" s="113"/>
      <c r="AA10" s="120">
        <v>1550000</v>
      </c>
      <c r="AB10" s="113"/>
      <c r="AC10" s="120">
        <v>1700300</v>
      </c>
      <c r="AD10" s="113"/>
      <c r="AE10" s="120">
        <v>1700000</v>
      </c>
      <c r="AF10" s="113"/>
      <c r="AG10" s="120">
        <v>1700000</v>
      </c>
      <c r="AH10" s="113"/>
      <c r="AI10" s="120">
        <v>1700000</v>
      </c>
      <c r="AJ10" s="113"/>
      <c r="AK10" s="120">
        <v>1700300</v>
      </c>
      <c r="AL10" s="113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157"/>
      <c r="KI10" s="157"/>
      <c r="KJ10" s="157"/>
      <c r="KK10" s="157"/>
      <c r="KL10" s="157"/>
      <c r="KM10" s="157"/>
      <c r="KN10" s="157"/>
      <c r="KO10" s="157"/>
      <c r="KP10" s="157"/>
      <c r="KQ10" s="157"/>
      <c r="KR10" s="157"/>
      <c r="KS10" s="157"/>
      <c r="KT10" s="157"/>
      <c r="KU10" s="157"/>
      <c r="KV10" s="157"/>
      <c r="KW10" s="157"/>
      <c r="KX10" s="157"/>
      <c r="KY10" s="157"/>
      <c r="KZ10" s="157"/>
      <c r="LA10" s="157"/>
      <c r="LB10" s="157"/>
      <c r="LC10" s="157"/>
      <c r="LD10" s="157"/>
      <c r="LE10" s="157"/>
      <c r="LF10" s="157"/>
      <c r="LG10" s="157"/>
      <c r="LH10" s="157"/>
      <c r="LI10" s="157"/>
      <c r="LJ10" s="157"/>
      <c r="LK10" s="157"/>
      <c r="LL10" s="157"/>
      <c r="LM10" s="157"/>
      <c r="LN10" s="157"/>
      <c r="LO10" s="157"/>
      <c r="LP10" s="157"/>
      <c r="LQ10" s="157"/>
      <c r="LR10" s="157"/>
    </row>
    <row r="11" spans="1:330" s="158" customFormat="1" ht="15" x14ac:dyDescent="0.2">
      <c r="A11" s="151" t="s">
        <v>616</v>
      </c>
      <c r="B11" s="152" t="s">
        <v>619</v>
      </c>
      <c r="C11" s="153">
        <v>43</v>
      </c>
      <c r="D11" s="153"/>
      <c r="E11" s="151" t="s">
        <v>101</v>
      </c>
      <c r="F11" s="174">
        <v>3112</v>
      </c>
      <c r="G11" s="155" t="s">
        <v>605</v>
      </c>
      <c r="H11" s="156"/>
      <c r="I11" s="98">
        <v>133</v>
      </c>
      <c r="J11" s="112"/>
      <c r="K11" s="98">
        <v>133</v>
      </c>
      <c r="L11" s="112"/>
      <c r="M11" s="102">
        <v>133</v>
      </c>
      <c r="N11" s="113"/>
      <c r="O11" s="102">
        <v>133</v>
      </c>
      <c r="P11" s="113"/>
      <c r="Q11" s="102">
        <v>133</v>
      </c>
      <c r="R11" s="113"/>
      <c r="S11" s="102">
        <v>133</v>
      </c>
      <c r="T11" s="113"/>
      <c r="U11" s="98">
        <v>100</v>
      </c>
      <c r="V11" s="112"/>
      <c r="W11" s="102">
        <v>100</v>
      </c>
      <c r="X11" s="113"/>
      <c r="Y11" s="102">
        <v>100</v>
      </c>
      <c r="Z11" s="113"/>
      <c r="AA11" s="102">
        <v>100</v>
      </c>
      <c r="AB11" s="113"/>
      <c r="AC11" s="102">
        <v>100</v>
      </c>
      <c r="AD11" s="113"/>
      <c r="AE11" s="102">
        <v>100</v>
      </c>
      <c r="AF11" s="113"/>
      <c r="AG11" s="102">
        <v>100</v>
      </c>
      <c r="AH11" s="113"/>
      <c r="AI11" s="102">
        <v>100</v>
      </c>
      <c r="AJ11" s="113"/>
      <c r="AK11" s="102">
        <v>100</v>
      </c>
      <c r="AL11" s="113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7"/>
      <c r="JT11" s="157"/>
      <c r="JU11" s="157"/>
      <c r="JV11" s="157"/>
      <c r="JW11" s="157"/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7"/>
      <c r="LC11" s="157"/>
      <c r="LD11" s="157"/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7"/>
      <c r="LP11" s="157"/>
      <c r="LQ11" s="157"/>
      <c r="LR11" s="157"/>
    </row>
    <row r="12" spans="1:330" s="158" customFormat="1" ht="15" x14ac:dyDescent="0.2">
      <c r="A12" s="151" t="s">
        <v>616</v>
      </c>
      <c r="B12" s="152" t="s">
        <v>619</v>
      </c>
      <c r="C12" s="153">
        <v>43</v>
      </c>
      <c r="D12" s="153"/>
      <c r="E12" s="151" t="s">
        <v>101</v>
      </c>
      <c r="F12" s="174">
        <v>3113</v>
      </c>
      <c r="G12" s="155" t="s">
        <v>35</v>
      </c>
      <c r="H12" s="156"/>
      <c r="I12" s="98">
        <v>133</v>
      </c>
      <c r="J12" s="112"/>
      <c r="K12" s="98">
        <v>133</v>
      </c>
      <c r="L12" s="112"/>
      <c r="M12" s="102">
        <v>133</v>
      </c>
      <c r="N12" s="113"/>
      <c r="O12" s="102">
        <v>133</v>
      </c>
      <c r="P12" s="113"/>
      <c r="Q12" s="102">
        <v>133</v>
      </c>
      <c r="R12" s="113"/>
      <c r="S12" s="102">
        <v>133</v>
      </c>
      <c r="T12" s="113"/>
      <c r="U12" s="98">
        <v>100</v>
      </c>
      <c r="V12" s="112"/>
      <c r="W12" s="102">
        <v>100</v>
      </c>
      <c r="X12" s="113"/>
      <c r="Y12" s="102">
        <v>100</v>
      </c>
      <c r="Z12" s="113"/>
      <c r="AA12" s="102">
        <v>100</v>
      </c>
      <c r="AB12" s="113"/>
      <c r="AC12" s="102">
        <v>100</v>
      </c>
      <c r="AD12" s="113"/>
      <c r="AE12" s="102">
        <v>100</v>
      </c>
      <c r="AF12" s="113"/>
      <c r="AG12" s="102">
        <v>100</v>
      </c>
      <c r="AH12" s="113"/>
      <c r="AI12" s="102">
        <v>100</v>
      </c>
      <c r="AJ12" s="113"/>
      <c r="AK12" s="102">
        <v>100</v>
      </c>
      <c r="AL12" s="113"/>
      <c r="AM12" s="157">
        <v>12</v>
      </c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  <c r="IW12" s="157"/>
      <c r="IX12" s="157"/>
      <c r="IY12" s="157"/>
      <c r="IZ12" s="157"/>
      <c r="JA12" s="157"/>
      <c r="JB12" s="157"/>
      <c r="JC12" s="157"/>
      <c r="JD12" s="157"/>
      <c r="JE12" s="157"/>
      <c r="JF12" s="157"/>
      <c r="JG12" s="157"/>
      <c r="JH12" s="157"/>
      <c r="JI12" s="157"/>
      <c r="JJ12" s="157"/>
      <c r="JK12" s="157"/>
      <c r="JL12" s="157"/>
      <c r="JM12" s="157"/>
      <c r="JN12" s="157"/>
      <c r="JO12" s="157"/>
      <c r="JP12" s="157"/>
      <c r="JQ12" s="157"/>
      <c r="JR12" s="157"/>
      <c r="JS12" s="157"/>
      <c r="JT12" s="157"/>
      <c r="JU12" s="157"/>
      <c r="JV12" s="157"/>
      <c r="JW12" s="157"/>
      <c r="JX12" s="157"/>
      <c r="JY12" s="157"/>
      <c r="JZ12" s="157"/>
      <c r="KA12" s="157"/>
      <c r="KB12" s="157"/>
      <c r="KC12" s="157"/>
      <c r="KD12" s="157"/>
      <c r="KE12" s="157"/>
      <c r="KF12" s="157"/>
      <c r="KG12" s="157"/>
      <c r="KH12" s="157"/>
      <c r="KI12" s="157"/>
      <c r="KJ12" s="157"/>
      <c r="KK12" s="157"/>
      <c r="KL12" s="157"/>
      <c r="KM12" s="157"/>
      <c r="KN12" s="157"/>
      <c r="KO12" s="157"/>
      <c r="KP12" s="157"/>
      <c r="KQ12" s="157"/>
      <c r="KR12" s="157"/>
      <c r="KS12" s="157"/>
      <c r="KT12" s="157"/>
      <c r="KU12" s="157"/>
      <c r="KV12" s="157"/>
      <c r="KW12" s="157"/>
      <c r="KX12" s="157"/>
      <c r="KY12" s="157"/>
      <c r="KZ12" s="157"/>
      <c r="LA12" s="157"/>
      <c r="LB12" s="157"/>
      <c r="LC12" s="157"/>
      <c r="LD12" s="157"/>
      <c r="LE12" s="157"/>
      <c r="LF12" s="157"/>
      <c r="LG12" s="157"/>
      <c r="LH12" s="157"/>
      <c r="LI12" s="157"/>
      <c r="LJ12" s="157"/>
      <c r="LK12" s="157"/>
      <c r="LL12" s="157"/>
      <c r="LM12" s="157"/>
      <c r="LN12" s="157"/>
      <c r="LO12" s="157"/>
      <c r="LP12" s="157"/>
      <c r="LQ12" s="157"/>
      <c r="LR12" s="157"/>
    </row>
    <row r="13" spans="1:330" s="158" customFormat="1" ht="15" x14ac:dyDescent="0.2">
      <c r="A13" s="151" t="s">
        <v>616</v>
      </c>
      <c r="B13" s="152" t="s">
        <v>619</v>
      </c>
      <c r="C13" s="153">
        <v>43</v>
      </c>
      <c r="D13" s="153"/>
      <c r="E13" s="151" t="s">
        <v>101</v>
      </c>
      <c r="F13" s="174">
        <v>3114</v>
      </c>
      <c r="G13" s="155" t="s">
        <v>36</v>
      </c>
      <c r="H13" s="156"/>
      <c r="I13" s="98">
        <v>133</v>
      </c>
      <c r="J13" s="112"/>
      <c r="K13" s="98">
        <v>133</v>
      </c>
      <c r="L13" s="112"/>
      <c r="M13" s="102">
        <v>133</v>
      </c>
      <c r="N13" s="113"/>
      <c r="O13" s="102">
        <v>133</v>
      </c>
      <c r="P13" s="113"/>
      <c r="Q13" s="102">
        <v>133</v>
      </c>
      <c r="R13" s="113"/>
      <c r="S13" s="102">
        <v>133</v>
      </c>
      <c r="T13" s="113"/>
      <c r="U13" s="98">
        <v>100</v>
      </c>
      <c r="V13" s="112"/>
      <c r="W13" s="102">
        <v>100</v>
      </c>
      <c r="X13" s="113"/>
      <c r="Y13" s="102">
        <v>100</v>
      </c>
      <c r="Z13" s="113"/>
      <c r="AA13" s="102">
        <v>100</v>
      </c>
      <c r="AB13" s="113"/>
      <c r="AC13" s="102">
        <v>100</v>
      </c>
      <c r="AD13" s="113"/>
      <c r="AE13" s="102">
        <v>100</v>
      </c>
      <c r="AF13" s="113"/>
      <c r="AG13" s="102">
        <v>100</v>
      </c>
      <c r="AH13" s="113"/>
      <c r="AI13" s="102">
        <v>100</v>
      </c>
      <c r="AJ13" s="113"/>
      <c r="AK13" s="102">
        <v>100</v>
      </c>
      <c r="AL13" s="113"/>
      <c r="AM13" s="157">
        <f>S138</f>
        <v>714327</v>
      </c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  <c r="IW13" s="157"/>
      <c r="IX13" s="157"/>
      <c r="IY13" s="157"/>
      <c r="IZ13" s="157"/>
      <c r="JA13" s="157"/>
      <c r="JB13" s="157"/>
      <c r="JC13" s="157"/>
      <c r="JD13" s="157"/>
      <c r="JE13" s="157"/>
      <c r="JF13" s="157"/>
      <c r="JG13" s="157"/>
      <c r="JH13" s="157"/>
      <c r="JI13" s="157"/>
      <c r="JJ13" s="157"/>
      <c r="JK13" s="157"/>
      <c r="JL13" s="157"/>
      <c r="JM13" s="157"/>
      <c r="JN13" s="157"/>
      <c r="JO13" s="157"/>
      <c r="JP13" s="157"/>
      <c r="JQ13" s="157"/>
      <c r="JR13" s="157"/>
      <c r="JS13" s="157"/>
      <c r="JT13" s="157"/>
      <c r="JU13" s="157"/>
      <c r="JV13" s="157"/>
      <c r="JW13" s="157"/>
      <c r="JX13" s="157"/>
      <c r="JY13" s="157"/>
      <c r="JZ13" s="157"/>
      <c r="KA13" s="157"/>
      <c r="KB13" s="157"/>
      <c r="KC13" s="157"/>
      <c r="KD13" s="157"/>
      <c r="KE13" s="157"/>
      <c r="KF13" s="157"/>
      <c r="KG13" s="157"/>
      <c r="KH13" s="157"/>
      <c r="KI13" s="157"/>
      <c r="KJ13" s="157"/>
      <c r="KK13" s="157"/>
      <c r="KL13" s="157"/>
      <c r="KM13" s="157"/>
      <c r="KN13" s="157"/>
      <c r="KO13" s="157"/>
      <c r="KP13" s="157"/>
      <c r="KQ13" s="157"/>
      <c r="KR13" s="157"/>
      <c r="KS13" s="157"/>
      <c r="KT13" s="157"/>
      <c r="KU13" s="157"/>
      <c r="KV13" s="157"/>
      <c r="KW13" s="157"/>
      <c r="KX13" s="157"/>
      <c r="KY13" s="157"/>
      <c r="KZ13" s="157"/>
      <c r="LA13" s="157"/>
      <c r="LB13" s="157"/>
      <c r="LC13" s="157"/>
      <c r="LD13" s="157"/>
      <c r="LE13" s="157"/>
      <c r="LF13" s="157"/>
      <c r="LG13" s="157"/>
      <c r="LH13" s="157"/>
      <c r="LI13" s="157"/>
      <c r="LJ13" s="157"/>
      <c r="LK13" s="157"/>
      <c r="LL13" s="157"/>
      <c r="LM13" s="157"/>
      <c r="LN13" s="157"/>
      <c r="LO13" s="157"/>
      <c r="LP13" s="157"/>
      <c r="LQ13" s="157"/>
      <c r="LR13" s="157"/>
    </row>
    <row r="14" spans="1:330" s="159" customFormat="1" x14ac:dyDescent="0.2">
      <c r="A14" s="145" t="s">
        <v>616</v>
      </c>
      <c r="B14" s="146" t="s">
        <v>619</v>
      </c>
      <c r="C14" s="147">
        <v>43</v>
      </c>
      <c r="D14" s="147"/>
      <c r="E14" s="145"/>
      <c r="F14" s="168">
        <v>312</v>
      </c>
      <c r="G14" s="148"/>
      <c r="H14" s="149"/>
      <c r="I14" s="101">
        <f t="shared" ref="I14:AL14" si="25">I15</f>
        <v>205000</v>
      </c>
      <c r="J14" s="101">
        <f t="shared" si="25"/>
        <v>0</v>
      </c>
      <c r="K14" s="101">
        <f t="shared" si="25"/>
        <v>180000</v>
      </c>
      <c r="L14" s="101">
        <f t="shared" si="25"/>
        <v>0</v>
      </c>
      <c r="M14" s="108">
        <f t="shared" si="25"/>
        <v>180000</v>
      </c>
      <c r="N14" s="108">
        <f t="shared" si="25"/>
        <v>0</v>
      </c>
      <c r="O14" s="108">
        <f t="shared" si="25"/>
        <v>180000</v>
      </c>
      <c r="P14" s="108">
        <f t="shared" si="25"/>
        <v>0</v>
      </c>
      <c r="Q14" s="108">
        <f t="shared" si="25"/>
        <v>180000</v>
      </c>
      <c r="R14" s="108">
        <f t="shared" si="25"/>
        <v>0</v>
      </c>
      <c r="S14" s="108">
        <f t="shared" si="25"/>
        <v>180000</v>
      </c>
      <c r="T14" s="108">
        <f t="shared" si="25"/>
        <v>0</v>
      </c>
      <c r="U14" s="101">
        <f t="shared" si="25"/>
        <v>180000</v>
      </c>
      <c r="V14" s="101">
        <f t="shared" si="25"/>
        <v>0</v>
      </c>
      <c r="W14" s="108">
        <f t="shared" si="25"/>
        <v>180000</v>
      </c>
      <c r="X14" s="108">
        <f t="shared" si="25"/>
        <v>0</v>
      </c>
      <c r="Y14" s="108">
        <f t="shared" si="25"/>
        <v>180000</v>
      </c>
      <c r="Z14" s="108">
        <f t="shared" si="25"/>
        <v>0</v>
      </c>
      <c r="AA14" s="108">
        <f t="shared" si="25"/>
        <v>180000</v>
      </c>
      <c r="AB14" s="108">
        <f t="shared" si="25"/>
        <v>0</v>
      </c>
      <c r="AC14" s="108">
        <f t="shared" si="25"/>
        <v>180000</v>
      </c>
      <c r="AD14" s="108">
        <f t="shared" si="25"/>
        <v>0</v>
      </c>
      <c r="AE14" s="108">
        <f t="shared" si="25"/>
        <v>220000</v>
      </c>
      <c r="AF14" s="108">
        <f t="shared" si="25"/>
        <v>0</v>
      </c>
      <c r="AG14" s="108">
        <f t="shared" si="25"/>
        <v>220000</v>
      </c>
      <c r="AH14" s="108">
        <f t="shared" si="25"/>
        <v>0</v>
      </c>
      <c r="AI14" s="108">
        <f t="shared" si="25"/>
        <v>220000</v>
      </c>
      <c r="AJ14" s="108">
        <f t="shared" si="25"/>
        <v>0</v>
      </c>
      <c r="AK14" s="108">
        <f t="shared" si="25"/>
        <v>220000</v>
      </c>
      <c r="AL14" s="108">
        <f t="shared" si="25"/>
        <v>0</v>
      </c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  <c r="IV14" s="150"/>
      <c r="IW14" s="150"/>
      <c r="IX14" s="150"/>
      <c r="IY14" s="150"/>
      <c r="IZ14" s="150"/>
      <c r="JA14" s="150"/>
      <c r="JB14" s="150"/>
      <c r="JC14" s="150"/>
      <c r="JD14" s="150"/>
      <c r="JE14" s="150"/>
      <c r="JF14" s="150"/>
      <c r="JG14" s="150"/>
      <c r="JH14" s="150"/>
      <c r="JI14" s="150"/>
      <c r="JJ14" s="150"/>
      <c r="JK14" s="150"/>
      <c r="JL14" s="150"/>
      <c r="JM14" s="150"/>
      <c r="JN14" s="150"/>
      <c r="JO14" s="150"/>
      <c r="JP14" s="150"/>
      <c r="JQ14" s="150"/>
      <c r="JR14" s="150"/>
      <c r="JS14" s="150"/>
      <c r="JT14" s="150"/>
      <c r="JU14" s="150"/>
      <c r="JV14" s="150"/>
      <c r="JW14" s="150"/>
      <c r="JX14" s="150"/>
      <c r="JY14" s="150"/>
      <c r="JZ14" s="150"/>
      <c r="KA14" s="150"/>
      <c r="KB14" s="150"/>
      <c r="KC14" s="150"/>
      <c r="KD14" s="150"/>
      <c r="KE14" s="150"/>
      <c r="KF14" s="150"/>
      <c r="KG14" s="150"/>
      <c r="KH14" s="150"/>
      <c r="KI14" s="150"/>
      <c r="KJ14" s="150"/>
      <c r="KK14" s="150"/>
      <c r="KL14" s="150"/>
      <c r="KM14" s="150"/>
      <c r="KN14" s="150"/>
      <c r="KO14" s="150"/>
      <c r="KP14" s="150"/>
      <c r="KQ14" s="150"/>
      <c r="KR14" s="150"/>
      <c r="KS14" s="150"/>
      <c r="KT14" s="150"/>
      <c r="KU14" s="150"/>
      <c r="KV14" s="150"/>
      <c r="KW14" s="150"/>
      <c r="KX14" s="150"/>
      <c r="KY14" s="150"/>
      <c r="KZ14" s="150"/>
      <c r="LA14" s="150"/>
      <c r="LB14" s="150"/>
      <c r="LC14" s="150"/>
      <c r="LD14" s="150"/>
      <c r="LE14" s="150"/>
      <c r="LF14" s="150"/>
      <c r="LG14" s="150"/>
      <c r="LH14" s="150"/>
      <c r="LI14" s="150"/>
      <c r="LJ14" s="150"/>
      <c r="LK14" s="150"/>
      <c r="LL14" s="150"/>
      <c r="LM14" s="150"/>
      <c r="LN14" s="150"/>
      <c r="LO14" s="150"/>
      <c r="LP14" s="150"/>
      <c r="LQ14" s="150"/>
      <c r="LR14" s="150"/>
    </row>
    <row r="15" spans="1:330" s="158" customFormat="1" ht="15" x14ac:dyDescent="0.2">
      <c r="A15" s="151" t="s">
        <v>616</v>
      </c>
      <c r="B15" s="152" t="s">
        <v>619</v>
      </c>
      <c r="C15" s="153">
        <v>43</v>
      </c>
      <c r="D15" s="153"/>
      <c r="E15" s="151" t="s">
        <v>101</v>
      </c>
      <c r="F15" s="174">
        <v>3121</v>
      </c>
      <c r="G15" s="155" t="s">
        <v>471</v>
      </c>
      <c r="H15" s="156"/>
      <c r="I15" s="97">
        <v>205000</v>
      </c>
      <c r="J15" s="112"/>
      <c r="K15" s="97">
        <v>180000</v>
      </c>
      <c r="L15" s="112"/>
      <c r="M15" s="120">
        <v>180000</v>
      </c>
      <c r="N15" s="113"/>
      <c r="O15" s="120">
        <v>180000</v>
      </c>
      <c r="P15" s="113"/>
      <c r="Q15" s="120">
        <v>180000</v>
      </c>
      <c r="R15" s="113"/>
      <c r="S15" s="120">
        <v>180000</v>
      </c>
      <c r="T15" s="113"/>
      <c r="U15" s="97">
        <v>180000</v>
      </c>
      <c r="V15" s="112"/>
      <c r="W15" s="120">
        <v>180000</v>
      </c>
      <c r="X15" s="113"/>
      <c r="Y15" s="120">
        <v>180000</v>
      </c>
      <c r="Z15" s="113"/>
      <c r="AA15" s="120">
        <v>180000</v>
      </c>
      <c r="AB15" s="113"/>
      <c r="AC15" s="120">
        <v>180000</v>
      </c>
      <c r="AD15" s="113"/>
      <c r="AE15" s="120">
        <v>220000</v>
      </c>
      <c r="AF15" s="113"/>
      <c r="AG15" s="120">
        <v>220000</v>
      </c>
      <c r="AH15" s="113"/>
      <c r="AI15" s="120">
        <v>220000</v>
      </c>
      <c r="AJ15" s="113"/>
      <c r="AK15" s="120">
        <v>220000</v>
      </c>
      <c r="AL15" s="113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  <c r="IW15" s="157"/>
      <c r="IX15" s="157"/>
      <c r="IY15" s="157"/>
      <c r="IZ15" s="157"/>
      <c r="JA15" s="157"/>
      <c r="JB15" s="157"/>
      <c r="JC15" s="157"/>
      <c r="JD15" s="157"/>
      <c r="JE15" s="157"/>
      <c r="JF15" s="157"/>
      <c r="JG15" s="157"/>
      <c r="JH15" s="157"/>
      <c r="JI15" s="157"/>
      <c r="JJ15" s="157"/>
      <c r="JK15" s="157"/>
      <c r="JL15" s="157"/>
      <c r="JM15" s="157"/>
      <c r="JN15" s="157"/>
      <c r="JO15" s="157"/>
      <c r="JP15" s="157"/>
      <c r="JQ15" s="157"/>
      <c r="JR15" s="157"/>
      <c r="JS15" s="157"/>
      <c r="JT15" s="157"/>
      <c r="JU15" s="157"/>
      <c r="JV15" s="157"/>
      <c r="JW15" s="157"/>
      <c r="JX15" s="157"/>
      <c r="JY15" s="157"/>
      <c r="JZ15" s="157"/>
      <c r="KA15" s="157"/>
      <c r="KB15" s="157"/>
      <c r="KC15" s="157"/>
      <c r="KD15" s="157"/>
      <c r="KE15" s="157"/>
      <c r="KF15" s="157"/>
      <c r="KG15" s="157"/>
      <c r="KH15" s="157"/>
      <c r="KI15" s="157"/>
      <c r="KJ15" s="157"/>
      <c r="KK15" s="157"/>
      <c r="KL15" s="157"/>
      <c r="KM15" s="157"/>
      <c r="KN15" s="157"/>
      <c r="KO15" s="157"/>
      <c r="KP15" s="157"/>
      <c r="KQ15" s="157"/>
      <c r="KR15" s="157"/>
      <c r="KS15" s="157"/>
      <c r="KT15" s="157"/>
      <c r="KU15" s="157"/>
      <c r="KV15" s="157"/>
      <c r="KW15" s="157"/>
      <c r="KX15" s="157"/>
      <c r="KY15" s="157"/>
      <c r="KZ15" s="157"/>
      <c r="LA15" s="157"/>
      <c r="LB15" s="157"/>
      <c r="LC15" s="157"/>
      <c r="LD15" s="157"/>
      <c r="LE15" s="157"/>
      <c r="LF15" s="157"/>
      <c r="LG15" s="157"/>
      <c r="LH15" s="157"/>
      <c r="LI15" s="157"/>
      <c r="LJ15" s="157"/>
      <c r="LK15" s="157"/>
      <c r="LL15" s="157"/>
      <c r="LM15" s="157"/>
      <c r="LN15" s="157"/>
      <c r="LO15" s="157"/>
      <c r="LP15" s="157"/>
      <c r="LQ15" s="157"/>
      <c r="LR15" s="157"/>
    </row>
    <row r="16" spans="1:330" s="159" customFormat="1" x14ac:dyDescent="0.2">
      <c r="A16" s="145" t="s">
        <v>616</v>
      </c>
      <c r="B16" s="146" t="s">
        <v>619</v>
      </c>
      <c r="C16" s="147">
        <v>43</v>
      </c>
      <c r="D16" s="147"/>
      <c r="E16" s="145"/>
      <c r="F16" s="168">
        <v>313</v>
      </c>
      <c r="G16" s="148"/>
      <c r="H16" s="149"/>
      <c r="I16" s="101">
        <f t="shared" ref="I16:AL16" si="26">I17</f>
        <v>273000</v>
      </c>
      <c r="J16" s="101">
        <f t="shared" si="26"/>
        <v>0</v>
      </c>
      <c r="K16" s="101">
        <f t="shared" si="26"/>
        <v>260000</v>
      </c>
      <c r="L16" s="101">
        <f t="shared" si="26"/>
        <v>0</v>
      </c>
      <c r="M16" s="108">
        <f t="shared" si="26"/>
        <v>260000</v>
      </c>
      <c r="N16" s="108">
        <f t="shared" si="26"/>
        <v>0</v>
      </c>
      <c r="O16" s="108">
        <f t="shared" si="26"/>
        <v>260000</v>
      </c>
      <c r="P16" s="108">
        <f t="shared" si="26"/>
        <v>0</v>
      </c>
      <c r="Q16" s="108">
        <f t="shared" si="26"/>
        <v>260000</v>
      </c>
      <c r="R16" s="108">
        <f t="shared" si="26"/>
        <v>0</v>
      </c>
      <c r="S16" s="108">
        <f t="shared" si="26"/>
        <v>280000</v>
      </c>
      <c r="T16" s="108">
        <f t="shared" si="26"/>
        <v>0</v>
      </c>
      <c r="U16" s="101">
        <f t="shared" si="26"/>
        <v>260000</v>
      </c>
      <c r="V16" s="101">
        <f t="shared" si="26"/>
        <v>0</v>
      </c>
      <c r="W16" s="108">
        <f t="shared" si="26"/>
        <v>260000</v>
      </c>
      <c r="X16" s="108">
        <f t="shared" si="26"/>
        <v>0</v>
      </c>
      <c r="Y16" s="108">
        <f t="shared" si="26"/>
        <v>260000</v>
      </c>
      <c r="Z16" s="108">
        <f t="shared" si="26"/>
        <v>0</v>
      </c>
      <c r="AA16" s="108">
        <f t="shared" si="26"/>
        <v>260000</v>
      </c>
      <c r="AB16" s="108">
        <f t="shared" si="26"/>
        <v>0</v>
      </c>
      <c r="AC16" s="108">
        <f t="shared" si="26"/>
        <v>280000</v>
      </c>
      <c r="AD16" s="108">
        <f t="shared" si="26"/>
        <v>0</v>
      </c>
      <c r="AE16" s="108">
        <f t="shared" si="26"/>
        <v>300000</v>
      </c>
      <c r="AF16" s="108">
        <f t="shared" si="26"/>
        <v>0</v>
      </c>
      <c r="AG16" s="108">
        <f t="shared" si="26"/>
        <v>300000</v>
      </c>
      <c r="AH16" s="108">
        <f t="shared" si="26"/>
        <v>0</v>
      </c>
      <c r="AI16" s="108">
        <f t="shared" si="26"/>
        <v>300000</v>
      </c>
      <c r="AJ16" s="108">
        <f t="shared" si="26"/>
        <v>0</v>
      </c>
      <c r="AK16" s="108">
        <f t="shared" si="26"/>
        <v>280000</v>
      </c>
      <c r="AL16" s="108">
        <f t="shared" si="26"/>
        <v>0</v>
      </c>
      <c r="AM16" s="150">
        <v>11</v>
      </c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  <c r="IK16" s="150"/>
      <c r="IL16" s="150"/>
      <c r="IM16" s="150"/>
      <c r="IN16" s="150"/>
      <c r="IO16" s="150"/>
      <c r="IP16" s="150"/>
      <c r="IQ16" s="150"/>
      <c r="IR16" s="150"/>
      <c r="IS16" s="150"/>
      <c r="IT16" s="150"/>
      <c r="IU16" s="150"/>
      <c r="IV16" s="150"/>
      <c r="IW16" s="150"/>
      <c r="IX16" s="150"/>
      <c r="IY16" s="150"/>
      <c r="IZ16" s="150"/>
      <c r="JA16" s="150"/>
      <c r="JB16" s="150"/>
      <c r="JC16" s="150"/>
      <c r="JD16" s="150"/>
      <c r="JE16" s="150"/>
      <c r="JF16" s="150"/>
      <c r="JG16" s="150"/>
      <c r="JH16" s="150"/>
      <c r="JI16" s="150"/>
      <c r="JJ16" s="150"/>
      <c r="JK16" s="150"/>
      <c r="JL16" s="150"/>
      <c r="JM16" s="150"/>
      <c r="JN16" s="150"/>
      <c r="JO16" s="150"/>
      <c r="JP16" s="150"/>
      <c r="JQ16" s="150"/>
      <c r="JR16" s="150"/>
      <c r="JS16" s="150"/>
      <c r="JT16" s="150"/>
      <c r="JU16" s="150"/>
      <c r="JV16" s="150"/>
      <c r="JW16" s="150"/>
      <c r="JX16" s="150"/>
      <c r="JY16" s="150"/>
      <c r="JZ16" s="150"/>
      <c r="KA16" s="150"/>
      <c r="KB16" s="150"/>
      <c r="KC16" s="150"/>
      <c r="KD16" s="150"/>
      <c r="KE16" s="150"/>
      <c r="KF16" s="150"/>
      <c r="KG16" s="150"/>
      <c r="KH16" s="150"/>
      <c r="KI16" s="150"/>
      <c r="KJ16" s="150"/>
      <c r="KK16" s="150"/>
      <c r="KL16" s="150"/>
      <c r="KM16" s="150"/>
      <c r="KN16" s="150"/>
      <c r="KO16" s="150"/>
      <c r="KP16" s="150"/>
      <c r="KQ16" s="150"/>
      <c r="KR16" s="150"/>
      <c r="KS16" s="150"/>
      <c r="KT16" s="150"/>
      <c r="KU16" s="150"/>
      <c r="KV16" s="150"/>
      <c r="KW16" s="150"/>
      <c r="KX16" s="150"/>
      <c r="KY16" s="150"/>
      <c r="KZ16" s="150"/>
      <c r="LA16" s="150"/>
      <c r="LB16" s="150"/>
      <c r="LC16" s="150"/>
      <c r="LD16" s="150"/>
      <c r="LE16" s="150"/>
      <c r="LF16" s="150"/>
      <c r="LG16" s="150"/>
      <c r="LH16" s="150"/>
      <c r="LI16" s="150"/>
      <c r="LJ16" s="150"/>
      <c r="LK16" s="150"/>
      <c r="LL16" s="150"/>
      <c r="LM16" s="150"/>
      <c r="LN16" s="150"/>
      <c r="LO16" s="150"/>
      <c r="LP16" s="150"/>
      <c r="LQ16" s="150"/>
      <c r="LR16" s="150"/>
    </row>
    <row r="17" spans="1:330" s="158" customFormat="1" ht="15" x14ac:dyDescent="0.2">
      <c r="A17" s="151" t="s">
        <v>616</v>
      </c>
      <c r="B17" s="152" t="s">
        <v>619</v>
      </c>
      <c r="C17" s="153">
        <v>43</v>
      </c>
      <c r="D17" s="153"/>
      <c r="E17" s="151" t="s">
        <v>101</v>
      </c>
      <c r="F17" s="174">
        <v>3132</v>
      </c>
      <c r="G17" s="155" t="s">
        <v>40</v>
      </c>
      <c r="H17" s="156"/>
      <c r="I17" s="97">
        <v>273000</v>
      </c>
      <c r="J17" s="112"/>
      <c r="K17" s="97">
        <v>260000</v>
      </c>
      <c r="L17" s="112"/>
      <c r="M17" s="120">
        <v>260000</v>
      </c>
      <c r="N17" s="113"/>
      <c r="O17" s="120">
        <v>260000</v>
      </c>
      <c r="P17" s="113"/>
      <c r="Q17" s="120">
        <v>260000</v>
      </c>
      <c r="R17" s="113"/>
      <c r="S17" s="120">
        <v>280000</v>
      </c>
      <c r="T17" s="113"/>
      <c r="U17" s="97">
        <v>260000</v>
      </c>
      <c r="V17" s="112"/>
      <c r="W17" s="120">
        <v>260000</v>
      </c>
      <c r="X17" s="113"/>
      <c r="Y17" s="120">
        <v>260000</v>
      </c>
      <c r="Z17" s="113"/>
      <c r="AA17" s="120">
        <v>260000</v>
      </c>
      <c r="AB17" s="113"/>
      <c r="AC17" s="120">
        <v>280000</v>
      </c>
      <c r="AD17" s="113"/>
      <c r="AE17" s="120">
        <v>300000</v>
      </c>
      <c r="AF17" s="113"/>
      <c r="AG17" s="120">
        <v>300000</v>
      </c>
      <c r="AH17" s="113"/>
      <c r="AI17" s="120">
        <v>300000</v>
      </c>
      <c r="AJ17" s="113"/>
      <c r="AK17" s="120">
        <v>280000</v>
      </c>
      <c r="AL17" s="113"/>
      <c r="AM17" s="157">
        <f>AM2-AM13</f>
        <v>5813147</v>
      </c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  <c r="IW17" s="157"/>
      <c r="IX17" s="157"/>
      <c r="IY17" s="157"/>
      <c r="IZ17" s="157"/>
      <c r="JA17" s="157"/>
      <c r="JB17" s="157"/>
      <c r="JC17" s="157"/>
      <c r="JD17" s="157"/>
      <c r="JE17" s="157"/>
      <c r="JF17" s="157"/>
      <c r="JG17" s="157"/>
      <c r="JH17" s="157"/>
      <c r="JI17" s="157"/>
      <c r="JJ17" s="157"/>
      <c r="JK17" s="157"/>
      <c r="JL17" s="157"/>
      <c r="JM17" s="157"/>
      <c r="JN17" s="157"/>
      <c r="JO17" s="157"/>
      <c r="JP17" s="157"/>
      <c r="JQ17" s="157"/>
      <c r="JR17" s="157"/>
      <c r="JS17" s="157"/>
      <c r="JT17" s="157"/>
      <c r="JU17" s="157"/>
      <c r="JV17" s="157"/>
      <c r="JW17" s="157"/>
      <c r="JX17" s="157"/>
      <c r="JY17" s="157"/>
      <c r="JZ17" s="157"/>
      <c r="KA17" s="157"/>
      <c r="KB17" s="157"/>
      <c r="KC17" s="157"/>
      <c r="KD17" s="157"/>
      <c r="KE17" s="157"/>
      <c r="KF17" s="157"/>
      <c r="KG17" s="157"/>
      <c r="KH17" s="157"/>
      <c r="KI17" s="157"/>
      <c r="KJ17" s="157"/>
      <c r="KK17" s="157"/>
      <c r="KL17" s="157"/>
      <c r="KM17" s="157"/>
      <c r="KN17" s="157"/>
      <c r="KO17" s="157"/>
      <c r="KP17" s="157"/>
      <c r="KQ17" s="157"/>
      <c r="KR17" s="157"/>
      <c r="KS17" s="157"/>
      <c r="KT17" s="157"/>
      <c r="KU17" s="157"/>
      <c r="KV17" s="157"/>
      <c r="KW17" s="157"/>
      <c r="KX17" s="157"/>
      <c r="KY17" s="157"/>
      <c r="KZ17" s="157"/>
      <c r="LA17" s="157"/>
      <c r="LB17" s="157"/>
      <c r="LC17" s="157"/>
      <c r="LD17" s="157"/>
      <c r="LE17" s="157"/>
      <c r="LF17" s="157"/>
      <c r="LG17" s="157"/>
      <c r="LH17" s="157"/>
      <c r="LI17" s="157"/>
      <c r="LJ17" s="157"/>
      <c r="LK17" s="157"/>
      <c r="LL17" s="157"/>
      <c r="LM17" s="157"/>
      <c r="LN17" s="157"/>
      <c r="LO17" s="157"/>
      <c r="LP17" s="157"/>
      <c r="LQ17" s="157"/>
      <c r="LR17" s="157"/>
    </row>
    <row r="18" spans="1:330" x14ac:dyDescent="0.2">
      <c r="A18" s="139" t="s">
        <v>616</v>
      </c>
      <c r="B18" s="140" t="s">
        <v>619</v>
      </c>
      <c r="C18" s="141">
        <v>43</v>
      </c>
      <c r="D18" s="141"/>
      <c r="E18" s="141"/>
      <c r="F18" s="142">
        <v>32</v>
      </c>
      <c r="G18" s="143"/>
      <c r="H18" s="144"/>
      <c r="I18" s="99">
        <f t="shared" ref="I18:AF18" si="27">I19+I24+I31+I40+I42</f>
        <v>1936000</v>
      </c>
      <c r="J18" s="99">
        <f t="shared" si="27"/>
        <v>0</v>
      </c>
      <c r="K18" s="99">
        <f t="shared" si="27"/>
        <v>1635000</v>
      </c>
      <c r="L18" s="99">
        <f t="shared" si="27"/>
        <v>0</v>
      </c>
      <c r="M18" s="99">
        <f t="shared" si="27"/>
        <v>1635000</v>
      </c>
      <c r="N18" s="99">
        <f t="shared" si="27"/>
        <v>0</v>
      </c>
      <c r="O18" s="99">
        <f t="shared" ref="O18:P18" si="28">O19+O24+O31+O40+O42</f>
        <v>1635000</v>
      </c>
      <c r="P18" s="99">
        <f t="shared" si="28"/>
        <v>0</v>
      </c>
      <c r="Q18" s="99">
        <f t="shared" ref="Q18:T18" si="29">Q19+Q24+Q31+Q40+Q42</f>
        <v>1635000</v>
      </c>
      <c r="R18" s="99">
        <f t="shared" si="29"/>
        <v>0</v>
      </c>
      <c r="S18" s="99">
        <f t="shared" si="29"/>
        <v>1949000</v>
      </c>
      <c r="T18" s="99">
        <f t="shared" si="29"/>
        <v>0</v>
      </c>
      <c r="U18" s="99">
        <f t="shared" si="27"/>
        <v>1550000</v>
      </c>
      <c r="V18" s="99">
        <f t="shared" si="27"/>
        <v>0</v>
      </c>
      <c r="W18" s="99">
        <f t="shared" si="27"/>
        <v>1550000</v>
      </c>
      <c r="X18" s="99">
        <f t="shared" si="27"/>
        <v>0</v>
      </c>
      <c r="Y18" s="99">
        <f t="shared" ref="Y18:Z18" si="30">Y19+Y24+Y31+Y40+Y42</f>
        <v>1550000</v>
      </c>
      <c r="Z18" s="99">
        <f t="shared" si="30"/>
        <v>0</v>
      </c>
      <c r="AA18" s="99">
        <f t="shared" ref="AA18:AD18" si="31">AA19+AA24+AA31+AA40+AA42</f>
        <v>1550000</v>
      </c>
      <c r="AB18" s="99">
        <f t="shared" si="31"/>
        <v>0</v>
      </c>
      <c r="AC18" s="99">
        <f t="shared" si="31"/>
        <v>1914000</v>
      </c>
      <c r="AD18" s="99">
        <f t="shared" si="31"/>
        <v>0</v>
      </c>
      <c r="AE18" s="99">
        <f t="shared" si="27"/>
        <v>1927000</v>
      </c>
      <c r="AF18" s="99">
        <f t="shared" si="27"/>
        <v>0</v>
      </c>
      <c r="AG18" s="99">
        <f t="shared" ref="AG18:AH18" si="32">AG19+AG24+AG31+AG40+AG42</f>
        <v>1927000</v>
      </c>
      <c r="AH18" s="99">
        <f t="shared" si="32"/>
        <v>0</v>
      </c>
      <c r="AI18" s="99">
        <f t="shared" ref="AI18:AL18" si="33">AI19+AI24+AI31+AI40+AI42</f>
        <v>1927000</v>
      </c>
      <c r="AJ18" s="99">
        <f t="shared" si="33"/>
        <v>0</v>
      </c>
      <c r="AK18" s="99">
        <f t="shared" si="33"/>
        <v>1961000</v>
      </c>
      <c r="AL18" s="99">
        <f t="shared" si="33"/>
        <v>0</v>
      </c>
      <c r="AM18" s="125">
        <v>559</v>
      </c>
    </row>
    <row r="19" spans="1:330" s="159" customFormat="1" x14ac:dyDescent="0.2">
      <c r="A19" s="145" t="s">
        <v>616</v>
      </c>
      <c r="B19" s="146" t="s">
        <v>619</v>
      </c>
      <c r="C19" s="147">
        <v>43</v>
      </c>
      <c r="D19" s="147"/>
      <c r="E19" s="145"/>
      <c r="F19" s="168">
        <v>321</v>
      </c>
      <c r="G19" s="148"/>
      <c r="H19" s="149"/>
      <c r="I19" s="101">
        <f t="shared" ref="I19:AF19" si="34">I20+I21+I22+I23</f>
        <v>111000</v>
      </c>
      <c r="J19" s="101">
        <f t="shared" si="34"/>
        <v>0</v>
      </c>
      <c r="K19" s="101">
        <f t="shared" si="34"/>
        <v>88000</v>
      </c>
      <c r="L19" s="101">
        <f t="shared" si="34"/>
        <v>0</v>
      </c>
      <c r="M19" s="108">
        <f t="shared" si="34"/>
        <v>88000</v>
      </c>
      <c r="N19" s="108">
        <f t="shared" si="34"/>
        <v>0</v>
      </c>
      <c r="O19" s="108">
        <f t="shared" ref="O19:P19" si="35">O20+O21+O22+O23</f>
        <v>88000</v>
      </c>
      <c r="P19" s="108">
        <f t="shared" si="35"/>
        <v>0</v>
      </c>
      <c r="Q19" s="108">
        <f t="shared" ref="Q19:T19" si="36">Q20+Q21+Q22+Q23</f>
        <v>88000</v>
      </c>
      <c r="R19" s="108">
        <f t="shared" si="36"/>
        <v>0</v>
      </c>
      <c r="S19" s="108">
        <f t="shared" si="36"/>
        <v>110000</v>
      </c>
      <c r="T19" s="108">
        <f t="shared" si="36"/>
        <v>0</v>
      </c>
      <c r="U19" s="101">
        <f t="shared" si="34"/>
        <v>93000</v>
      </c>
      <c r="V19" s="101">
        <f t="shared" si="34"/>
        <v>0</v>
      </c>
      <c r="W19" s="108">
        <f t="shared" si="34"/>
        <v>93000</v>
      </c>
      <c r="X19" s="108">
        <f t="shared" si="34"/>
        <v>0</v>
      </c>
      <c r="Y19" s="108">
        <f t="shared" ref="Y19:Z19" si="37">Y20+Y21+Y22+Y23</f>
        <v>93000</v>
      </c>
      <c r="Z19" s="108">
        <f t="shared" si="37"/>
        <v>0</v>
      </c>
      <c r="AA19" s="108">
        <f t="shared" ref="AA19:AD19" si="38">AA20+AA21+AA22+AA23</f>
        <v>93000</v>
      </c>
      <c r="AB19" s="108">
        <f t="shared" si="38"/>
        <v>0</v>
      </c>
      <c r="AC19" s="108">
        <f t="shared" si="38"/>
        <v>115000</v>
      </c>
      <c r="AD19" s="108">
        <f t="shared" si="38"/>
        <v>0</v>
      </c>
      <c r="AE19" s="108">
        <f t="shared" si="34"/>
        <v>93000</v>
      </c>
      <c r="AF19" s="108">
        <f t="shared" si="34"/>
        <v>0</v>
      </c>
      <c r="AG19" s="108">
        <f t="shared" ref="AG19:AH19" si="39">AG20+AG21+AG22+AG23</f>
        <v>93000</v>
      </c>
      <c r="AH19" s="108">
        <f t="shared" si="39"/>
        <v>0</v>
      </c>
      <c r="AI19" s="108">
        <f t="shared" ref="AI19:AL19" si="40">AI20+AI21+AI22+AI23</f>
        <v>93000</v>
      </c>
      <c r="AJ19" s="108">
        <f t="shared" si="40"/>
        <v>0</v>
      </c>
      <c r="AK19" s="108">
        <f t="shared" si="40"/>
        <v>115000</v>
      </c>
      <c r="AL19" s="108">
        <f t="shared" si="40"/>
        <v>0</v>
      </c>
      <c r="AM19" s="150">
        <v>3</v>
      </c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  <c r="IV19" s="150"/>
      <c r="IW19" s="150"/>
      <c r="IX19" s="150"/>
      <c r="IY19" s="150"/>
      <c r="IZ19" s="150"/>
      <c r="JA19" s="150"/>
      <c r="JB19" s="150"/>
      <c r="JC19" s="150"/>
      <c r="JD19" s="150"/>
      <c r="JE19" s="150"/>
      <c r="JF19" s="150"/>
      <c r="JG19" s="150"/>
      <c r="JH19" s="150"/>
      <c r="JI19" s="150"/>
      <c r="JJ19" s="150"/>
      <c r="JK19" s="150"/>
      <c r="JL19" s="150"/>
      <c r="JM19" s="150"/>
      <c r="JN19" s="150"/>
      <c r="JO19" s="150"/>
      <c r="JP19" s="150"/>
      <c r="JQ19" s="150"/>
      <c r="JR19" s="150"/>
      <c r="JS19" s="150"/>
      <c r="JT19" s="150"/>
      <c r="JU19" s="150"/>
      <c r="JV19" s="150"/>
      <c r="JW19" s="150"/>
      <c r="JX19" s="150"/>
      <c r="JY19" s="150"/>
      <c r="JZ19" s="150"/>
      <c r="KA19" s="150"/>
      <c r="KB19" s="150"/>
      <c r="KC19" s="150"/>
      <c r="KD19" s="150"/>
      <c r="KE19" s="150"/>
      <c r="KF19" s="150"/>
      <c r="KG19" s="150"/>
      <c r="KH19" s="150"/>
      <c r="KI19" s="150"/>
      <c r="KJ19" s="150"/>
      <c r="KK19" s="150"/>
      <c r="KL19" s="150"/>
      <c r="KM19" s="150"/>
      <c r="KN19" s="150"/>
      <c r="KO19" s="150"/>
      <c r="KP19" s="150"/>
      <c r="KQ19" s="150"/>
      <c r="KR19" s="150"/>
      <c r="KS19" s="150"/>
      <c r="KT19" s="150"/>
      <c r="KU19" s="150"/>
      <c r="KV19" s="150"/>
      <c r="KW19" s="150"/>
      <c r="KX19" s="150"/>
      <c r="KY19" s="150"/>
      <c r="KZ19" s="150"/>
      <c r="LA19" s="150"/>
      <c r="LB19" s="150"/>
      <c r="LC19" s="150"/>
      <c r="LD19" s="150"/>
      <c r="LE19" s="150"/>
      <c r="LF19" s="150"/>
      <c r="LG19" s="150"/>
      <c r="LH19" s="150"/>
      <c r="LI19" s="150"/>
      <c r="LJ19" s="150"/>
      <c r="LK19" s="150"/>
      <c r="LL19" s="150"/>
      <c r="LM19" s="150"/>
      <c r="LN19" s="150"/>
      <c r="LO19" s="150"/>
      <c r="LP19" s="150"/>
      <c r="LQ19" s="150"/>
      <c r="LR19" s="150"/>
    </row>
    <row r="20" spans="1:330" s="158" customFormat="1" ht="15" x14ac:dyDescent="0.2">
      <c r="A20" s="151" t="s">
        <v>616</v>
      </c>
      <c r="B20" s="152" t="s">
        <v>619</v>
      </c>
      <c r="C20" s="153">
        <v>43</v>
      </c>
      <c r="D20" s="153"/>
      <c r="E20" s="151" t="s">
        <v>101</v>
      </c>
      <c r="F20" s="174">
        <v>3211</v>
      </c>
      <c r="G20" s="155" t="s">
        <v>42</v>
      </c>
      <c r="H20" s="156"/>
      <c r="I20" s="97">
        <v>55000</v>
      </c>
      <c r="J20" s="112"/>
      <c r="K20" s="97">
        <v>35000</v>
      </c>
      <c r="L20" s="112"/>
      <c r="M20" s="120">
        <v>35000</v>
      </c>
      <c r="N20" s="113"/>
      <c r="O20" s="120">
        <v>35000</v>
      </c>
      <c r="P20" s="113"/>
      <c r="Q20" s="120">
        <v>35000</v>
      </c>
      <c r="R20" s="113"/>
      <c r="S20" s="120">
        <v>50000</v>
      </c>
      <c r="T20" s="113"/>
      <c r="U20" s="97">
        <v>40000</v>
      </c>
      <c r="V20" s="112"/>
      <c r="W20" s="120">
        <v>40000</v>
      </c>
      <c r="X20" s="113"/>
      <c r="Y20" s="120">
        <v>40000</v>
      </c>
      <c r="Z20" s="113"/>
      <c r="AA20" s="120">
        <v>40000</v>
      </c>
      <c r="AB20" s="113"/>
      <c r="AC20" s="120">
        <v>50000</v>
      </c>
      <c r="AD20" s="113"/>
      <c r="AE20" s="120">
        <v>40000</v>
      </c>
      <c r="AF20" s="113"/>
      <c r="AG20" s="120">
        <v>40000</v>
      </c>
      <c r="AH20" s="113"/>
      <c r="AI20" s="120">
        <v>40000</v>
      </c>
      <c r="AJ20" s="113"/>
      <c r="AK20" s="120">
        <v>50000</v>
      </c>
      <c r="AL20" s="113"/>
      <c r="AM20" s="157">
        <v>4</v>
      </c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  <c r="IW20" s="157"/>
      <c r="IX20" s="157"/>
      <c r="IY20" s="157"/>
      <c r="IZ20" s="157"/>
      <c r="JA20" s="157"/>
      <c r="JB20" s="157"/>
      <c r="JC20" s="157"/>
      <c r="JD20" s="157"/>
      <c r="JE20" s="157"/>
      <c r="JF20" s="157"/>
      <c r="JG20" s="157"/>
      <c r="JH20" s="157"/>
      <c r="JI20" s="157"/>
      <c r="JJ20" s="157"/>
      <c r="JK20" s="157"/>
      <c r="JL20" s="157"/>
      <c r="JM20" s="157"/>
      <c r="JN20" s="157"/>
      <c r="JO20" s="157"/>
      <c r="JP20" s="157"/>
      <c r="JQ20" s="157"/>
      <c r="JR20" s="157"/>
      <c r="JS20" s="157"/>
      <c r="JT20" s="157"/>
      <c r="JU20" s="157"/>
      <c r="JV20" s="157"/>
      <c r="JW20" s="157"/>
      <c r="JX20" s="157"/>
      <c r="JY20" s="157"/>
      <c r="JZ20" s="157"/>
      <c r="KA20" s="157"/>
      <c r="KB20" s="157"/>
      <c r="KC20" s="157"/>
      <c r="KD20" s="157"/>
      <c r="KE20" s="157"/>
      <c r="KF20" s="157"/>
      <c r="KG20" s="157"/>
      <c r="KH20" s="157"/>
      <c r="KI20" s="157"/>
      <c r="KJ20" s="157"/>
      <c r="KK20" s="157"/>
      <c r="KL20" s="157"/>
      <c r="KM20" s="157"/>
      <c r="KN20" s="157"/>
      <c r="KO20" s="157"/>
      <c r="KP20" s="157"/>
      <c r="KQ20" s="157"/>
      <c r="KR20" s="157"/>
      <c r="KS20" s="157"/>
      <c r="KT20" s="157"/>
      <c r="KU20" s="157"/>
      <c r="KV20" s="157"/>
      <c r="KW20" s="157"/>
      <c r="KX20" s="157"/>
      <c r="KY20" s="157"/>
      <c r="KZ20" s="157"/>
      <c r="LA20" s="157"/>
      <c r="LB20" s="157"/>
      <c r="LC20" s="157"/>
      <c r="LD20" s="157"/>
      <c r="LE20" s="157"/>
      <c r="LF20" s="157"/>
      <c r="LG20" s="157"/>
      <c r="LH20" s="157"/>
      <c r="LI20" s="157"/>
      <c r="LJ20" s="157"/>
      <c r="LK20" s="157"/>
      <c r="LL20" s="157"/>
      <c r="LM20" s="157"/>
      <c r="LN20" s="157"/>
      <c r="LO20" s="157"/>
      <c r="LP20" s="157"/>
      <c r="LQ20" s="157"/>
      <c r="LR20" s="157"/>
    </row>
    <row r="21" spans="1:330" s="158" customFormat="1" ht="30" x14ac:dyDescent="0.2">
      <c r="A21" s="151" t="s">
        <v>616</v>
      </c>
      <c r="B21" s="152" t="s">
        <v>619</v>
      </c>
      <c r="C21" s="153">
        <v>43</v>
      </c>
      <c r="D21" s="153"/>
      <c r="E21" s="151" t="s">
        <v>101</v>
      </c>
      <c r="F21" s="174">
        <v>3212</v>
      </c>
      <c r="G21" s="155" t="s">
        <v>43</v>
      </c>
      <c r="H21" s="156"/>
      <c r="I21" s="98">
        <v>43000</v>
      </c>
      <c r="J21" s="112"/>
      <c r="K21" s="98">
        <v>40000</v>
      </c>
      <c r="L21" s="112"/>
      <c r="M21" s="102">
        <v>40000</v>
      </c>
      <c r="N21" s="113"/>
      <c r="O21" s="102">
        <v>40000</v>
      </c>
      <c r="P21" s="113"/>
      <c r="Q21" s="102">
        <v>40000</v>
      </c>
      <c r="R21" s="113"/>
      <c r="S21" s="102">
        <v>45000</v>
      </c>
      <c r="T21" s="113"/>
      <c r="U21" s="98">
        <v>40000</v>
      </c>
      <c r="V21" s="112"/>
      <c r="W21" s="102">
        <v>40000</v>
      </c>
      <c r="X21" s="113"/>
      <c r="Y21" s="102">
        <v>40000</v>
      </c>
      <c r="Z21" s="113"/>
      <c r="AA21" s="102">
        <v>40000</v>
      </c>
      <c r="AB21" s="113"/>
      <c r="AC21" s="102">
        <v>50000</v>
      </c>
      <c r="AD21" s="113"/>
      <c r="AE21" s="102">
        <v>40000</v>
      </c>
      <c r="AF21" s="113"/>
      <c r="AG21" s="102">
        <v>40000</v>
      </c>
      <c r="AH21" s="113"/>
      <c r="AI21" s="102">
        <v>40000</v>
      </c>
      <c r="AJ21" s="113"/>
      <c r="AK21" s="102">
        <v>50000</v>
      </c>
      <c r="AL21" s="113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  <c r="IW21" s="157"/>
      <c r="IX21" s="157"/>
      <c r="IY21" s="157"/>
      <c r="IZ21" s="157"/>
      <c r="JA21" s="157"/>
      <c r="JB21" s="157"/>
      <c r="JC21" s="157"/>
      <c r="JD21" s="157"/>
      <c r="JE21" s="157"/>
      <c r="JF21" s="157"/>
      <c r="JG21" s="157"/>
      <c r="JH21" s="157"/>
      <c r="JI21" s="157"/>
      <c r="JJ21" s="157"/>
      <c r="JK21" s="157"/>
      <c r="JL21" s="157"/>
      <c r="JM21" s="157"/>
      <c r="JN21" s="157"/>
      <c r="JO21" s="157"/>
      <c r="JP21" s="157"/>
      <c r="JQ21" s="157"/>
      <c r="JR21" s="157"/>
      <c r="JS21" s="157"/>
      <c r="JT21" s="157"/>
      <c r="JU21" s="157"/>
      <c r="JV21" s="157"/>
      <c r="JW21" s="157"/>
      <c r="JX21" s="157"/>
      <c r="JY21" s="157"/>
      <c r="JZ21" s="157"/>
      <c r="KA21" s="157"/>
      <c r="KB21" s="157"/>
      <c r="KC21" s="157"/>
      <c r="KD21" s="157"/>
      <c r="KE21" s="157"/>
      <c r="KF21" s="157"/>
      <c r="KG21" s="157"/>
      <c r="KH21" s="157"/>
      <c r="KI21" s="157"/>
      <c r="KJ21" s="157"/>
      <c r="KK21" s="157"/>
      <c r="KL21" s="157"/>
      <c r="KM21" s="157"/>
      <c r="KN21" s="157"/>
      <c r="KO21" s="157"/>
      <c r="KP21" s="157"/>
      <c r="KQ21" s="157"/>
      <c r="KR21" s="157"/>
      <c r="KS21" s="157"/>
      <c r="KT21" s="157"/>
      <c r="KU21" s="157"/>
      <c r="KV21" s="157"/>
      <c r="KW21" s="157"/>
      <c r="KX21" s="157"/>
      <c r="KY21" s="157"/>
      <c r="KZ21" s="157"/>
      <c r="LA21" s="157"/>
      <c r="LB21" s="157"/>
      <c r="LC21" s="157"/>
      <c r="LD21" s="157"/>
      <c r="LE21" s="157"/>
      <c r="LF21" s="157"/>
      <c r="LG21" s="157"/>
      <c r="LH21" s="157"/>
      <c r="LI21" s="157"/>
      <c r="LJ21" s="157"/>
      <c r="LK21" s="157"/>
      <c r="LL21" s="157"/>
      <c r="LM21" s="157"/>
      <c r="LN21" s="157"/>
      <c r="LO21" s="157"/>
      <c r="LP21" s="157"/>
      <c r="LQ21" s="157"/>
      <c r="LR21" s="157"/>
    </row>
    <row r="22" spans="1:330" s="158" customFormat="1" ht="15" x14ac:dyDescent="0.2">
      <c r="A22" s="151" t="s">
        <v>616</v>
      </c>
      <c r="B22" s="152" t="s">
        <v>619</v>
      </c>
      <c r="C22" s="153">
        <v>43</v>
      </c>
      <c r="D22" s="153"/>
      <c r="E22" s="151" t="s">
        <v>101</v>
      </c>
      <c r="F22" s="174">
        <v>3213</v>
      </c>
      <c r="G22" s="155" t="s">
        <v>44</v>
      </c>
      <c r="H22" s="156"/>
      <c r="I22" s="98">
        <v>10000</v>
      </c>
      <c r="J22" s="112"/>
      <c r="K22" s="98">
        <v>10000</v>
      </c>
      <c r="L22" s="112"/>
      <c r="M22" s="102">
        <v>10000</v>
      </c>
      <c r="N22" s="113"/>
      <c r="O22" s="102">
        <v>10000</v>
      </c>
      <c r="P22" s="113"/>
      <c r="Q22" s="102">
        <v>10000</v>
      </c>
      <c r="R22" s="113"/>
      <c r="S22" s="102">
        <v>12000</v>
      </c>
      <c r="T22" s="113"/>
      <c r="U22" s="98">
        <v>10000</v>
      </c>
      <c r="V22" s="112"/>
      <c r="W22" s="102">
        <v>10000</v>
      </c>
      <c r="X22" s="113"/>
      <c r="Y22" s="102">
        <v>10000</v>
      </c>
      <c r="Z22" s="113"/>
      <c r="AA22" s="102">
        <v>10000</v>
      </c>
      <c r="AB22" s="113"/>
      <c r="AC22" s="102">
        <v>12000</v>
      </c>
      <c r="AD22" s="113"/>
      <c r="AE22" s="102">
        <v>10000</v>
      </c>
      <c r="AF22" s="113"/>
      <c r="AG22" s="102">
        <v>10000</v>
      </c>
      <c r="AH22" s="113"/>
      <c r="AI22" s="102">
        <v>10000</v>
      </c>
      <c r="AJ22" s="113"/>
      <c r="AK22" s="102">
        <v>12000</v>
      </c>
      <c r="AL22" s="113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  <c r="IW22" s="157"/>
      <c r="IX22" s="157"/>
      <c r="IY22" s="157"/>
      <c r="IZ22" s="157"/>
      <c r="JA22" s="157"/>
      <c r="JB22" s="157"/>
      <c r="JC22" s="157"/>
      <c r="JD22" s="157"/>
      <c r="JE22" s="157"/>
      <c r="JF22" s="157"/>
      <c r="JG22" s="157"/>
      <c r="JH22" s="157"/>
      <c r="JI22" s="157"/>
      <c r="JJ22" s="157"/>
      <c r="JK22" s="157"/>
      <c r="JL22" s="157"/>
      <c r="JM22" s="157"/>
      <c r="JN22" s="157"/>
      <c r="JO22" s="157"/>
      <c r="JP22" s="157"/>
      <c r="JQ22" s="157"/>
      <c r="JR22" s="157"/>
      <c r="JS22" s="157"/>
      <c r="JT22" s="157"/>
      <c r="JU22" s="157"/>
      <c r="JV22" s="157"/>
      <c r="JW22" s="157"/>
      <c r="JX22" s="157"/>
      <c r="JY22" s="157"/>
      <c r="JZ22" s="157"/>
      <c r="KA22" s="157"/>
      <c r="KB22" s="157"/>
      <c r="KC22" s="157"/>
      <c r="KD22" s="157"/>
      <c r="KE22" s="157"/>
      <c r="KF22" s="157"/>
      <c r="KG22" s="157"/>
      <c r="KH22" s="157"/>
      <c r="KI22" s="157"/>
      <c r="KJ22" s="157"/>
      <c r="KK22" s="157"/>
      <c r="KL22" s="157"/>
      <c r="KM22" s="157"/>
      <c r="KN22" s="157"/>
      <c r="KO22" s="157"/>
      <c r="KP22" s="157"/>
      <c r="KQ22" s="157"/>
      <c r="KR22" s="157"/>
      <c r="KS22" s="157"/>
      <c r="KT22" s="157"/>
      <c r="KU22" s="157"/>
      <c r="KV22" s="157"/>
      <c r="KW22" s="157"/>
      <c r="KX22" s="157"/>
      <c r="KY22" s="157"/>
      <c r="KZ22" s="157"/>
      <c r="LA22" s="157"/>
      <c r="LB22" s="157"/>
      <c r="LC22" s="157"/>
      <c r="LD22" s="157"/>
      <c r="LE22" s="157"/>
      <c r="LF22" s="157"/>
      <c r="LG22" s="157"/>
      <c r="LH22" s="157"/>
      <c r="LI22" s="157"/>
      <c r="LJ22" s="157"/>
      <c r="LK22" s="157"/>
      <c r="LL22" s="157"/>
      <c r="LM22" s="157"/>
      <c r="LN22" s="157"/>
      <c r="LO22" s="157"/>
      <c r="LP22" s="157"/>
      <c r="LQ22" s="157"/>
      <c r="LR22" s="157"/>
    </row>
    <row r="23" spans="1:330" s="158" customFormat="1" ht="15" x14ac:dyDescent="0.2">
      <c r="A23" s="151" t="s">
        <v>616</v>
      </c>
      <c r="B23" s="152" t="s">
        <v>619</v>
      </c>
      <c r="C23" s="153">
        <v>43</v>
      </c>
      <c r="D23" s="153"/>
      <c r="E23" s="151" t="s">
        <v>101</v>
      </c>
      <c r="F23" s="174">
        <v>3214</v>
      </c>
      <c r="G23" s="155" t="s">
        <v>45</v>
      </c>
      <c r="H23" s="156"/>
      <c r="I23" s="98">
        <v>3000</v>
      </c>
      <c r="J23" s="112"/>
      <c r="K23" s="98">
        <v>3000</v>
      </c>
      <c r="L23" s="112"/>
      <c r="M23" s="102">
        <v>3000</v>
      </c>
      <c r="N23" s="113"/>
      <c r="O23" s="102">
        <v>3000</v>
      </c>
      <c r="P23" s="113"/>
      <c r="Q23" s="102">
        <v>3000</v>
      </c>
      <c r="R23" s="113"/>
      <c r="S23" s="102">
        <v>3000</v>
      </c>
      <c r="T23" s="113"/>
      <c r="U23" s="98">
        <v>3000</v>
      </c>
      <c r="V23" s="112"/>
      <c r="W23" s="102">
        <v>3000</v>
      </c>
      <c r="X23" s="113"/>
      <c r="Y23" s="102">
        <v>3000</v>
      </c>
      <c r="Z23" s="113"/>
      <c r="AA23" s="102">
        <v>3000</v>
      </c>
      <c r="AB23" s="113"/>
      <c r="AC23" s="102">
        <v>3000</v>
      </c>
      <c r="AD23" s="113"/>
      <c r="AE23" s="102">
        <v>3000</v>
      </c>
      <c r="AF23" s="113"/>
      <c r="AG23" s="102">
        <v>3000</v>
      </c>
      <c r="AH23" s="113"/>
      <c r="AI23" s="102">
        <v>3000</v>
      </c>
      <c r="AJ23" s="113"/>
      <c r="AK23" s="102">
        <v>3000</v>
      </c>
      <c r="AL23" s="113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  <c r="IW23" s="157"/>
      <c r="IX23" s="157"/>
      <c r="IY23" s="157"/>
      <c r="IZ23" s="157"/>
      <c r="JA23" s="157"/>
      <c r="JB23" s="157"/>
      <c r="JC23" s="157"/>
      <c r="JD23" s="157"/>
      <c r="JE23" s="157"/>
      <c r="JF23" s="157"/>
      <c r="JG23" s="157"/>
      <c r="JH23" s="157"/>
      <c r="JI23" s="157"/>
      <c r="JJ23" s="157"/>
      <c r="JK23" s="157"/>
      <c r="JL23" s="157"/>
      <c r="JM23" s="157"/>
      <c r="JN23" s="157"/>
      <c r="JO23" s="157"/>
      <c r="JP23" s="157"/>
      <c r="JQ23" s="157"/>
      <c r="JR23" s="157"/>
      <c r="JS23" s="157"/>
      <c r="JT23" s="157"/>
      <c r="JU23" s="157"/>
      <c r="JV23" s="157"/>
      <c r="JW23" s="157"/>
      <c r="JX23" s="157"/>
      <c r="JY23" s="157"/>
      <c r="JZ23" s="157"/>
      <c r="KA23" s="157"/>
      <c r="KB23" s="157"/>
      <c r="KC23" s="157"/>
      <c r="KD23" s="157"/>
      <c r="KE23" s="157"/>
      <c r="KF23" s="157"/>
      <c r="KG23" s="157"/>
      <c r="KH23" s="157"/>
      <c r="KI23" s="157"/>
      <c r="KJ23" s="157"/>
      <c r="KK23" s="157"/>
      <c r="KL23" s="157"/>
      <c r="KM23" s="157"/>
      <c r="KN23" s="157"/>
      <c r="KO23" s="157"/>
      <c r="KP23" s="157"/>
      <c r="KQ23" s="157"/>
      <c r="KR23" s="157"/>
      <c r="KS23" s="157"/>
      <c r="KT23" s="157"/>
      <c r="KU23" s="157"/>
      <c r="KV23" s="157"/>
      <c r="KW23" s="157"/>
      <c r="KX23" s="157"/>
      <c r="KY23" s="157"/>
      <c r="KZ23" s="157"/>
      <c r="LA23" s="157"/>
      <c r="LB23" s="157"/>
      <c r="LC23" s="157"/>
      <c r="LD23" s="157"/>
      <c r="LE23" s="157"/>
      <c r="LF23" s="157"/>
      <c r="LG23" s="157"/>
      <c r="LH23" s="157"/>
      <c r="LI23" s="157"/>
      <c r="LJ23" s="157"/>
      <c r="LK23" s="157"/>
      <c r="LL23" s="157"/>
      <c r="LM23" s="157"/>
      <c r="LN23" s="157"/>
      <c r="LO23" s="157"/>
      <c r="LP23" s="157"/>
      <c r="LQ23" s="157"/>
      <c r="LR23" s="157"/>
    </row>
    <row r="24" spans="1:330" s="159" customFormat="1" x14ac:dyDescent="0.2">
      <c r="A24" s="145" t="s">
        <v>616</v>
      </c>
      <c r="B24" s="146" t="s">
        <v>619</v>
      </c>
      <c r="C24" s="147">
        <v>43</v>
      </c>
      <c r="D24" s="147"/>
      <c r="E24" s="145"/>
      <c r="F24" s="168">
        <v>322</v>
      </c>
      <c r="G24" s="148"/>
      <c r="H24" s="149"/>
      <c r="I24" s="101">
        <f t="shared" ref="I24:AF24" si="41">I25+I26+I27+I28+I29+I30</f>
        <v>146000</v>
      </c>
      <c r="J24" s="101">
        <f t="shared" si="41"/>
        <v>0</v>
      </c>
      <c r="K24" s="101">
        <f t="shared" si="41"/>
        <v>144000</v>
      </c>
      <c r="L24" s="101">
        <f t="shared" si="41"/>
        <v>0</v>
      </c>
      <c r="M24" s="108">
        <f t="shared" si="41"/>
        <v>144000</v>
      </c>
      <c r="N24" s="108">
        <f t="shared" si="41"/>
        <v>0</v>
      </c>
      <c r="O24" s="108">
        <f t="shared" ref="O24:P24" si="42">O25+O26+O27+O28+O29+O30</f>
        <v>144000</v>
      </c>
      <c r="P24" s="108">
        <f t="shared" si="42"/>
        <v>0</v>
      </c>
      <c r="Q24" s="108">
        <f t="shared" ref="Q24:T24" si="43">Q25+Q26+Q27+Q28+Q29+Q30</f>
        <v>144000</v>
      </c>
      <c r="R24" s="108">
        <f t="shared" si="43"/>
        <v>0</v>
      </c>
      <c r="S24" s="108">
        <f t="shared" si="43"/>
        <v>144000</v>
      </c>
      <c r="T24" s="108">
        <f t="shared" si="43"/>
        <v>0</v>
      </c>
      <c r="U24" s="101">
        <f t="shared" si="41"/>
        <v>144000</v>
      </c>
      <c r="V24" s="101">
        <f t="shared" si="41"/>
        <v>0</v>
      </c>
      <c r="W24" s="108">
        <f t="shared" si="41"/>
        <v>144000</v>
      </c>
      <c r="X24" s="108">
        <f t="shared" si="41"/>
        <v>0</v>
      </c>
      <c r="Y24" s="108">
        <f t="shared" ref="Y24:Z24" si="44">Y25+Y26+Y27+Y28+Y29+Y30</f>
        <v>144000</v>
      </c>
      <c r="Z24" s="108">
        <f t="shared" si="44"/>
        <v>0</v>
      </c>
      <c r="AA24" s="108">
        <f t="shared" ref="AA24:AD24" si="45">AA25+AA26+AA27+AA28+AA29+AA30</f>
        <v>144000</v>
      </c>
      <c r="AB24" s="108">
        <f t="shared" si="45"/>
        <v>0</v>
      </c>
      <c r="AC24" s="108">
        <f t="shared" si="45"/>
        <v>144000</v>
      </c>
      <c r="AD24" s="108">
        <f t="shared" si="45"/>
        <v>0</v>
      </c>
      <c r="AE24" s="108">
        <f t="shared" si="41"/>
        <v>179000</v>
      </c>
      <c r="AF24" s="108">
        <f t="shared" si="41"/>
        <v>0</v>
      </c>
      <c r="AG24" s="108">
        <f t="shared" ref="AG24:AH24" si="46">AG25+AG26+AG27+AG28+AG29+AG30</f>
        <v>179000</v>
      </c>
      <c r="AH24" s="108">
        <f t="shared" si="46"/>
        <v>0</v>
      </c>
      <c r="AI24" s="108">
        <f t="shared" ref="AI24:AL24" si="47">AI25+AI26+AI27+AI28+AI29+AI30</f>
        <v>179000</v>
      </c>
      <c r="AJ24" s="108">
        <f t="shared" si="47"/>
        <v>0</v>
      </c>
      <c r="AK24" s="108">
        <f t="shared" si="47"/>
        <v>159000</v>
      </c>
      <c r="AL24" s="108">
        <f t="shared" si="47"/>
        <v>0</v>
      </c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  <c r="IK24" s="150"/>
      <c r="IL24" s="150"/>
      <c r="IM24" s="150"/>
      <c r="IN24" s="150"/>
      <c r="IO24" s="150"/>
      <c r="IP24" s="150"/>
      <c r="IQ24" s="150"/>
      <c r="IR24" s="150"/>
      <c r="IS24" s="150"/>
      <c r="IT24" s="150"/>
      <c r="IU24" s="150"/>
      <c r="IV24" s="150"/>
      <c r="IW24" s="150"/>
      <c r="IX24" s="150"/>
      <c r="IY24" s="150"/>
      <c r="IZ24" s="150"/>
      <c r="JA24" s="150"/>
      <c r="JB24" s="150"/>
      <c r="JC24" s="150"/>
      <c r="JD24" s="150"/>
      <c r="JE24" s="150"/>
      <c r="JF24" s="150"/>
      <c r="JG24" s="150"/>
      <c r="JH24" s="150"/>
      <c r="JI24" s="150"/>
      <c r="JJ24" s="150"/>
      <c r="JK24" s="150"/>
      <c r="JL24" s="150"/>
      <c r="JM24" s="150"/>
      <c r="JN24" s="150"/>
      <c r="JO24" s="150"/>
      <c r="JP24" s="150"/>
      <c r="JQ24" s="150"/>
      <c r="JR24" s="150"/>
      <c r="JS24" s="150"/>
      <c r="JT24" s="150"/>
      <c r="JU24" s="150"/>
      <c r="JV24" s="150"/>
      <c r="JW24" s="150"/>
      <c r="JX24" s="150"/>
      <c r="JY24" s="150"/>
      <c r="JZ24" s="150"/>
      <c r="KA24" s="150"/>
      <c r="KB24" s="150"/>
      <c r="KC24" s="150"/>
      <c r="KD24" s="150"/>
      <c r="KE24" s="150"/>
      <c r="KF24" s="150"/>
      <c r="KG24" s="150"/>
      <c r="KH24" s="150"/>
      <c r="KI24" s="150"/>
      <c r="KJ24" s="150"/>
      <c r="KK24" s="150"/>
      <c r="KL24" s="150"/>
      <c r="KM24" s="150"/>
      <c r="KN24" s="150"/>
      <c r="KO24" s="150"/>
      <c r="KP24" s="150"/>
      <c r="KQ24" s="150"/>
      <c r="KR24" s="150"/>
      <c r="KS24" s="150"/>
      <c r="KT24" s="150"/>
      <c r="KU24" s="150"/>
      <c r="KV24" s="150"/>
      <c r="KW24" s="150"/>
      <c r="KX24" s="150"/>
      <c r="KY24" s="150"/>
      <c r="KZ24" s="150"/>
      <c r="LA24" s="150"/>
      <c r="LB24" s="150"/>
      <c r="LC24" s="150"/>
      <c r="LD24" s="150"/>
      <c r="LE24" s="150"/>
      <c r="LF24" s="150"/>
      <c r="LG24" s="150"/>
      <c r="LH24" s="150"/>
      <c r="LI24" s="150"/>
      <c r="LJ24" s="150"/>
      <c r="LK24" s="150"/>
      <c r="LL24" s="150"/>
      <c r="LM24" s="150"/>
      <c r="LN24" s="150"/>
      <c r="LO24" s="150"/>
      <c r="LP24" s="150"/>
      <c r="LQ24" s="150"/>
      <c r="LR24" s="150"/>
    </row>
    <row r="25" spans="1:330" s="158" customFormat="1" ht="15" x14ac:dyDescent="0.2">
      <c r="A25" s="151" t="s">
        <v>616</v>
      </c>
      <c r="B25" s="152" t="s">
        <v>619</v>
      </c>
      <c r="C25" s="153">
        <v>43</v>
      </c>
      <c r="D25" s="153"/>
      <c r="E25" s="151" t="s">
        <v>101</v>
      </c>
      <c r="F25" s="174">
        <v>3221</v>
      </c>
      <c r="G25" s="155" t="s">
        <v>297</v>
      </c>
      <c r="H25" s="156"/>
      <c r="I25" s="97">
        <v>40000</v>
      </c>
      <c r="J25" s="112"/>
      <c r="K25" s="97">
        <v>35000</v>
      </c>
      <c r="L25" s="112"/>
      <c r="M25" s="120">
        <v>35000</v>
      </c>
      <c r="N25" s="113"/>
      <c r="O25" s="120">
        <v>35000</v>
      </c>
      <c r="P25" s="113"/>
      <c r="Q25" s="120">
        <v>35000</v>
      </c>
      <c r="R25" s="113"/>
      <c r="S25" s="120">
        <v>35000</v>
      </c>
      <c r="T25" s="113"/>
      <c r="U25" s="97">
        <v>35000</v>
      </c>
      <c r="V25" s="112"/>
      <c r="W25" s="120">
        <v>35000</v>
      </c>
      <c r="X25" s="113"/>
      <c r="Y25" s="120">
        <v>35000</v>
      </c>
      <c r="Z25" s="113"/>
      <c r="AA25" s="120">
        <v>35000</v>
      </c>
      <c r="AB25" s="113"/>
      <c r="AC25" s="120">
        <v>35000</v>
      </c>
      <c r="AD25" s="113"/>
      <c r="AE25" s="120">
        <v>50000</v>
      </c>
      <c r="AF25" s="113"/>
      <c r="AG25" s="120">
        <v>50000</v>
      </c>
      <c r="AH25" s="113"/>
      <c r="AI25" s="120">
        <v>50000</v>
      </c>
      <c r="AJ25" s="113"/>
      <c r="AK25" s="120">
        <v>50000</v>
      </c>
      <c r="AL25" s="113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  <c r="IW25" s="157"/>
      <c r="IX25" s="157"/>
      <c r="IY25" s="157"/>
      <c r="IZ25" s="157"/>
      <c r="JA25" s="157"/>
      <c r="JB25" s="157"/>
      <c r="JC25" s="157"/>
      <c r="JD25" s="157"/>
      <c r="JE25" s="157"/>
      <c r="JF25" s="157"/>
      <c r="JG25" s="157"/>
      <c r="JH25" s="157"/>
      <c r="JI25" s="157"/>
      <c r="JJ25" s="157"/>
      <c r="JK25" s="157"/>
      <c r="JL25" s="157"/>
      <c r="JM25" s="157"/>
      <c r="JN25" s="157"/>
      <c r="JO25" s="157"/>
      <c r="JP25" s="157"/>
      <c r="JQ25" s="157"/>
      <c r="JR25" s="157"/>
      <c r="JS25" s="157"/>
      <c r="JT25" s="157"/>
      <c r="JU25" s="157"/>
      <c r="JV25" s="157"/>
      <c r="JW25" s="157"/>
      <c r="JX25" s="157"/>
      <c r="JY25" s="157"/>
      <c r="JZ25" s="157"/>
      <c r="KA25" s="157"/>
      <c r="KB25" s="157"/>
      <c r="KC25" s="157"/>
      <c r="KD25" s="157"/>
      <c r="KE25" s="157"/>
      <c r="KF25" s="157"/>
      <c r="KG25" s="157"/>
      <c r="KH25" s="157"/>
      <c r="KI25" s="157"/>
      <c r="KJ25" s="157"/>
      <c r="KK25" s="157"/>
      <c r="KL25" s="157"/>
      <c r="KM25" s="157"/>
      <c r="KN25" s="157"/>
      <c r="KO25" s="157"/>
      <c r="KP25" s="157"/>
      <c r="KQ25" s="157"/>
      <c r="KR25" s="157"/>
      <c r="KS25" s="157"/>
      <c r="KT25" s="157"/>
      <c r="KU25" s="157"/>
      <c r="KV25" s="157"/>
      <c r="KW25" s="157"/>
      <c r="KX25" s="157"/>
      <c r="KY25" s="157"/>
      <c r="KZ25" s="157"/>
      <c r="LA25" s="157"/>
      <c r="LB25" s="157"/>
      <c r="LC25" s="157"/>
      <c r="LD25" s="157"/>
      <c r="LE25" s="157"/>
      <c r="LF25" s="157"/>
      <c r="LG25" s="157"/>
      <c r="LH25" s="157"/>
      <c r="LI25" s="157"/>
      <c r="LJ25" s="157"/>
      <c r="LK25" s="157"/>
      <c r="LL25" s="157"/>
      <c r="LM25" s="157"/>
      <c r="LN25" s="157"/>
      <c r="LO25" s="157"/>
      <c r="LP25" s="157"/>
      <c r="LQ25" s="157"/>
      <c r="LR25" s="157"/>
    </row>
    <row r="26" spans="1:330" s="158" customFormat="1" ht="15" x14ac:dyDescent="0.2">
      <c r="A26" s="151" t="s">
        <v>616</v>
      </c>
      <c r="B26" s="152" t="s">
        <v>619</v>
      </c>
      <c r="C26" s="153">
        <v>43</v>
      </c>
      <c r="D26" s="153"/>
      <c r="E26" s="151" t="s">
        <v>101</v>
      </c>
      <c r="F26" s="174">
        <v>3222</v>
      </c>
      <c r="G26" s="155" t="s">
        <v>47</v>
      </c>
      <c r="H26" s="156"/>
      <c r="I26" s="98">
        <v>2000</v>
      </c>
      <c r="J26" s="112"/>
      <c r="K26" s="98">
        <v>5000</v>
      </c>
      <c r="L26" s="112"/>
      <c r="M26" s="102">
        <v>5000</v>
      </c>
      <c r="N26" s="113"/>
      <c r="O26" s="102">
        <v>5000</v>
      </c>
      <c r="P26" s="113"/>
      <c r="Q26" s="102">
        <v>5000</v>
      </c>
      <c r="R26" s="113"/>
      <c r="S26" s="102">
        <v>5000</v>
      </c>
      <c r="T26" s="113"/>
      <c r="U26" s="98">
        <v>5000</v>
      </c>
      <c r="V26" s="112"/>
      <c r="W26" s="102">
        <v>5000</v>
      </c>
      <c r="X26" s="113"/>
      <c r="Y26" s="102">
        <v>5000</v>
      </c>
      <c r="Z26" s="113"/>
      <c r="AA26" s="102">
        <v>5000</v>
      </c>
      <c r="AB26" s="113"/>
      <c r="AC26" s="102">
        <v>5000</v>
      </c>
      <c r="AD26" s="113"/>
      <c r="AE26" s="102">
        <v>5000</v>
      </c>
      <c r="AF26" s="113"/>
      <c r="AG26" s="102">
        <v>5000</v>
      </c>
      <c r="AH26" s="113"/>
      <c r="AI26" s="102">
        <v>5000</v>
      </c>
      <c r="AJ26" s="113"/>
      <c r="AK26" s="102">
        <v>5000</v>
      </c>
      <c r="AL26" s="113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  <c r="IX26" s="157"/>
      <c r="IY26" s="157"/>
      <c r="IZ26" s="157"/>
      <c r="JA26" s="157"/>
      <c r="JB26" s="157"/>
      <c r="JC26" s="157"/>
      <c r="JD26" s="157"/>
      <c r="JE26" s="157"/>
      <c r="JF26" s="157"/>
      <c r="JG26" s="157"/>
      <c r="JH26" s="157"/>
      <c r="JI26" s="157"/>
      <c r="JJ26" s="157"/>
      <c r="JK26" s="157"/>
      <c r="JL26" s="157"/>
      <c r="JM26" s="157"/>
      <c r="JN26" s="157"/>
      <c r="JO26" s="157"/>
      <c r="JP26" s="157"/>
      <c r="JQ26" s="157"/>
      <c r="JR26" s="157"/>
      <c r="JS26" s="157"/>
      <c r="JT26" s="157"/>
      <c r="JU26" s="157"/>
      <c r="JV26" s="157"/>
      <c r="JW26" s="157"/>
      <c r="JX26" s="157"/>
      <c r="JY26" s="157"/>
      <c r="JZ26" s="157"/>
      <c r="KA26" s="157"/>
      <c r="KB26" s="157"/>
      <c r="KC26" s="157"/>
      <c r="KD26" s="157"/>
      <c r="KE26" s="157"/>
      <c r="KF26" s="157"/>
      <c r="KG26" s="157"/>
      <c r="KH26" s="157"/>
      <c r="KI26" s="157"/>
      <c r="KJ26" s="157"/>
      <c r="KK26" s="157"/>
      <c r="KL26" s="157"/>
      <c r="KM26" s="157"/>
      <c r="KN26" s="157"/>
      <c r="KO26" s="157"/>
      <c r="KP26" s="157"/>
      <c r="KQ26" s="157"/>
      <c r="KR26" s="157"/>
      <c r="KS26" s="157"/>
      <c r="KT26" s="157"/>
      <c r="KU26" s="157"/>
      <c r="KV26" s="157"/>
      <c r="KW26" s="157"/>
      <c r="KX26" s="157"/>
      <c r="KY26" s="157"/>
      <c r="KZ26" s="157"/>
      <c r="LA26" s="157"/>
      <c r="LB26" s="157"/>
      <c r="LC26" s="157"/>
      <c r="LD26" s="157"/>
      <c r="LE26" s="157"/>
      <c r="LF26" s="157"/>
      <c r="LG26" s="157"/>
      <c r="LH26" s="157"/>
      <c r="LI26" s="157"/>
      <c r="LJ26" s="157"/>
      <c r="LK26" s="157"/>
      <c r="LL26" s="157"/>
      <c r="LM26" s="157"/>
      <c r="LN26" s="157"/>
      <c r="LO26" s="157"/>
      <c r="LP26" s="157"/>
      <c r="LQ26" s="157"/>
      <c r="LR26" s="157"/>
    </row>
    <row r="27" spans="1:330" s="158" customFormat="1" ht="15" x14ac:dyDescent="0.2">
      <c r="A27" s="151" t="s">
        <v>616</v>
      </c>
      <c r="B27" s="152" t="s">
        <v>619</v>
      </c>
      <c r="C27" s="153">
        <v>43</v>
      </c>
      <c r="D27" s="153"/>
      <c r="E27" s="151" t="s">
        <v>101</v>
      </c>
      <c r="F27" s="174">
        <v>3223</v>
      </c>
      <c r="G27" s="155" t="s">
        <v>48</v>
      </c>
      <c r="H27" s="156"/>
      <c r="I27" s="98">
        <v>80000</v>
      </c>
      <c r="J27" s="112"/>
      <c r="K27" s="98">
        <v>80000</v>
      </c>
      <c r="L27" s="112"/>
      <c r="M27" s="102">
        <v>80000</v>
      </c>
      <c r="N27" s="113"/>
      <c r="O27" s="102">
        <v>80000</v>
      </c>
      <c r="P27" s="113"/>
      <c r="Q27" s="102">
        <v>80000</v>
      </c>
      <c r="R27" s="113"/>
      <c r="S27" s="102">
        <v>80000</v>
      </c>
      <c r="T27" s="113"/>
      <c r="U27" s="98">
        <v>80000</v>
      </c>
      <c r="V27" s="112"/>
      <c r="W27" s="102">
        <v>80000</v>
      </c>
      <c r="X27" s="113"/>
      <c r="Y27" s="102">
        <v>80000</v>
      </c>
      <c r="Z27" s="113"/>
      <c r="AA27" s="102">
        <v>80000</v>
      </c>
      <c r="AB27" s="113"/>
      <c r="AC27" s="102">
        <v>80000</v>
      </c>
      <c r="AD27" s="113"/>
      <c r="AE27" s="102">
        <v>100000</v>
      </c>
      <c r="AF27" s="113"/>
      <c r="AG27" s="102">
        <v>100000</v>
      </c>
      <c r="AH27" s="113"/>
      <c r="AI27" s="102">
        <v>100000</v>
      </c>
      <c r="AJ27" s="113"/>
      <c r="AK27" s="102">
        <v>80000</v>
      </c>
      <c r="AL27" s="113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/>
      <c r="IX27" s="157"/>
      <c r="IY27" s="157"/>
      <c r="IZ27" s="157"/>
      <c r="JA27" s="157"/>
      <c r="JB27" s="157"/>
      <c r="JC27" s="157"/>
      <c r="JD27" s="157"/>
      <c r="JE27" s="157"/>
      <c r="JF27" s="157"/>
      <c r="JG27" s="157"/>
      <c r="JH27" s="157"/>
      <c r="JI27" s="157"/>
      <c r="JJ27" s="157"/>
      <c r="JK27" s="157"/>
      <c r="JL27" s="157"/>
      <c r="JM27" s="157"/>
      <c r="JN27" s="157"/>
      <c r="JO27" s="157"/>
      <c r="JP27" s="157"/>
      <c r="JQ27" s="157"/>
      <c r="JR27" s="157"/>
      <c r="JS27" s="157"/>
      <c r="JT27" s="157"/>
      <c r="JU27" s="157"/>
      <c r="JV27" s="157"/>
      <c r="JW27" s="157"/>
      <c r="JX27" s="157"/>
      <c r="JY27" s="157"/>
      <c r="JZ27" s="157"/>
      <c r="KA27" s="157"/>
      <c r="KB27" s="157"/>
      <c r="KC27" s="157"/>
      <c r="KD27" s="157"/>
      <c r="KE27" s="157"/>
      <c r="KF27" s="157"/>
      <c r="KG27" s="157"/>
      <c r="KH27" s="157"/>
      <c r="KI27" s="157"/>
      <c r="KJ27" s="157"/>
      <c r="KK27" s="157"/>
      <c r="KL27" s="157"/>
      <c r="KM27" s="157"/>
      <c r="KN27" s="157"/>
      <c r="KO27" s="157"/>
      <c r="KP27" s="157"/>
      <c r="KQ27" s="157"/>
      <c r="KR27" s="157"/>
      <c r="KS27" s="157"/>
      <c r="KT27" s="157"/>
      <c r="KU27" s="157"/>
      <c r="KV27" s="157"/>
      <c r="KW27" s="157"/>
      <c r="KX27" s="157"/>
      <c r="KY27" s="157"/>
      <c r="KZ27" s="157"/>
      <c r="LA27" s="157"/>
      <c r="LB27" s="157"/>
      <c r="LC27" s="157"/>
      <c r="LD27" s="157"/>
      <c r="LE27" s="157"/>
      <c r="LF27" s="157"/>
      <c r="LG27" s="157"/>
      <c r="LH27" s="157"/>
      <c r="LI27" s="157"/>
      <c r="LJ27" s="157"/>
      <c r="LK27" s="157"/>
      <c r="LL27" s="157"/>
      <c r="LM27" s="157"/>
      <c r="LN27" s="157"/>
      <c r="LO27" s="157"/>
      <c r="LP27" s="157"/>
      <c r="LQ27" s="157"/>
      <c r="LR27" s="157"/>
    </row>
    <row r="28" spans="1:330" s="158" customFormat="1" ht="30" x14ac:dyDescent="0.2">
      <c r="A28" s="151" t="s">
        <v>616</v>
      </c>
      <c r="B28" s="152" t="s">
        <v>619</v>
      </c>
      <c r="C28" s="153">
        <v>43</v>
      </c>
      <c r="D28" s="153"/>
      <c r="E28" s="151" t="s">
        <v>101</v>
      </c>
      <c r="F28" s="174">
        <v>3224</v>
      </c>
      <c r="G28" s="155" t="s">
        <v>155</v>
      </c>
      <c r="H28" s="156"/>
      <c r="I28" s="98">
        <v>4000</v>
      </c>
      <c r="J28" s="112"/>
      <c r="K28" s="98">
        <v>4000</v>
      </c>
      <c r="L28" s="112"/>
      <c r="M28" s="102">
        <v>4000</v>
      </c>
      <c r="N28" s="113"/>
      <c r="O28" s="102">
        <v>4000</v>
      </c>
      <c r="P28" s="113"/>
      <c r="Q28" s="102">
        <v>4000</v>
      </c>
      <c r="R28" s="113"/>
      <c r="S28" s="102">
        <v>4000</v>
      </c>
      <c r="T28" s="113"/>
      <c r="U28" s="98">
        <v>4000</v>
      </c>
      <c r="V28" s="112"/>
      <c r="W28" s="102">
        <v>4000</v>
      </c>
      <c r="X28" s="113"/>
      <c r="Y28" s="102">
        <v>4000</v>
      </c>
      <c r="Z28" s="113"/>
      <c r="AA28" s="102">
        <v>4000</v>
      </c>
      <c r="AB28" s="113"/>
      <c r="AC28" s="102">
        <v>4000</v>
      </c>
      <c r="AD28" s="113"/>
      <c r="AE28" s="102">
        <v>4000</v>
      </c>
      <c r="AF28" s="113"/>
      <c r="AG28" s="102">
        <v>4000</v>
      </c>
      <c r="AH28" s="113"/>
      <c r="AI28" s="102">
        <v>4000</v>
      </c>
      <c r="AJ28" s="113"/>
      <c r="AK28" s="102">
        <v>4000</v>
      </c>
      <c r="AL28" s="113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  <c r="IW28" s="157"/>
      <c r="IX28" s="157"/>
      <c r="IY28" s="157"/>
      <c r="IZ28" s="157"/>
      <c r="JA28" s="157"/>
      <c r="JB28" s="157"/>
      <c r="JC28" s="157"/>
      <c r="JD28" s="157"/>
      <c r="JE28" s="157"/>
      <c r="JF28" s="157"/>
      <c r="JG28" s="157"/>
      <c r="JH28" s="157"/>
      <c r="JI28" s="157"/>
      <c r="JJ28" s="157"/>
      <c r="JK28" s="157"/>
      <c r="JL28" s="157"/>
      <c r="JM28" s="157"/>
      <c r="JN28" s="157"/>
      <c r="JO28" s="157"/>
      <c r="JP28" s="157"/>
      <c r="JQ28" s="157"/>
      <c r="JR28" s="157"/>
      <c r="JS28" s="157"/>
      <c r="JT28" s="157"/>
      <c r="JU28" s="157"/>
      <c r="JV28" s="157"/>
      <c r="JW28" s="157"/>
      <c r="JX28" s="157"/>
      <c r="JY28" s="157"/>
      <c r="JZ28" s="157"/>
      <c r="KA28" s="157"/>
      <c r="KB28" s="157"/>
      <c r="KC28" s="157"/>
      <c r="KD28" s="157"/>
      <c r="KE28" s="157"/>
      <c r="KF28" s="157"/>
      <c r="KG28" s="157"/>
      <c r="KH28" s="157"/>
      <c r="KI28" s="157"/>
      <c r="KJ28" s="157"/>
      <c r="KK28" s="157"/>
      <c r="KL28" s="157"/>
      <c r="KM28" s="157"/>
      <c r="KN28" s="157"/>
      <c r="KO28" s="157"/>
      <c r="KP28" s="157"/>
      <c r="KQ28" s="157"/>
      <c r="KR28" s="157"/>
      <c r="KS28" s="157"/>
      <c r="KT28" s="157"/>
      <c r="KU28" s="157"/>
      <c r="KV28" s="157"/>
      <c r="KW28" s="157"/>
      <c r="KX28" s="157"/>
      <c r="KY28" s="157"/>
      <c r="KZ28" s="157"/>
      <c r="LA28" s="157"/>
      <c r="LB28" s="157"/>
      <c r="LC28" s="157"/>
      <c r="LD28" s="157"/>
      <c r="LE28" s="157"/>
      <c r="LF28" s="157"/>
      <c r="LG28" s="157"/>
      <c r="LH28" s="157"/>
      <c r="LI28" s="157"/>
      <c r="LJ28" s="157"/>
      <c r="LK28" s="157"/>
      <c r="LL28" s="157"/>
      <c r="LM28" s="157"/>
      <c r="LN28" s="157"/>
      <c r="LO28" s="157"/>
      <c r="LP28" s="157"/>
      <c r="LQ28" s="157"/>
      <c r="LR28" s="157"/>
    </row>
    <row r="29" spans="1:330" s="158" customFormat="1" ht="15" x14ac:dyDescent="0.2">
      <c r="A29" s="151" t="s">
        <v>616</v>
      </c>
      <c r="B29" s="152" t="s">
        <v>619</v>
      </c>
      <c r="C29" s="153">
        <v>43</v>
      </c>
      <c r="D29" s="153"/>
      <c r="E29" s="151" t="s">
        <v>101</v>
      </c>
      <c r="F29" s="174">
        <v>3225</v>
      </c>
      <c r="G29" s="155" t="s">
        <v>598</v>
      </c>
      <c r="H29" s="156"/>
      <c r="I29" s="98">
        <v>15000</v>
      </c>
      <c r="J29" s="112"/>
      <c r="K29" s="98">
        <v>15000</v>
      </c>
      <c r="L29" s="112"/>
      <c r="M29" s="102">
        <v>15000</v>
      </c>
      <c r="N29" s="113"/>
      <c r="O29" s="102">
        <v>15000</v>
      </c>
      <c r="P29" s="113"/>
      <c r="Q29" s="102">
        <v>15000</v>
      </c>
      <c r="R29" s="113"/>
      <c r="S29" s="102">
        <v>15000</v>
      </c>
      <c r="T29" s="113"/>
      <c r="U29" s="98">
        <v>15000</v>
      </c>
      <c r="V29" s="112"/>
      <c r="W29" s="102">
        <v>15000</v>
      </c>
      <c r="X29" s="113"/>
      <c r="Y29" s="102">
        <v>15000</v>
      </c>
      <c r="Z29" s="113"/>
      <c r="AA29" s="102">
        <v>15000</v>
      </c>
      <c r="AB29" s="113"/>
      <c r="AC29" s="102">
        <v>15000</v>
      </c>
      <c r="AD29" s="113"/>
      <c r="AE29" s="102">
        <v>15000</v>
      </c>
      <c r="AF29" s="113"/>
      <c r="AG29" s="102">
        <v>15000</v>
      </c>
      <c r="AH29" s="113"/>
      <c r="AI29" s="102">
        <v>15000</v>
      </c>
      <c r="AJ29" s="113"/>
      <c r="AK29" s="102">
        <v>15000</v>
      </c>
      <c r="AL29" s="113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  <c r="IW29" s="157"/>
      <c r="IX29" s="157"/>
      <c r="IY29" s="157"/>
      <c r="IZ29" s="157"/>
      <c r="JA29" s="157"/>
      <c r="JB29" s="157"/>
      <c r="JC29" s="157"/>
      <c r="JD29" s="157"/>
      <c r="JE29" s="157"/>
      <c r="JF29" s="157"/>
      <c r="JG29" s="157"/>
      <c r="JH29" s="157"/>
      <c r="JI29" s="157"/>
      <c r="JJ29" s="157"/>
      <c r="JK29" s="157"/>
      <c r="JL29" s="157"/>
      <c r="JM29" s="157"/>
      <c r="JN29" s="157"/>
      <c r="JO29" s="157"/>
      <c r="JP29" s="157"/>
      <c r="JQ29" s="157"/>
      <c r="JR29" s="157"/>
      <c r="JS29" s="157"/>
      <c r="JT29" s="157"/>
      <c r="JU29" s="157"/>
      <c r="JV29" s="157"/>
      <c r="JW29" s="157"/>
      <c r="JX29" s="157"/>
      <c r="JY29" s="157"/>
      <c r="JZ29" s="157"/>
      <c r="KA29" s="157"/>
      <c r="KB29" s="157"/>
      <c r="KC29" s="157"/>
      <c r="KD29" s="157"/>
      <c r="KE29" s="157"/>
      <c r="KF29" s="157"/>
      <c r="KG29" s="157"/>
      <c r="KH29" s="157"/>
      <c r="KI29" s="157"/>
      <c r="KJ29" s="157"/>
      <c r="KK29" s="157"/>
      <c r="KL29" s="157"/>
      <c r="KM29" s="157"/>
      <c r="KN29" s="157"/>
      <c r="KO29" s="157"/>
      <c r="KP29" s="157"/>
      <c r="KQ29" s="157"/>
      <c r="KR29" s="157"/>
      <c r="KS29" s="157"/>
      <c r="KT29" s="157"/>
      <c r="KU29" s="157"/>
      <c r="KV29" s="157"/>
      <c r="KW29" s="157"/>
      <c r="KX29" s="157"/>
      <c r="KY29" s="157"/>
      <c r="KZ29" s="157"/>
      <c r="LA29" s="157"/>
      <c r="LB29" s="157"/>
      <c r="LC29" s="157"/>
      <c r="LD29" s="157"/>
      <c r="LE29" s="157"/>
      <c r="LF29" s="157"/>
      <c r="LG29" s="157"/>
      <c r="LH29" s="157"/>
      <c r="LI29" s="157"/>
      <c r="LJ29" s="157"/>
      <c r="LK29" s="157"/>
      <c r="LL29" s="157"/>
      <c r="LM29" s="157"/>
      <c r="LN29" s="157"/>
      <c r="LO29" s="157"/>
      <c r="LP29" s="157"/>
      <c r="LQ29" s="157"/>
      <c r="LR29" s="157"/>
    </row>
    <row r="30" spans="1:330" s="158" customFormat="1" ht="15" x14ac:dyDescent="0.2">
      <c r="A30" s="151" t="s">
        <v>616</v>
      </c>
      <c r="B30" s="152" t="s">
        <v>619</v>
      </c>
      <c r="C30" s="153">
        <v>43</v>
      </c>
      <c r="D30" s="153"/>
      <c r="E30" s="151" t="s">
        <v>101</v>
      </c>
      <c r="F30" s="174">
        <v>3227</v>
      </c>
      <c r="G30" s="155" t="s">
        <v>51</v>
      </c>
      <c r="H30" s="156"/>
      <c r="I30" s="98">
        <v>5000</v>
      </c>
      <c r="J30" s="112"/>
      <c r="K30" s="98">
        <v>5000</v>
      </c>
      <c r="L30" s="112"/>
      <c r="M30" s="102">
        <v>5000</v>
      </c>
      <c r="N30" s="113"/>
      <c r="O30" s="102">
        <v>5000</v>
      </c>
      <c r="P30" s="113"/>
      <c r="Q30" s="102">
        <v>5000</v>
      </c>
      <c r="R30" s="113"/>
      <c r="S30" s="102">
        <v>5000</v>
      </c>
      <c r="T30" s="113"/>
      <c r="U30" s="98">
        <v>5000</v>
      </c>
      <c r="V30" s="112"/>
      <c r="W30" s="102">
        <v>5000</v>
      </c>
      <c r="X30" s="113"/>
      <c r="Y30" s="102">
        <v>5000</v>
      </c>
      <c r="Z30" s="113"/>
      <c r="AA30" s="102">
        <v>5000</v>
      </c>
      <c r="AB30" s="113"/>
      <c r="AC30" s="102">
        <v>5000</v>
      </c>
      <c r="AD30" s="113"/>
      <c r="AE30" s="102">
        <v>5000</v>
      </c>
      <c r="AF30" s="113"/>
      <c r="AG30" s="102">
        <v>5000</v>
      </c>
      <c r="AH30" s="113"/>
      <c r="AI30" s="102">
        <v>5000</v>
      </c>
      <c r="AJ30" s="113"/>
      <c r="AK30" s="102">
        <v>5000</v>
      </c>
      <c r="AL30" s="113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  <c r="IW30" s="157"/>
      <c r="IX30" s="157"/>
      <c r="IY30" s="157"/>
      <c r="IZ30" s="157"/>
      <c r="JA30" s="157"/>
      <c r="JB30" s="157"/>
      <c r="JC30" s="157"/>
      <c r="JD30" s="157"/>
      <c r="JE30" s="157"/>
      <c r="JF30" s="157"/>
      <c r="JG30" s="157"/>
      <c r="JH30" s="157"/>
      <c r="JI30" s="157"/>
      <c r="JJ30" s="157"/>
      <c r="JK30" s="157"/>
      <c r="JL30" s="157"/>
      <c r="JM30" s="157"/>
      <c r="JN30" s="157"/>
      <c r="JO30" s="157"/>
      <c r="JP30" s="157"/>
      <c r="JQ30" s="157"/>
      <c r="JR30" s="157"/>
      <c r="JS30" s="157"/>
      <c r="JT30" s="157"/>
      <c r="JU30" s="157"/>
      <c r="JV30" s="157"/>
      <c r="JW30" s="157"/>
      <c r="JX30" s="157"/>
      <c r="JY30" s="157"/>
      <c r="JZ30" s="157"/>
      <c r="KA30" s="157"/>
      <c r="KB30" s="157"/>
      <c r="KC30" s="157"/>
      <c r="KD30" s="157"/>
      <c r="KE30" s="157"/>
      <c r="KF30" s="157"/>
      <c r="KG30" s="157"/>
      <c r="KH30" s="157"/>
      <c r="KI30" s="157"/>
      <c r="KJ30" s="157"/>
      <c r="KK30" s="157"/>
      <c r="KL30" s="157"/>
      <c r="KM30" s="157"/>
      <c r="KN30" s="157"/>
      <c r="KO30" s="157"/>
      <c r="KP30" s="157"/>
      <c r="KQ30" s="157"/>
      <c r="KR30" s="157"/>
      <c r="KS30" s="157"/>
      <c r="KT30" s="157"/>
      <c r="KU30" s="157"/>
      <c r="KV30" s="157"/>
      <c r="KW30" s="157"/>
      <c r="KX30" s="157"/>
      <c r="KY30" s="157"/>
      <c r="KZ30" s="157"/>
      <c r="LA30" s="157"/>
      <c r="LB30" s="157"/>
      <c r="LC30" s="157"/>
      <c r="LD30" s="157"/>
      <c r="LE30" s="157"/>
      <c r="LF30" s="157"/>
      <c r="LG30" s="157"/>
      <c r="LH30" s="157"/>
      <c r="LI30" s="157"/>
      <c r="LJ30" s="157"/>
      <c r="LK30" s="157"/>
      <c r="LL30" s="157"/>
      <c r="LM30" s="157"/>
      <c r="LN30" s="157"/>
      <c r="LO30" s="157"/>
      <c r="LP30" s="157"/>
      <c r="LQ30" s="157"/>
      <c r="LR30" s="157"/>
    </row>
    <row r="31" spans="1:330" s="159" customFormat="1" x14ac:dyDescent="0.2">
      <c r="A31" s="145" t="s">
        <v>616</v>
      </c>
      <c r="B31" s="146" t="s">
        <v>619</v>
      </c>
      <c r="C31" s="147">
        <v>43</v>
      </c>
      <c r="D31" s="147"/>
      <c r="E31" s="145"/>
      <c r="F31" s="168">
        <v>323</v>
      </c>
      <c r="G31" s="148"/>
      <c r="H31" s="149"/>
      <c r="I31" s="101">
        <f t="shared" ref="I31:AF31" si="48">I32+I33+I34+I35+I36+I37+I38+I39</f>
        <v>1449000</v>
      </c>
      <c r="J31" s="101">
        <f t="shared" si="48"/>
        <v>0</v>
      </c>
      <c r="K31" s="101">
        <f t="shared" si="48"/>
        <v>1203000</v>
      </c>
      <c r="L31" s="101">
        <f t="shared" si="48"/>
        <v>0</v>
      </c>
      <c r="M31" s="108">
        <f t="shared" si="48"/>
        <v>1203000</v>
      </c>
      <c r="N31" s="108">
        <f t="shared" si="48"/>
        <v>0</v>
      </c>
      <c r="O31" s="108">
        <f t="shared" ref="O31:P31" si="49">O32+O33+O34+O35+O36+O37+O38+O39</f>
        <v>1203000</v>
      </c>
      <c r="P31" s="108">
        <f t="shared" si="49"/>
        <v>0</v>
      </c>
      <c r="Q31" s="108">
        <f t="shared" ref="Q31:T31" si="50">Q32+Q33+Q34+Q35+Q36+Q37+Q38+Q39</f>
        <v>1203000</v>
      </c>
      <c r="R31" s="108">
        <f t="shared" si="50"/>
        <v>0</v>
      </c>
      <c r="S31" s="108">
        <f t="shared" si="50"/>
        <v>1475000</v>
      </c>
      <c r="T31" s="108">
        <f t="shared" si="50"/>
        <v>0</v>
      </c>
      <c r="U31" s="101">
        <f t="shared" si="48"/>
        <v>1103000</v>
      </c>
      <c r="V31" s="101">
        <f t="shared" si="48"/>
        <v>0</v>
      </c>
      <c r="W31" s="108">
        <f t="shared" si="48"/>
        <v>1103000</v>
      </c>
      <c r="X31" s="108">
        <f t="shared" si="48"/>
        <v>0</v>
      </c>
      <c r="Y31" s="108">
        <f t="shared" ref="Y31:Z31" si="51">Y32+Y33+Y34+Y35+Y36+Y37+Y38+Y39</f>
        <v>1103000</v>
      </c>
      <c r="Z31" s="108">
        <f t="shared" si="51"/>
        <v>0</v>
      </c>
      <c r="AA31" s="108">
        <f t="shared" ref="AA31:AD31" si="52">AA32+AA33+AA34+AA35+AA36+AA37+AA38+AA39</f>
        <v>1103000</v>
      </c>
      <c r="AB31" s="108">
        <f t="shared" si="52"/>
        <v>0</v>
      </c>
      <c r="AC31" s="108">
        <f t="shared" si="52"/>
        <v>1425000</v>
      </c>
      <c r="AD31" s="108">
        <f t="shared" si="52"/>
        <v>0</v>
      </c>
      <c r="AE31" s="108">
        <f t="shared" si="48"/>
        <v>1388000</v>
      </c>
      <c r="AF31" s="108">
        <f t="shared" si="48"/>
        <v>0</v>
      </c>
      <c r="AG31" s="108">
        <f t="shared" ref="AG31:AH31" si="53">AG32+AG33+AG34+AG35+AG36+AG37+AG38+AG39</f>
        <v>1388000</v>
      </c>
      <c r="AH31" s="108">
        <f t="shared" si="53"/>
        <v>0</v>
      </c>
      <c r="AI31" s="108">
        <f t="shared" ref="AI31:AL31" si="54">AI32+AI33+AI34+AI35+AI36+AI37+AI38+AI39</f>
        <v>1388000</v>
      </c>
      <c r="AJ31" s="108">
        <f t="shared" si="54"/>
        <v>0</v>
      </c>
      <c r="AK31" s="108">
        <f t="shared" si="54"/>
        <v>1425000</v>
      </c>
      <c r="AL31" s="108">
        <f t="shared" si="54"/>
        <v>0</v>
      </c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  <c r="IK31" s="150"/>
      <c r="IL31" s="150"/>
      <c r="IM31" s="150"/>
      <c r="IN31" s="150"/>
      <c r="IO31" s="150"/>
      <c r="IP31" s="150"/>
      <c r="IQ31" s="150"/>
      <c r="IR31" s="150"/>
      <c r="IS31" s="150"/>
      <c r="IT31" s="150"/>
      <c r="IU31" s="150"/>
      <c r="IV31" s="150"/>
      <c r="IW31" s="150"/>
      <c r="IX31" s="150"/>
      <c r="IY31" s="150"/>
      <c r="IZ31" s="150"/>
      <c r="JA31" s="150"/>
      <c r="JB31" s="150"/>
      <c r="JC31" s="150"/>
      <c r="JD31" s="150"/>
      <c r="JE31" s="150"/>
      <c r="JF31" s="150"/>
      <c r="JG31" s="150"/>
      <c r="JH31" s="150"/>
      <c r="JI31" s="150"/>
      <c r="JJ31" s="150"/>
      <c r="JK31" s="150"/>
      <c r="JL31" s="150"/>
      <c r="JM31" s="150"/>
      <c r="JN31" s="150"/>
      <c r="JO31" s="150"/>
      <c r="JP31" s="150"/>
      <c r="JQ31" s="150"/>
      <c r="JR31" s="150"/>
      <c r="JS31" s="150"/>
      <c r="JT31" s="150"/>
      <c r="JU31" s="150"/>
      <c r="JV31" s="150"/>
      <c r="JW31" s="150"/>
      <c r="JX31" s="150"/>
      <c r="JY31" s="150"/>
      <c r="JZ31" s="150"/>
      <c r="KA31" s="150"/>
      <c r="KB31" s="150"/>
      <c r="KC31" s="150"/>
      <c r="KD31" s="150"/>
      <c r="KE31" s="150"/>
      <c r="KF31" s="150"/>
      <c r="KG31" s="150"/>
      <c r="KH31" s="150"/>
      <c r="KI31" s="150"/>
      <c r="KJ31" s="150"/>
      <c r="KK31" s="150"/>
      <c r="KL31" s="150"/>
      <c r="KM31" s="150"/>
      <c r="KN31" s="150"/>
      <c r="KO31" s="150"/>
      <c r="KP31" s="150"/>
      <c r="KQ31" s="150"/>
      <c r="KR31" s="150"/>
      <c r="KS31" s="150"/>
      <c r="KT31" s="150"/>
      <c r="KU31" s="150"/>
      <c r="KV31" s="150"/>
      <c r="KW31" s="150"/>
      <c r="KX31" s="150"/>
      <c r="KY31" s="150"/>
      <c r="KZ31" s="150"/>
      <c r="LA31" s="150"/>
      <c r="LB31" s="150"/>
      <c r="LC31" s="150"/>
      <c r="LD31" s="150"/>
      <c r="LE31" s="150"/>
      <c r="LF31" s="150"/>
      <c r="LG31" s="150"/>
      <c r="LH31" s="150"/>
      <c r="LI31" s="150"/>
      <c r="LJ31" s="150"/>
      <c r="LK31" s="150"/>
      <c r="LL31" s="150"/>
      <c r="LM31" s="150"/>
      <c r="LN31" s="150"/>
      <c r="LO31" s="150"/>
      <c r="LP31" s="150"/>
      <c r="LQ31" s="150"/>
      <c r="LR31" s="150"/>
    </row>
    <row r="32" spans="1:330" s="158" customFormat="1" ht="15" x14ac:dyDescent="0.2">
      <c r="A32" s="151" t="s">
        <v>616</v>
      </c>
      <c r="B32" s="152" t="s">
        <v>619</v>
      </c>
      <c r="C32" s="153">
        <v>43</v>
      </c>
      <c r="D32" s="153"/>
      <c r="E32" s="151" t="s">
        <v>101</v>
      </c>
      <c r="F32" s="174">
        <v>3231</v>
      </c>
      <c r="G32" s="155" t="s">
        <v>599</v>
      </c>
      <c r="H32" s="156"/>
      <c r="I32" s="97">
        <v>70000</v>
      </c>
      <c r="J32" s="112"/>
      <c r="K32" s="97">
        <v>45000</v>
      </c>
      <c r="L32" s="112"/>
      <c r="M32" s="120">
        <v>45000</v>
      </c>
      <c r="N32" s="113"/>
      <c r="O32" s="120">
        <v>45000</v>
      </c>
      <c r="P32" s="113"/>
      <c r="Q32" s="120">
        <v>45000</v>
      </c>
      <c r="R32" s="113"/>
      <c r="S32" s="120">
        <v>70000</v>
      </c>
      <c r="T32" s="113"/>
      <c r="U32" s="97">
        <v>45000</v>
      </c>
      <c r="V32" s="112"/>
      <c r="W32" s="120">
        <v>45000</v>
      </c>
      <c r="X32" s="113"/>
      <c r="Y32" s="120">
        <v>45000</v>
      </c>
      <c r="Z32" s="113"/>
      <c r="AA32" s="120">
        <v>45000</v>
      </c>
      <c r="AB32" s="113"/>
      <c r="AC32" s="120">
        <v>70000</v>
      </c>
      <c r="AD32" s="113"/>
      <c r="AE32" s="120">
        <v>55000</v>
      </c>
      <c r="AF32" s="113"/>
      <c r="AG32" s="120">
        <v>55000</v>
      </c>
      <c r="AH32" s="113"/>
      <c r="AI32" s="120">
        <v>55000</v>
      </c>
      <c r="AJ32" s="113"/>
      <c r="AK32" s="120">
        <v>70000</v>
      </c>
      <c r="AL32" s="113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  <c r="IW32" s="157"/>
      <c r="IX32" s="157"/>
      <c r="IY32" s="157"/>
      <c r="IZ32" s="157"/>
      <c r="JA32" s="157"/>
      <c r="JB32" s="157"/>
      <c r="JC32" s="157"/>
      <c r="JD32" s="157"/>
      <c r="JE32" s="157"/>
      <c r="JF32" s="157"/>
      <c r="JG32" s="157"/>
      <c r="JH32" s="157"/>
      <c r="JI32" s="157"/>
      <c r="JJ32" s="157"/>
      <c r="JK32" s="157"/>
      <c r="JL32" s="157"/>
      <c r="JM32" s="157"/>
      <c r="JN32" s="157"/>
      <c r="JO32" s="157"/>
      <c r="JP32" s="157"/>
      <c r="JQ32" s="157"/>
      <c r="JR32" s="157"/>
      <c r="JS32" s="157"/>
      <c r="JT32" s="157"/>
      <c r="JU32" s="157"/>
      <c r="JV32" s="157"/>
      <c r="JW32" s="157"/>
      <c r="JX32" s="157"/>
      <c r="JY32" s="157"/>
      <c r="JZ32" s="157"/>
      <c r="KA32" s="157"/>
      <c r="KB32" s="157"/>
      <c r="KC32" s="157"/>
      <c r="KD32" s="157"/>
      <c r="KE32" s="157"/>
      <c r="KF32" s="157"/>
      <c r="KG32" s="157"/>
      <c r="KH32" s="157"/>
      <c r="KI32" s="157"/>
      <c r="KJ32" s="157"/>
      <c r="KK32" s="157"/>
      <c r="KL32" s="157"/>
      <c r="KM32" s="157"/>
      <c r="KN32" s="157"/>
      <c r="KO32" s="157"/>
      <c r="KP32" s="157"/>
      <c r="KQ32" s="157"/>
      <c r="KR32" s="157"/>
      <c r="KS32" s="157"/>
      <c r="KT32" s="157"/>
      <c r="KU32" s="157"/>
      <c r="KV32" s="157"/>
      <c r="KW32" s="157"/>
      <c r="KX32" s="157"/>
      <c r="KY32" s="157"/>
      <c r="KZ32" s="157"/>
      <c r="LA32" s="157"/>
      <c r="LB32" s="157"/>
      <c r="LC32" s="157"/>
      <c r="LD32" s="157"/>
      <c r="LE32" s="157"/>
      <c r="LF32" s="157"/>
      <c r="LG32" s="157"/>
      <c r="LH32" s="157"/>
      <c r="LI32" s="157"/>
      <c r="LJ32" s="157"/>
      <c r="LK32" s="157"/>
      <c r="LL32" s="157"/>
      <c r="LM32" s="157"/>
      <c r="LN32" s="157"/>
      <c r="LO32" s="157"/>
      <c r="LP32" s="157"/>
      <c r="LQ32" s="157"/>
      <c r="LR32" s="157"/>
    </row>
    <row r="33" spans="1:330" s="158" customFormat="1" ht="15" x14ac:dyDescent="0.2">
      <c r="A33" s="151" t="s">
        <v>616</v>
      </c>
      <c r="B33" s="152" t="s">
        <v>619</v>
      </c>
      <c r="C33" s="153">
        <v>43</v>
      </c>
      <c r="D33" s="153"/>
      <c r="E33" s="151" t="s">
        <v>101</v>
      </c>
      <c r="F33" s="174">
        <v>3232</v>
      </c>
      <c r="G33" s="155" t="s">
        <v>53</v>
      </c>
      <c r="H33" s="156"/>
      <c r="I33" s="98">
        <v>311000</v>
      </c>
      <c r="J33" s="112"/>
      <c r="K33" s="98">
        <v>200000</v>
      </c>
      <c r="L33" s="112"/>
      <c r="M33" s="102">
        <v>200000</v>
      </c>
      <c r="N33" s="113"/>
      <c r="O33" s="102">
        <v>200000</v>
      </c>
      <c r="P33" s="113"/>
      <c r="Q33" s="102">
        <v>200000</v>
      </c>
      <c r="R33" s="113"/>
      <c r="S33" s="102">
        <v>230000</v>
      </c>
      <c r="T33" s="113"/>
      <c r="U33" s="98">
        <v>100000</v>
      </c>
      <c r="V33" s="112"/>
      <c r="W33" s="102">
        <v>100000</v>
      </c>
      <c r="X33" s="113"/>
      <c r="Y33" s="102">
        <v>100000</v>
      </c>
      <c r="Z33" s="113"/>
      <c r="AA33" s="102">
        <v>100000</v>
      </c>
      <c r="AB33" s="113"/>
      <c r="AC33" s="102">
        <v>200000</v>
      </c>
      <c r="AD33" s="113"/>
      <c r="AE33" s="102">
        <v>130000</v>
      </c>
      <c r="AF33" s="113"/>
      <c r="AG33" s="102">
        <v>130000</v>
      </c>
      <c r="AH33" s="113"/>
      <c r="AI33" s="102">
        <v>130000</v>
      </c>
      <c r="AJ33" s="113"/>
      <c r="AK33" s="102">
        <v>130000</v>
      </c>
      <c r="AL33" s="113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  <c r="IW33" s="157"/>
      <c r="IX33" s="157"/>
      <c r="IY33" s="157"/>
      <c r="IZ33" s="157"/>
      <c r="JA33" s="157"/>
      <c r="JB33" s="157"/>
      <c r="JC33" s="157"/>
      <c r="JD33" s="157"/>
      <c r="JE33" s="157"/>
      <c r="JF33" s="157"/>
      <c r="JG33" s="157"/>
      <c r="JH33" s="157"/>
      <c r="JI33" s="157"/>
      <c r="JJ33" s="157"/>
      <c r="JK33" s="157"/>
      <c r="JL33" s="157"/>
      <c r="JM33" s="157"/>
      <c r="JN33" s="157"/>
      <c r="JO33" s="157"/>
      <c r="JP33" s="157"/>
      <c r="JQ33" s="157"/>
      <c r="JR33" s="157"/>
      <c r="JS33" s="157"/>
      <c r="JT33" s="157"/>
      <c r="JU33" s="157"/>
      <c r="JV33" s="157"/>
      <c r="JW33" s="157"/>
      <c r="JX33" s="157"/>
      <c r="JY33" s="157"/>
      <c r="JZ33" s="157"/>
      <c r="KA33" s="157"/>
      <c r="KB33" s="157"/>
      <c r="KC33" s="157"/>
      <c r="KD33" s="157"/>
      <c r="KE33" s="157"/>
      <c r="KF33" s="157"/>
      <c r="KG33" s="157"/>
      <c r="KH33" s="157"/>
      <c r="KI33" s="157"/>
      <c r="KJ33" s="157"/>
      <c r="KK33" s="157"/>
      <c r="KL33" s="157"/>
      <c r="KM33" s="157"/>
      <c r="KN33" s="157"/>
      <c r="KO33" s="157"/>
      <c r="KP33" s="157"/>
      <c r="KQ33" s="157"/>
      <c r="KR33" s="157"/>
      <c r="KS33" s="157"/>
      <c r="KT33" s="157"/>
      <c r="KU33" s="157"/>
      <c r="KV33" s="157"/>
      <c r="KW33" s="157"/>
      <c r="KX33" s="157"/>
      <c r="KY33" s="157"/>
      <c r="KZ33" s="157"/>
      <c r="LA33" s="157"/>
      <c r="LB33" s="157"/>
      <c r="LC33" s="157"/>
      <c r="LD33" s="157"/>
      <c r="LE33" s="157"/>
      <c r="LF33" s="157"/>
      <c r="LG33" s="157"/>
      <c r="LH33" s="157"/>
      <c r="LI33" s="157"/>
      <c r="LJ33" s="157"/>
      <c r="LK33" s="157"/>
      <c r="LL33" s="157"/>
      <c r="LM33" s="157"/>
      <c r="LN33" s="157"/>
      <c r="LO33" s="157"/>
      <c r="LP33" s="157"/>
      <c r="LQ33" s="157"/>
      <c r="LR33" s="157"/>
    </row>
    <row r="34" spans="1:330" s="158" customFormat="1" ht="15" x14ac:dyDescent="0.2">
      <c r="A34" s="151" t="s">
        <v>616</v>
      </c>
      <c r="B34" s="152" t="s">
        <v>619</v>
      </c>
      <c r="C34" s="153">
        <v>43</v>
      </c>
      <c r="D34" s="153"/>
      <c r="E34" s="151" t="s">
        <v>101</v>
      </c>
      <c r="F34" s="174">
        <v>3233</v>
      </c>
      <c r="G34" s="155" t="s">
        <v>54</v>
      </c>
      <c r="H34" s="156"/>
      <c r="I34" s="98">
        <v>80000</v>
      </c>
      <c r="J34" s="112"/>
      <c r="K34" s="98">
        <v>80000</v>
      </c>
      <c r="L34" s="112"/>
      <c r="M34" s="102">
        <v>80000</v>
      </c>
      <c r="N34" s="113"/>
      <c r="O34" s="102">
        <v>80000</v>
      </c>
      <c r="P34" s="113"/>
      <c r="Q34" s="102">
        <v>80000</v>
      </c>
      <c r="R34" s="113"/>
      <c r="S34" s="102">
        <v>100000</v>
      </c>
      <c r="T34" s="113"/>
      <c r="U34" s="98">
        <v>80000</v>
      </c>
      <c r="V34" s="112"/>
      <c r="W34" s="102">
        <v>80000</v>
      </c>
      <c r="X34" s="113"/>
      <c r="Y34" s="102">
        <v>80000</v>
      </c>
      <c r="Z34" s="113"/>
      <c r="AA34" s="102">
        <v>80000</v>
      </c>
      <c r="AB34" s="113"/>
      <c r="AC34" s="102">
        <v>80000</v>
      </c>
      <c r="AD34" s="113"/>
      <c r="AE34" s="102">
        <v>100000</v>
      </c>
      <c r="AF34" s="113"/>
      <c r="AG34" s="102">
        <v>100000</v>
      </c>
      <c r="AH34" s="113"/>
      <c r="AI34" s="102">
        <v>100000</v>
      </c>
      <c r="AJ34" s="113"/>
      <c r="AK34" s="102">
        <v>100000</v>
      </c>
      <c r="AL34" s="113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  <c r="IX34" s="157"/>
      <c r="IY34" s="157"/>
      <c r="IZ34" s="157"/>
      <c r="JA34" s="157"/>
      <c r="JB34" s="157"/>
      <c r="JC34" s="157"/>
      <c r="JD34" s="157"/>
      <c r="JE34" s="157"/>
      <c r="JF34" s="157"/>
      <c r="JG34" s="157"/>
      <c r="JH34" s="157"/>
      <c r="JI34" s="157"/>
      <c r="JJ34" s="157"/>
      <c r="JK34" s="157"/>
      <c r="JL34" s="157"/>
      <c r="JM34" s="157"/>
      <c r="JN34" s="157"/>
      <c r="JO34" s="157"/>
      <c r="JP34" s="157"/>
      <c r="JQ34" s="157"/>
      <c r="JR34" s="157"/>
      <c r="JS34" s="157"/>
      <c r="JT34" s="157"/>
      <c r="JU34" s="157"/>
      <c r="JV34" s="157"/>
      <c r="JW34" s="157"/>
      <c r="JX34" s="157"/>
      <c r="JY34" s="157"/>
      <c r="JZ34" s="157"/>
      <c r="KA34" s="157"/>
      <c r="KB34" s="157"/>
      <c r="KC34" s="157"/>
      <c r="KD34" s="157"/>
      <c r="KE34" s="157"/>
      <c r="KF34" s="157"/>
      <c r="KG34" s="157"/>
      <c r="KH34" s="157"/>
      <c r="KI34" s="157"/>
      <c r="KJ34" s="157"/>
      <c r="KK34" s="157"/>
      <c r="KL34" s="157"/>
      <c r="KM34" s="157"/>
      <c r="KN34" s="157"/>
      <c r="KO34" s="157"/>
      <c r="KP34" s="157"/>
      <c r="KQ34" s="157"/>
      <c r="KR34" s="157"/>
      <c r="KS34" s="157"/>
      <c r="KT34" s="157"/>
      <c r="KU34" s="157"/>
      <c r="KV34" s="157"/>
      <c r="KW34" s="157"/>
      <c r="KX34" s="157"/>
      <c r="KY34" s="157"/>
      <c r="KZ34" s="157"/>
      <c r="LA34" s="157"/>
      <c r="LB34" s="157"/>
      <c r="LC34" s="157"/>
      <c r="LD34" s="157"/>
      <c r="LE34" s="157"/>
      <c r="LF34" s="157"/>
      <c r="LG34" s="157"/>
      <c r="LH34" s="157"/>
      <c r="LI34" s="157"/>
      <c r="LJ34" s="157"/>
      <c r="LK34" s="157"/>
      <c r="LL34" s="157"/>
      <c r="LM34" s="157"/>
      <c r="LN34" s="157"/>
      <c r="LO34" s="157"/>
      <c r="LP34" s="157"/>
      <c r="LQ34" s="157"/>
      <c r="LR34" s="157"/>
    </row>
    <row r="35" spans="1:330" s="158" customFormat="1" ht="15" x14ac:dyDescent="0.2">
      <c r="A35" s="151" t="s">
        <v>616</v>
      </c>
      <c r="B35" s="152" t="s">
        <v>619</v>
      </c>
      <c r="C35" s="153">
        <v>43</v>
      </c>
      <c r="D35" s="153"/>
      <c r="E35" s="151" t="s">
        <v>101</v>
      </c>
      <c r="F35" s="174">
        <v>3234</v>
      </c>
      <c r="G35" s="155" t="s">
        <v>55</v>
      </c>
      <c r="H35" s="156"/>
      <c r="I35" s="98">
        <v>130000</v>
      </c>
      <c r="J35" s="112"/>
      <c r="K35" s="98">
        <v>130000</v>
      </c>
      <c r="L35" s="112"/>
      <c r="M35" s="102">
        <v>130000</v>
      </c>
      <c r="N35" s="113"/>
      <c r="O35" s="102">
        <v>130000</v>
      </c>
      <c r="P35" s="113"/>
      <c r="Q35" s="102">
        <v>130000</v>
      </c>
      <c r="R35" s="113"/>
      <c r="S35" s="102">
        <v>130000</v>
      </c>
      <c r="T35" s="113"/>
      <c r="U35" s="98">
        <v>130000</v>
      </c>
      <c r="V35" s="112"/>
      <c r="W35" s="102">
        <v>130000</v>
      </c>
      <c r="X35" s="113"/>
      <c r="Y35" s="102">
        <v>130000</v>
      </c>
      <c r="Z35" s="113"/>
      <c r="AA35" s="102">
        <v>130000</v>
      </c>
      <c r="AB35" s="113"/>
      <c r="AC35" s="102">
        <v>130000</v>
      </c>
      <c r="AD35" s="113"/>
      <c r="AE35" s="102">
        <v>160000</v>
      </c>
      <c r="AF35" s="113"/>
      <c r="AG35" s="102">
        <v>160000</v>
      </c>
      <c r="AH35" s="113"/>
      <c r="AI35" s="102">
        <v>160000</v>
      </c>
      <c r="AJ35" s="113"/>
      <c r="AK35" s="102">
        <v>130000</v>
      </c>
      <c r="AL35" s="113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  <c r="IW35" s="157"/>
      <c r="IX35" s="157"/>
      <c r="IY35" s="157"/>
      <c r="IZ35" s="157"/>
      <c r="JA35" s="157"/>
      <c r="JB35" s="157"/>
      <c r="JC35" s="157"/>
      <c r="JD35" s="157"/>
      <c r="JE35" s="157"/>
      <c r="JF35" s="157"/>
      <c r="JG35" s="157"/>
      <c r="JH35" s="157"/>
      <c r="JI35" s="157"/>
      <c r="JJ35" s="157"/>
      <c r="JK35" s="157"/>
      <c r="JL35" s="157"/>
      <c r="JM35" s="157"/>
      <c r="JN35" s="157"/>
      <c r="JO35" s="157"/>
      <c r="JP35" s="157"/>
      <c r="JQ35" s="157"/>
      <c r="JR35" s="157"/>
      <c r="JS35" s="157"/>
      <c r="JT35" s="157"/>
      <c r="JU35" s="157"/>
      <c r="JV35" s="157"/>
      <c r="JW35" s="157"/>
      <c r="JX35" s="157"/>
      <c r="JY35" s="157"/>
      <c r="JZ35" s="157"/>
      <c r="KA35" s="157"/>
      <c r="KB35" s="157"/>
      <c r="KC35" s="157"/>
      <c r="KD35" s="157"/>
      <c r="KE35" s="157"/>
      <c r="KF35" s="157"/>
      <c r="KG35" s="157"/>
      <c r="KH35" s="157"/>
      <c r="KI35" s="157"/>
      <c r="KJ35" s="157"/>
      <c r="KK35" s="157"/>
      <c r="KL35" s="157"/>
      <c r="KM35" s="157"/>
      <c r="KN35" s="157"/>
      <c r="KO35" s="157"/>
      <c r="KP35" s="157"/>
      <c r="KQ35" s="157"/>
      <c r="KR35" s="157"/>
      <c r="KS35" s="157"/>
      <c r="KT35" s="157"/>
      <c r="KU35" s="157"/>
      <c r="KV35" s="157"/>
      <c r="KW35" s="157"/>
      <c r="KX35" s="157"/>
      <c r="KY35" s="157"/>
      <c r="KZ35" s="157"/>
      <c r="LA35" s="157"/>
      <c r="LB35" s="157"/>
      <c r="LC35" s="157"/>
      <c r="LD35" s="157"/>
      <c r="LE35" s="157"/>
      <c r="LF35" s="157"/>
      <c r="LG35" s="157"/>
      <c r="LH35" s="157"/>
      <c r="LI35" s="157"/>
      <c r="LJ35" s="157"/>
      <c r="LK35" s="157"/>
      <c r="LL35" s="157"/>
      <c r="LM35" s="157"/>
      <c r="LN35" s="157"/>
      <c r="LO35" s="157"/>
      <c r="LP35" s="157"/>
      <c r="LQ35" s="157"/>
      <c r="LR35" s="157"/>
    </row>
    <row r="36" spans="1:330" s="158" customFormat="1" ht="15" x14ac:dyDescent="0.2">
      <c r="A36" s="151" t="s">
        <v>616</v>
      </c>
      <c r="B36" s="152" t="s">
        <v>619</v>
      </c>
      <c r="C36" s="153">
        <v>43</v>
      </c>
      <c r="D36" s="153"/>
      <c r="E36" s="151" t="s">
        <v>101</v>
      </c>
      <c r="F36" s="174">
        <v>3236</v>
      </c>
      <c r="G36" s="155" t="s">
        <v>57</v>
      </c>
      <c r="H36" s="156"/>
      <c r="I36" s="98">
        <v>43000</v>
      </c>
      <c r="J36" s="112"/>
      <c r="K36" s="98">
        <v>3000</v>
      </c>
      <c r="L36" s="112"/>
      <c r="M36" s="102">
        <v>3000</v>
      </c>
      <c r="N36" s="113"/>
      <c r="O36" s="102">
        <v>3000</v>
      </c>
      <c r="P36" s="113"/>
      <c r="Q36" s="102">
        <v>3000</v>
      </c>
      <c r="R36" s="113"/>
      <c r="S36" s="102">
        <v>50000</v>
      </c>
      <c r="T36" s="113"/>
      <c r="U36" s="98">
        <v>3000</v>
      </c>
      <c r="V36" s="112"/>
      <c r="W36" s="102">
        <v>3000</v>
      </c>
      <c r="X36" s="113"/>
      <c r="Y36" s="102">
        <v>3000</v>
      </c>
      <c r="Z36" s="113"/>
      <c r="AA36" s="102">
        <v>3000</v>
      </c>
      <c r="AB36" s="113"/>
      <c r="AC36" s="102">
        <v>50000</v>
      </c>
      <c r="AD36" s="113"/>
      <c r="AE36" s="102">
        <v>3000</v>
      </c>
      <c r="AF36" s="113"/>
      <c r="AG36" s="102">
        <v>3000</v>
      </c>
      <c r="AH36" s="113"/>
      <c r="AI36" s="102">
        <v>3000</v>
      </c>
      <c r="AJ36" s="113"/>
      <c r="AK36" s="102">
        <v>50000</v>
      </c>
      <c r="AL36" s="113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  <c r="IW36" s="157"/>
      <c r="IX36" s="157"/>
      <c r="IY36" s="157"/>
      <c r="IZ36" s="157"/>
      <c r="JA36" s="157"/>
      <c r="JB36" s="157"/>
      <c r="JC36" s="157"/>
      <c r="JD36" s="157"/>
      <c r="JE36" s="157"/>
      <c r="JF36" s="157"/>
      <c r="JG36" s="157"/>
      <c r="JH36" s="157"/>
      <c r="JI36" s="157"/>
      <c r="JJ36" s="157"/>
      <c r="JK36" s="157"/>
      <c r="JL36" s="157"/>
      <c r="JM36" s="157"/>
      <c r="JN36" s="157"/>
      <c r="JO36" s="157"/>
      <c r="JP36" s="157"/>
      <c r="JQ36" s="157"/>
      <c r="JR36" s="157"/>
      <c r="JS36" s="157"/>
      <c r="JT36" s="157"/>
      <c r="JU36" s="157"/>
      <c r="JV36" s="157"/>
      <c r="JW36" s="157"/>
      <c r="JX36" s="157"/>
      <c r="JY36" s="157"/>
      <c r="JZ36" s="157"/>
      <c r="KA36" s="157"/>
      <c r="KB36" s="157"/>
      <c r="KC36" s="157"/>
      <c r="KD36" s="157"/>
      <c r="KE36" s="157"/>
      <c r="KF36" s="157"/>
      <c r="KG36" s="157"/>
      <c r="KH36" s="157"/>
      <c r="KI36" s="157"/>
      <c r="KJ36" s="157"/>
      <c r="KK36" s="157"/>
      <c r="KL36" s="157"/>
      <c r="KM36" s="157"/>
      <c r="KN36" s="157"/>
      <c r="KO36" s="157"/>
      <c r="KP36" s="157"/>
      <c r="KQ36" s="157"/>
      <c r="KR36" s="157"/>
      <c r="KS36" s="157"/>
      <c r="KT36" s="157"/>
      <c r="KU36" s="157"/>
      <c r="KV36" s="157"/>
      <c r="KW36" s="157"/>
      <c r="KX36" s="157"/>
      <c r="KY36" s="157"/>
      <c r="KZ36" s="157"/>
      <c r="LA36" s="157"/>
      <c r="LB36" s="157"/>
      <c r="LC36" s="157"/>
      <c r="LD36" s="157"/>
      <c r="LE36" s="157"/>
      <c r="LF36" s="157"/>
      <c r="LG36" s="157"/>
      <c r="LH36" s="157"/>
      <c r="LI36" s="157"/>
      <c r="LJ36" s="157"/>
      <c r="LK36" s="157"/>
      <c r="LL36" s="157"/>
      <c r="LM36" s="157"/>
      <c r="LN36" s="157"/>
      <c r="LO36" s="157"/>
      <c r="LP36" s="157"/>
      <c r="LQ36" s="157"/>
      <c r="LR36" s="157"/>
    </row>
    <row r="37" spans="1:330" s="158" customFormat="1" ht="15" x14ac:dyDescent="0.2">
      <c r="A37" s="151" t="s">
        <v>616</v>
      </c>
      <c r="B37" s="152" t="s">
        <v>619</v>
      </c>
      <c r="C37" s="153">
        <v>43</v>
      </c>
      <c r="D37" s="153"/>
      <c r="E37" s="151" t="s">
        <v>101</v>
      </c>
      <c r="F37" s="174">
        <v>3237</v>
      </c>
      <c r="G37" s="155" t="s">
        <v>58</v>
      </c>
      <c r="H37" s="156"/>
      <c r="I37" s="98">
        <v>220000</v>
      </c>
      <c r="J37" s="112"/>
      <c r="K37" s="98">
        <v>150000</v>
      </c>
      <c r="L37" s="112"/>
      <c r="M37" s="102">
        <v>150000</v>
      </c>
      <c r="N37" s="113"/>
      <c r="O37" s="102">
        <v>150000</v>
      </c>
      <c r="P37" s="113"/>
      <c r="Q37" s="102">
        <v>150000</v>
      </c>
      <c r="R37" s="113"/>
      <c r="S37" s="102">
        <v>250000</v>
      </c>
      <c r="T37" s="113"/>
      <c r="U37" s="98">
        <v>150000</v>
      </c>
      <c r="V37" s="112"/>
      <c r="W37" s="102">
        <v>150000</v>
      </c>
      <c r="X37" s="113"/>
      <c r="Y37" s="102">
        <v>150000</v>
      </c>
      <c r="Z37" s="113"/>
      <c r="AA37" s="102">
        <v>150000</v>
      </c>
      <c r="AB37" s="113"/>
      <c r="AC37" s="102">
        <v>250000</v>
      </c>
      <c r="AD37" s="113"/>
      <c r="AE37" s="102">
        <v>180000</v>
      </c>
      <c r="AF37" s="113"/>
      <c r="AG37" s="102">
        <v>180000</v>
      </c>
      <c r="AH37" s="113"/>
      <c r="AI37" s="102">
        <v>180000</v>
      </c>
      <c r="AJ37" s="113"/>
      <c r="AK37" s="102">
        <v>200000</v>
      </c>
      <c r="AL37" s="113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  <c r="IW37" s="157"/>
      <c r="IX37" s="157"/>
      <c r="IY37" s="157"/>
      <c r="IZ37" s="157"/>
      <c r="JA37" s="157"/>
      <c r="JB37" s="157"/>
      <c r="JC37" s="157"/>
      <c r="JD37" s="157"/>
      <c r="JE37" s="157"/>
      <c r="JF37" s="157"/>
      <c r="JG37" s="157"/>
      <c r="JH37" s="157"/>
      <c r="JI37" s="157"/>
      <c r="JJ37" s="157"/>
      <c r="JK37" s="157"/>
      <c r="JL37" s="157"/>
      <c r="JM37" s="157"/>
      <c r="JN37" s="157"/>
      <c r="JO37" s="157"/>
      <c r="JP37" s="157"/>
      <c r="JQ37" s="157"/>
      <c r="JR37" s="157"/>
      <c r="JS37" s="157"/>
      <c r="JT37" s="157"/>
      <c r="JU37" s="157"/>
      <c r="JV37" s="157"/>
      <c r="JW37" s="157"/>
      <c r="JX37" s="157"/>
      <c r="JY37" s="157"/>
      <c r="JZ37" s="157"/>
      <c r="KA37" s="157"/>
      <c r="KB37" s="157"/>
      <c r="KC37" s="157"/>
      <c r="KD37" s="157"/>
      <c r="KE37" s="157"/>
      <c r="KF37" s="157"/>
      <c r="KG37" s="157"/>
      <c r="KH37" s="157"/>
      <c r="KI37" s="157"/>
      <c r="KJ37" s="157"/>
      <c r="KK37" s="157"/>
      <c r="KL37" s="157"/>
      <c r="KM37" s="157"/>
      <c r="KN37" s="157"/>
      <c r="KO37" s="157"/>
      <c r="KP37" s="157"/>
      <c r="KQ37" s="157"/>
      <c r="KR37" s="157"/>
      <c r="KS37" s="157"/>
      <c r="KT37" s="157"/>
      <c r="KU37" s="157"/>
      <c r="KV37" s="157"/>
      <c r="KW37" s="157"/>
      <c r="KX37" s="157"/>
      <c r="KY37" s="157"/>
      <c r="KZ37" s="157"/>
      <c r="LA37" s="157"/>
      <c r="LB37" s="157"/>
      <c r="LC37" s="157"/>
      <c r="LD37" s="157"/>
      <c r="LE37" s="157"/>
      <c r="LF37" s="157"/>
      <c r="LG37" s="157"/>
      <c r="LH37" s="157"/>
      <c r="LI37" s="157"/>
      <c r="LJ37" s="157"/>
      <c r="LK37" s="157"/>
      <c r="LL37" s="157"/>
      <c r="LM37" s="157"/>
      <c r="LN37" s="157"/>
      <c r="LO37" s="157"/>
      <c r="LP37" s="157"/>
      <c r="LQ37" s="157"/>
      <c r="LR37" s="157"/>
    </row>
    <row r="38" spans="1:330" s="158" customFormat="1" ht="15" x14ac:dyDescent="0.2">
      <c r="A38" s="151" t="s">
        <v>616</v>
      </c>
      <c r="B38" s="152" t="s">
        <v>619</v>
      </c>
      <c r="C38" s="153">
        <v>43</v>
      </c>
      <c r="D38" s="153"/>
      <c r="E38" s="151" t="s">
        <v>101</v>
      </c>
      <c r="F38" s="174">
        <v>3238</v>
      </c>
      <c r="G38" s="155" t="s">
        <v>59</v>
      </c>
      <c r="H38" s="156"/>
      <c r="I38" s="98">
        <v>45000</v>
      </c>
      <c r="J38" s="112"/>
      <c r="K38" s="98">
        <v>45000</v>
      </c>
      <c r="L38" s="112"/>
      <c r="M38" s="102">
        <v>45000</v>
      </c>
      <c r="N38" s="113"/>
      <c r="O38" s="102">
        <v>45000</v>
      </c>
      <c r="P38" s="113"/>
      <c r="Q38" s="102">
        <v>45000</v>
      </c>
      <c r="R38" s="113"/>
      <c r="S38" s="102">
        <v>45000</v>
      </c>
      <c r="T38" s="113"/>
      <c r="U38" s="98">
        <v>45000</v>
      </c>
      <c r="V38" s="112"/>
      <c r="W38" s="102">
        <v>45000</v>
      </c>
      <c r="X38" s="113"/>
      <c r="Y38" s="102">
        <v>45000</v>
      </c>
      <c r="Z38" s="113"/>
      <c r="AA38" s="102">
        <v>45000</v>
      </c>
      <c r="AB38" s="113"/>
      <c r="AC38" s="102">
        <v>45000</v>
      </c>
      <c r="AD38" s="113"/>
      <c r="AE38" s="102">
        <v>60000</v>
      </c>
      <c r="AF38" s="113"/>
      <c r="AG38" s="102">
        <v>60000</v>
      </c>
      <c r="AH38" s="113"/>
      <c r="AI38" s="102">
        <v>60000</v>
      </c>
      <c r="AJ38" s="113"/>
      <c r="AK38" s="102">
        <v>45000</v>
      </c>
      <c r="AL38" s="113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  <c r="IW38" s="157"/>
      <c r="IX38" s="157"/>
      <c r="IY38" s="157"/>
      <c r="IZ38" s="157"/>
      <c r="JA38" s="157"/>
      <c r="JB38" s="157"/>
      <c r="JC38" s="157"/>
      <c r="JD38" s="157"/>
      <c r="JE38" s="157"/>
      <c r="JF38" s="157"/>
      <c r="JG38" s="157"/>
      <c r="JH38" s="157"/>
      <c r="JI38" s="157"/>
      <c r="JJ38" s="157"/>
      <c r="JK38" s="157"/>
      <c r="JL38" s="157"/>
      <c r="JM38" s="157"/>
      <c r="JN38" s="157"/>
      <c r="JO38" s="157"/>
      <c r="JP38" s="157"/>
      <c r="JQ38" s="157"/>
      <c r="JR38" s="157"/>
      <c r="JS38" s="157"/>
      <c r="JT38" s="157"/>
      <c r="JU38" s="157"/>
      <c r="JV38" s="157"/>
      <c r="JW38" s="157"/>
      <c r="JX38" s="157"/>
      <c r="JY38" s="157"/>
      <c r="JZ38" s="157"/>
      <c r="KA38" s="157"/>
      <c r="KB38" s="157"/>
      <c r="KC38" s="157"/>
      <c r="KD38" s="157"/>
      <c r="KE38" s="157"/>
      <c r="KF38" s="157"/>
      <c r="KG38" s="157"/>
      <c r="KH38" s="157"/>
      <c r="KI38" s="157"/>
      <c r="KJ38" s="157"/>
      <c r="KK38" s="157"/>
      <c r="KL38" s="157"/>
      <c r="KM38" s="157"/>
      <c r="KN38" s="157"/>
      <c r="KO38" s="157"/>
      <c r="KP38" s="157"/>
      <c r="KQ38" s="157"/>
      <c r="KR38" s="157"/>
      <c r="KS38" s="157"/>
      <c r="KT38" s="157"/>
      <c r="KU38" s="157"/>
      <c r="KV38" s="157"/>
      <c r="KW38" s="157"/>
      <c r="KX38" s="157"/>
      <c r="KY38" s="157"/>
      <c r="KZ38" s="157"/>
      <c r="LA38" s="157"/>
      <c r="LB38" s="157"/>
      <c r="LC38" s="157"/>
      <c r="LD38" s="157"/>
      <c r="LE38" s="157"/>
      <c r="LF38" s="157"/>
      <c r="LG38" s="157"/>
      <c r="LH38" s="157"/>
      <c r="LI38" s="157"/>
      <c r="LJ38" s="157"/>
      <c r="LK38" s="157"/>
      <c r="LL38" s="157"/>
      <c r="LM38" s="157"/>
      <c r="LN38" s="157"/>
      <c r="LO38" s="157"/>
      <c r="LP38" s="157"/>
      <c r="LQ38" s="157"/>
      <c r="LR38" s="157"/>
    </row>
    <row r="39" spans="1:330" s="158" customFormat="1" ht="15" x14ac:dyDescent="0.2">
      <c r="A39" s="151" t="s">
        <v>616</v>
      </c>
      <c r="B39" s="152" t="s">
        <v>619</v>
      </c>
      <c r="C39" s="153">
        <v>43</v>
      </c>
      <c r="D39" s="153"/>
      <c r="E39" s="151" t="s">
        <v>101</v>
      </c>
      <c r="F39" s="174">
        <v>3239</v>
      </c>
      <c r="G39" s="155" t="s">
        <v>612</v>
      </c>
      <c r="H39" s="156"/>
      <c r="I39" s="98">
        <v>550000</v>
      </c>
      <c r="J39" s="112"/>
      <c r="K39" s="98">
        <v>550000</v>
      </c>
      <c r="L39" s="112"/>
      <c r="M39" s="102">
        <v>550000</v>
      </c>
      <c r="N39" s="113"/>
      <c r="O39" s="102">
        <v>550000</v>
      </c>
      <c r="P39" s="113"/>
      <c r="Q39" s="102">
        <v>550000</v>
      </c>
      <c r="R39" s="113"/>
      <c r="S39" s="102">
        <v>600000</v>
      </c>
      <c r="T39" s="113"/>
      <c r="U39" s="98">
        <v>550000</v>
      </c>
      <c r="V39" s="112"/>
      <c r="W39" s="102">
        <v>550000</v>
      </c>
      <c r="X39" s="113"/>
      <c r="Y39" s="102">
        <v>550000</v>
      </c>
      <c r="Z39" s="113"/>
      <c r="AA39" s="102">
        <v>550000</v>
      </c>
      <c r="AB39" s="113"/>
      <c r="AC39" s="102">
        <v>600000</v>
      </c>
      <c r="AD39" s="113"/>
      <c r="AE39" s="102">
        <v>700000</v>
      </c>
      <c r="AF39" s="113"/>
      <c r="AG39" s="102">
        <v>700000</v>
      </c>
      <c r="AH39" s="113"/>
      <c r="AI39" s="102">
        <v>700000</v>
      </c>
      <c r="AJ39" s="113"/>
      <c r="AK39" s="102">
        <v>700000</v>
      </c>
      <c r="AL39" s="113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  <c r="IX39" s="157"/>
      <c r="IY39" s="157"/>
      <c r="IZ39" s="157"/>
      <c r="JA39" s="157"/>
      <c r="JB39" s="157"/>
      <c r="JC39" s="157"/>
      <c r="JD39" s="157"/>
      <c r="JE39" s="157"/>
      <c r="JF39" s="157"/>
      <c r="JG39" s="157"/>
      <c r="JH39" s="157"/>
      <c r="JI39" s="157"/>
      <c r="JJ39" s="157"/>
      <c r="JK39" s="157"/>
      <c r="JL39" s="157"/>
      <c r="JM39" s="157"/>
      <c r="JN39" s="157"/>
      <c r="JO39" s="157"/>
      <c r="JP39" s="157"/>
      <c r="JQ39" s="157"/>
      <c r="JR39" s="157"/>
      <c r="JS39" s="157"/>
      <c r="JT39" s="157"/>
      <c r="JU39" s="157"/>
      <c r="JV39" s="157"/>
      <c r="JW39" s="157"/>
      <c r="JX39" s="157"/>
      <c r="JY39" s="157"/>
      <c r="JZ39" s="157"/>
      <c r="KA39" s="157"/>
      <c r="KB39" s="157"/>
      <c r="KC39" s="157"/>
      <c r="KD39" s="157"/>
      <c r="KE39" s="157"/>
      <c r="KF39" s="157"/>
      <c r="KG39" s="157"/>
      <c r="KH39" s="157"/>
      <c r="KI39" s="157"/>
      <c r="KJ39" s="157"/>
      <c r="KK39" s="157"/>
      <c r="KL39" s="157"/>
      <c r="KM39" s="157"/>
      <c r="KN39" s="157"/>
      <c r="KO39" s="157"/>
      <c r="KP39" s="157"/>
      <c r="KQ39" s="157"/>
      <c r="KR39" s="157"/>
      <c r="KS39" s="157"/>
      <c r="KT39" s="157"/>
      <c r="KU39" s="157"/>
      <c r="KV39" s="157"/>
      <c r="KW39" s="157"/>
      <c r="KX39" s="157"/>
      <c r="KY39" s="157"/>
      <c r="KZ39" s="157"/>
      <c r="LA39" s="157"/>
      <c r="LB39" s="157"/>
      <c r="LC39" s="157"/>
      <c r="LD39" s="157"/>
      <c r="LE39" s="157"/>
      <c r="LF39" s="157"/>
      <c r="LG39" s="157"/>
      <c r="LH39" s="157"/>
      <c r="LI39" s="157"/>
      <c r="LJ39" s="157"/>
      <c r="LK39" s="157"/>
      <c r="LL39" s="157"/>
      <c r="LM39" s="157"/>
      <c r="LN39" s="157"/>
      <c r="LO39" s="157"/>
      <c r="LP39" s="157"/>
      <c r="LQ39" s="157"/>
      <c r="LR39" s="157"/>
    </row>
    <row r="40" spans="1:330" s="159" customFormat="1" x14ac:dyDescent="0.2">
      <c r="A40" s="145" t="s">
        <v>616</v>
      </c>
      <c r="B40" s="146" t="s">
        <v>619</v>
      </c>
      <c r="C40" s="147">
        <v>43</v>
      </c>
      <c r="D40" s="147"/>
      <c r="E40" s="145"/>
      <c r="F40" s="168">
        <v>324</v>
      </c>
      <c r="G40" s="148"/>
      <c r="H40" s="149"/>
      <c r="I40" s="101">
        <f t="shared" ref="I40:AL40" si="55">I41</f>
        <v>2000</v>
      </c>
      <c r="J40" s="101">
        <f t="shared" si="55"/>
        <v>0</v>
      </c>
      <c r="K40" s="101">
        <f t="shared" si="55"/>
        <v>2000</v>
      </c>
      <c r="L40" s="101">
        <f t="shared" si="55"/>
        <v>0</v>
      </c>
      <c r="M40" s="108">
        <f t="shared" si="55"/>
        <v>2000</v>
      </c>
      <c r="N40" s="108">
        <f t="shared" si="55"/>
        <v>0</v>
      </c>
      <c r="O40" s="108">
        <f t="shared" si="55"/>
        <v>2000</v>
      </c>
      <c r="P40" s="108">
        <f t="shared" si="55"/>
        <v>0</v>
      </c>
      <c r="Q40" s="108">
        <f t="shared" si="55"/>
        <v>2000</v>
      </c>
      <c r="R40" s="108">
        <f t="shared" si="55"/>
        <v>0</v>
      </c>
      <c r="S40" s="108">
        <f t="shared" si="55"/>
        <v>2000</v>
      </c>
      <c r="T40" s="108">
        <f t="shared" si="55"/>
        <v>0</v>
      </c>
      <c r="U40" s="101">
        <f t="shared" si="55"/>
        <v>2000</v>
      </c>
      <c r="V40" s="101">
        <f t="shared" si="55"/>
        <v>0</v>
      </c>
      <c r="W40" s="108">
        <f t="shared" si="55"/>
        <v>2000</v>
      </c>
      <c r="X40" s="108">
        <f t="shared" si="55"/>
        <v>0</v>
      </c>
      <c r="Y40" s="108">
        <f t="shared" si="55"/>
        <v>2000</v>
      </c>
      <c r="Z40" s="108">
        <f t="shared" si="55"/>
        <v>0</v>
      </c>
      <c r="AA40" s="108">
        <f t="shared" si="55"/>
        <v>2000</v>
      </c>
      <c r="AB40" s="108">
        <f t="shared" si="55"/>
        <v>0</v>
      </c>
      <c r="AC40" s="108">
        <f t="shared" si="55"/>
        <v>2000</v>
      </c>
      <c r="AD40" s="108">
        <f t="shared" si="55"/>
        <v>0</v>
      </c>
      <c r="AE40" s="108">
        <f t="shared" si="55"/>
        <v>2000</v>
      </c>
      <c r="AF40" s="108">
        <f t="shared" si="55"/>
        <v>0</v>
      </c>
      <c r="AG40" s="108">
        <f t="shared" si="55"/>
        <v>2000</v>
      </c>
      <c r="AH40" s="108">
        <f t="shared" si="55"/>
        <v>0</v>
      </c>
      <c r="AI40" s="108">
        <f t="shared" si="55"/>
        <v>2000</v>
      </c>
      <c r="AJ40" s="108">
        <f t="shared" si="55"/>
        <v>0</v>
      </c>
      <c r="AK40" s="108">
        <f t="shared" si="55"/>
        <v>2000</v>
      </c>
      <c r="AL40" s="108">
        <f t="shared" si="55"/>
        <v>0</v>
      </c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  <c r="IK40" s="150"/>
      <c r="IL40" s="150"/>
      <c r="IM40" s="150"/>
      <c r="IN40" s="150"/>
      <c r="IO40" s="150"/>
      <c r="IP40" s="150"/>
      <c r="IQ40" s="150"/>
      <c r="IR40" s="150"/>
      <c r="IS40" s="150"/>
      <c r="IT40" s="150"/>
      <c r="IU40" s="150"/>
      <c r="IV40" s="150"/>
      <c r="IW40" s="150"/>
      <c r="IX40" s="150"/>
      <c r="IY40" s="150"/>
      <c r="IZ40" s="150"/>
      <c r="JA40" s="150"/>
      <c r="JB40" s="150"/>
      <c r="JC40" s="150"/>
      <c r="JD40" s="150"/>
      <c r="JE40" s="150"/>
      <c r="JF40" s="150"/>
      <c r="JG40" s="150"/>
      <c r="JH40" s="150"/>
      <c r="JI40" s="150"/>
      <c r="JJ40" s="150"/>
      <c r="JK40" s="150"/>
      <c r="JL40" s="150"/>
      <c r="JM40" s="150"/>
      <c r="JN40" s="150"/>
      <c r="JO40" s="150"/>
      <c r="JP40" s="150"/>
      <c r="JQ40" s="150"/>
      <c r="JR40" s="150"/>
      <c r="JS40" s="150"/>
      <c r="JT40" s="150"/>
      <c r="JU40" s="150"/>
      <c r="JV40" s="150"/>
      <c r="JW40" s="150"/>
      <c r="JX40" s="150"/>
      <c r="JY40" s="150"/>
      <c r="JZ40" s="150"/>
      <c r="KA40" s="150"/>
      <c r="KB40" s="150"/>
      <c r="KC40" s="150"/>
      <c r="KD40" s="150"/>
      <c r="KE40" s="150"/>
      <c r="KF40" s="150"/>
      <c r="KG40" s="150"/>
      <c r="KH40" s="150"/>
      <c r="KI40" s="150"/>
      <c r="KJ40" s="150"/>
      <c r="KK40" s="150"/>
      <c r="KL40" s="150"/>
      <c r="KM40" s="150"/>
      <c r="KN40" s="150"/>
      <c r="KO40" s="150"/>
      <c r="KP40" s="150"/>
      <c r="KQ40" s="150"/>
      <c r="KR40" s="150"/>
      <c r="KS40" s="150"/>
      <c r="KT40" s="150"/>
      <c r="KU40" s="150"/>
      <c r="KV40" s="150"/>
      <c r="KW40" s="150"/>
      <c r="KX40" s="150"/>
      <c r="KY40" s="150"/>
      <c r="KZ40" s="150"/>
      <c r="LA40" s="150"/>
      <c r="LB40" s="150"/>
      <c r="LC40" s="150"/>
      <c r="LD40" s="150"/>
      <c r="LE40" s="150"/>
      <c r="LF40" s="150"/>
      <c r="LG40" s="150"/>
      <c r="LH40" s="150"/>
      <c r="LI40" s="150"/>
      <c r="LJ40" s="150"/>
      <c r="LK40" s="150"/>
      <c r="LL40" s="150"/>
      <c r="LM40" s="150"/>
      <c r="LN40" s="150"/>
      <c r="LO40" s="150"/>
      <c r="LP40" s="150"/>
      <c r="LQ40" s="150"/>
      <c r="LR40" s="150"/>
    </row>
    <row r="41" spans="1:330" s="158" customFormat="1" ht="30" x14ac:dyDescent="0.2">
      <c r="A41" s="151" t="s">
        <v>616</v>
      </c>
      <c r="B41" s="152" t="s">
        <v>619</v>
      </c>
      <c r="C41" s="153">
        <v>43</v>
      </c>
      <c r="D41" s="153"/>
      <c r="E41" s="151" t="s">
        <v>101</v>
      </c>
      <c r="F41" s="174">
        <v>3241</v>
      </c>
      <c r="G41" s="155" t="s">
        <v>205</v>
      </c>
      <c r="H41" s="156"/>
      <c r="I41" s="97">
        <v>2000</v>
      </c>
      <c r="J41" s="112"/>
      <c r="K41" s="94">
        <v>2000</v>
      </c>
      <c r="L41" s="112"/>
      <c r="M41" s="118">
        <v>2000</v>
      </c>
      <c r="N41" s="113"/>
      <c r="O41" s="118">
        <v>2000</v>
      </c>
      <c r="P41" s="113"/>
      <c r="Q41" s="118">
        <v>2000</v>
      </c>
      <c r="R41" s="113"/>
      <c r="S41" s="118">
        <v>2000</v>
      </c>
      <c r="T41" s="113"/>
      <c r="U41" s="94">
        <v>2000</v>
      </c>
      <c r="V41" s="112"/>
      <c r="W41" s="118">
        <v>2000</v>
      </c>
      <c r="X41" s="113"/>
      <c r="Y41" s="118">
        <v>2000</v>
      </c>
      <c r="Z41" s="113"/>
      <c r="AA41" s="118">
        <v>2000</v>
      </c>
      <c r="AB41" s="113"/>
      <c r="AC41" s="118">
        <v>2000</v>
      </c>
      <c r="AD41" s="113"/>
      <c r="AE41" s="118">
        <v>2000</v>
      </c>
      <c r="AF41" s="113"/>
      <c r="AG41" s="118">
        <v>2000</v>
      </c>
      <c r="AH41" s="113"/>
      <c r="AI41" s="118">
        <v>2000</v>
      </c>
      <c r="AJ41" s="113"/>
      <c r="AK41" s="118">
        <v>2000</v>
      </c>
      <c r="AL41" s="113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  <c r="IW41" s="157"/>
      <c r="IX41" s="157"/>
      <c r="IY41" s="157"/>
      <c r="IZ41" s="157"/>
      <c r="JA41" s="157"/>
      <c r="JB41" s="157"/>
      <c r="JC41" s="157"/>
      <c r="JD41" s="157"/>
      <c r="JE41" s="157"/>
      <c r="JF41" s="157"/>
      <c r="JG41" s="157"/>
      <c r="JH41" s="157"/>
      <c r="JI41" s="157"/>
      <c r="JJ41" s="157"/>
      <c r="JK41" s="157"/>
      <c r="JL41" s="157"/>
      <c r="JM41" s="157"/>
      <c r="JN41" s="157"/>
      <c r="JO41" s="157"/>
      <c r="JP41" s="157"/>
      <c r="JQ41" s="157"/>
      <c r="JR41" s="157"/>
      <c r="JS41" s="157"/>
      <c r="JT41" s="157"/>
      <c r="JU41" s="157"/>
      <c r="JV41" s="157"/>
      <c r="JW41" s="157"/>
      <c r="JX41" s="157"/>
      <c r="JY41" s="157"/>
      <c r="JZ41" s="157"/>
      <c r="KA41" s="157"/>
      <c r="KB41" s="157"/>
      <c r="KC41" s="157"/>
      <c r="KD41" s="157"/>
      <c r="KE41" s="157"/>
      <c r="KF41" s="157"/>
      <c r="KG41" s="157"/>
      <c r="KH41" s="157"/>
      <c r="KI41" s="157"/>
      <c r="KJ41" s="157"/>
      <c r="KK41" s="157"/>
      <c r="KL41" s="157"/>
      <c r="KM41" s="157"/>
      <c r="KN41" s="157"/>
      <c r="KO41" s="157"/>
      <c r="KP41" s="157"/>
      <c r="KQ41" s="157"/>
      <c r="KR41" s="157"/>
      <c r="KS41" s="157"/>
      <c r="KT41" s="157"/>
      <c r="KU41" s="157"/>
      <c r="KV41" s="157"/>
      <c r="KW41" s="157"/>
      <c r="KX41" s="157"/>
      <c r="KY41" s="157"/>
      <c r="KZ41" s="157"/>
      <c r="LA41" s="157"/>
      <c r="LB41" s="157"/>
      <c r="LC41" s="157"/>
      <c r="LD41" s="157"/>
      <c r="LE41" s="157"/>
      <c r="LF41" s="157"/>
      <c r="LG41" s="157"/>
      <c r="LH41" s="157"/>
      <c r="LI41" s="157"/>
      <c r="LJ41" s="157"/>
      <c r="LK41" s="157"/>
      <c r="LL41" s="157"/>
      <c r="LM41" s="157"/>
      <c r="LN41" s="157"/>
      <c r="LO41" s="157"/>
      <c r="LP41" s="157"/>
      <c r="LQ41" s="157"/>
      <c r="LR41" s="157"/>
    </row>
    <row r="42" spans="1:330" s="159" customFormat="1" x14ac:dyDescent="0.2">
      <c r="A42" s="145" t="s">
        <v>616</v>
      </c>
      <c r="B42" s="146" t="s">
        <v>619</v>
      </c>
      <c r="C42" s="147">
        <v>43</v>
      </c>
      <c r="D42" s="147"/>
      <c r="E42" s="145"/>
      <c r="F42" s="168">
        <v>329</v>
      </c>
      <c r="G42" s="148"/>
      <c r="H42" s="149"/>
      <c r="I42" s="101">
        <f t="shared" ref="I42:AF42" si="56">I43+I44+I45+I46+I47+I48</f>
        <v>228000</v>
      </c>
      <c r="J42" s="101">
        <f t="shared" si="56"/>
        <v>0</v>
      </c>
      <c r="K42" s="101">
        <f t="shared" si="56"/>
        <v>198000</v>
      </c>
      <c r="L42" s="101">
        <f t="shared" si="56"/>
        <v>0</v>
      </c>
      <c r="M42" s="108">
        <f t="shared" si="56"/>
        <v>198000</v>
      </c>
      <c r="N42" s="108">
        <f t="shared" si="56"/>
        <v>0</v>
      </c>
      <c r="O42" s="108">
        <f t="shared" ref="O42:P42" si="57">O43+O44+O45+O46+O47+O48</f>
        <v>198000</v>
      </c>
      <c r="P42" s="108">
        <f t="shared" si="57"/>
        <v>0</v>
      </c>
      <c r="Q42" s="108">
        <f t="shared" ref="Q42:T42" si="58">Q43+Q44+Q45+Q46+Q47+Q48</f>
        <v>198000</v>
      </c>
      <c r="R42" s="108">
        <f t="shared" si="58"/>
        <v>0</v>
      </c>
      <c r="S42" s="108">
        <f t="shared" si="58"/>
        <v>218000</v>
      </c>
      <c r="T42" s="108">
        <f t="shared" si="58"/>
        <v>0</v>
      </c>
      <c r="U42" s="101">
        <f t="shared" si="56"/>
        <v>208000</v>
      </c>
      <c r="V42" s="101">
        <f t="shared" si="56"/>
        <v>0</v>
      </c>
      <c r="W42" s="108">
        <f t="shared" si="56"/>
        <v>208000</v>
      </c>
      <c r="X42" s="108">
        <f t="shared" si="56"/>
        <v>0</v>
      </c>
      <c r="Y42" s="108">
        <f t="shared" ref="Y42:Z42" si="59">Y43+Y44+Y45+Y46+Y47+Y48</f>
        <v>208000</v>
      </c>
      <c r="Z42" s="108">
        <f t="shared" si="59"/>
        <v>0</v>
      </c>
      <c r="AA42" s="108">
        <f t="shared" ref="AA42:AD42" si="60">AA43+AA44+AA45+AA46+AA47+AA48</f>
        <v>208000</v>
      </c>
      <c r="AB42" s="108">
        <f t="shared" si="60"/>
        <v>0</v>
      </c>
      <c r="AC42" s="108">
        <f t="shared" si="60"/>
        <v>228000</v>
      </c>
      <c r="AD42" s="108">
        <f t="shared" si="60"/>
        <v>0</v>
      </c>
      <c r="AE42" s="108">
        <f t="shared" si="56"/>
        <v>265000</v>
      </c>
      <c r="AF42" s="108">
        <f t="shared" si="56"/>
        <v>0</v>
      </c>
      <c r="AG42" s="108">
        <f t="shared" ref="AG42:AH42" si="61">AG43+AG44+AG45+AG46+AG47+AG48</f>
        <v>265000</v>
      </c>
      <c r="AH42" s="108">
        <f t="shared" si="61"/>
        <v>0</v>
      </c>
      <c r="AI42" s="108">
        <f t="shared" ref="AI42:AL42" si="62">AI43+AI44+AI45+AI46+AI47+AI48</f>
        <v>265000</v>
      </c>
      <c r="AJ42" s="108">
        <f t="shared" si="62"/>
        <v>0</v>
      </c>
      <c r="AK42" s="108">
        <f t="shared" si="62"/>
        <v>260000</v>
      </c>
      <c r="AL42" s="108">
        <f t="shared" si="62"/>
        <v>0</v>
      </c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  <c r="IK42" s="150"/>
      <c r="IL42" s="150"/>
      <c r="IM42" s="150"/>
      <c r="IN42" s="150"/>
      <c r="IO42" s="150"/>
      <c r="IP42" s="150"/>
      <c r="IQ42" s="150"/>
      <c r="IR42" s="150"/>
      <c r="IS42" s="150"/>
      <c r="IT42" s="150"/>
      <c r="IU42" s="150"/>
      <c r="IV42" s="150"/>
      <c r="IW42" s="150"/>
      <c r="IX42" s="150"/>
      <c r="IY42" s="150"/>
      <c r="IZ42" s="150"/>
      <c r="JA42" s="150"/>
      <c r="JB42" s="150"/>
      <c r="JC42" s="150"/>
      <c r="JD42" s="150"/>
      <c r="JE42" s="150"/>
      <c r="JF42" s="150"/>
      <c r="JG42" s="150"/>
      <c r="JH42" s="150"/>
      <c r="JI42" s="150"/>
      <c r="JJ42" s="150"/>
      <c r="JK42" s="150"/>
      <c r="JL42" s="150"/>
      <c r="JM42" s="150"/>
      <c r="JN42" s="150"/>
      <c r="JO42" s="150"/>
      <c r="JP42" s="150"/>
      <c r="JQ42" s="150"/>
      <c r="JR42" s="150"/>
      <c r="JS42" s="150"/>
      <c r="JT42" s="150"/>
      <c r="JU42" s="150"/>
      <c r="JV42" s="150"/>
      <c r="JW42" s="150"/>
      <c r="JX42" s="150"/>
      <c r="JY42" s="150"/>
      <c r="JZ42" s="150"/>
      <c r="KA42" s="150"/>
      <c r="KB42" s="150"/>
      <c r="KC42" s="150"/>
      <c r="KD42" s="150"/>
      <c r="KE42" s="150"/>
      <c r="KF42" s="150"/>
      <c r="KG42" s="150"/>
      <c r="KH42" s="150"/>
      <c r="KI42" s="150"/>
      <c r="KJ42" s="150"/>
      <c r="KK42" s="150"/>
      <c r="KL42" s="150"/>
      <c r="KM42" s="150"/>
      <c r="KN42" s="150"/>
      <c r="KO42" s="150"/>
      <c r="KP42" s="150"/>
      <c r="KQ42" s="150"/>
      <c r="KR42" s="150"/>
      <c r="KS42" s="150"/>
      <c r="KT42" s="150"/>
      <c r="KU42" s="150"/>
      <c r="KV42" s="150"/>
      <c r="KW42" s="150"/>
      <c r="KX42" s="150"/>
      <c r="KY42" s="150"/>
      <c r="KZ42" s="150"/>
      <c r="LA42" s="150"/>
      <c r="LB42" s="150"/>
      <c r="LC42" s="150"/>
      <c r="LD42" s="150"/>
      <c r="LE42" s="150"/>
      <c r="LF42" s="150"/>
      <c r="LG42" s="150"/>
      <c r="LH42" s="150"/>
      <c r="LI42" s="150"/>
      <c r="LJ42" s="150"/>
      <c r="LK42" s="150"/>
      <c r="LL42" s="150"/>
      <c r="LM42" s="150"/>
      <c r="LN42" s="150"/>
      <c r="LO42" s="150"/>
      <c r="LP42" s="150"/>
      <c r="LQ42" s="150"/>
      <c r="LR42" s="150"/>
    </row>
    <row r="43" spans="1:330" s="158" customFormat="1" ht="30" x14ac:dyDescent="0.2">
      <c r="A43" s="151" t="s">
        <v>616</v>
      </c>
      <c r="B43" s="152" t="s">
        <v>619</v>
      </c>
      <c r="C43" s="153">
        <v>43</v>
      </c>
      <c r="D43" s="153"/>
      <c r="E43" s="151" t="s">
        <v>101</v>
      </c>
      <c r="F43" s="174">
        <v>3291</v>
      </c>
      <c r="G43" s="155" t="s">
        <v>474</v>
      </c>
      <c r="H43" s="156"/>
      <c r="I43" s="97">
        <v>35000</v>
      </c>
      <c r="J43" s="112"/>
      <c r="K43" s="97">
        <v>35000</v>
      </c>
      <c r="L43" s="112"/>
      <c r="M43" s="120">
        <v>35000</v>
      </c>
      <c r="N43" s="113"/>
      <c r="O43" s="120">
        <v>35000</v>
      </c>
      <c r="P43" s="113"/>
      <c r="Q43" s="120">
        <v>35000</v>
      </c>
      <c r="R43" s="113"/>
      <c r="S43" s="120">
        <v>35000</v>
      </c>
      <c r="T43" s="113"/>
      <c r="U43" s="97">
        <v>35000</v>
      </c>
      <c r="V43" s="112"/>
      <c r="W43" s="120">
        <v>35000</v>
      </c>
      <c r="X43" s="113"/>
      <c r="Y43" s="120">
        <v>35000</v>
      </c>
      <c r="Z43" s="113"/>
      <c r="AA43" s="120">
        <v>35000</v>
      </c>
      <c r="AB43" s="113"/>
      <c r="AC43" s="120">
        <v>35000</v>
      </c>
      <c r="AD43" s="113"/>
      <c r="AE43" s="120">
        <v>40000</v>
      </c>
      <c r="AF43" s="113"/>
      <c r="AG43" s="120">
        <v>40000</v>
      </c>
      <c r="AH43" s="113"/>
      <c r="AI43" s="120">
        <v>40000</v>
      </c>
      <c r="AJ43" s="113"/>
      <c r="AK43" s="120">
        <v>35000</v>
      </c>
      <c r="AL43" s="113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  <c r="IW43" s="157"/>
      <c r="IX43" s="157"/>
      <c r="IY43" s="157"/>
      <c r="IZ43" s="157"/>
      <c r="JA43" s="157"/>
      <c r="JB43" s="157"/>
      <c r="JC43" s="157"/>
      <c r="JD43" s="157"/>
      <c r="JE43" s="157"/>
      <c r="JF43" s="157"/>
      <c r="JG43" s="157"/>
      <c r="JH43" s="157"/>
      <c r="JI43" s="157"/>
      <c r="JJ43" s="157"/>
      <c r="JK43" s="157"/>
      <c r="JL43" s="157"/>
      <c r="JM43" s="157"/>
      <c r="JN43" s="157"/>
      <c r="JO43" s="157"/>
      <c r="JP43" s="157"/>
      <c r="JQ43" s="157"/>
      <c r="JR43" s="157"/>
      <c r="JS43" s="157"/>
      <c r="JT43" s="157"/>
      <c r="JU43" s="157"/>
      <c r="JV43" s="157"/>
      <c r="JW43" s="157"/>
      <c r="JX43" s="157"/>
      <c r="JY43" s="157"/>
      <c r="JZ43" s="157"/>
      <c r="KA43" s="157"/>
      <c r="KB43" s="157"/>
      <c r="KC43" s="157"/>
      <c r="KD43" s="157"/>
      <c r="KE43" s="157"/>
      <c r="KF43" s="157"/>
      <c r="KG43" s="157"/>
      <c r="KH43" s="157"/>
      <c r="KI43" s="157"/>
      <c r="KJ43" s="157"/>
      <c r="KK43" s="157"/>
      <c r="KL43" s="157"/>
      <c r="KM43" s="157"/>
      <c r="KN43" s="157"/>
      <c r="KO43" s="157"/>
      <c r="KP43" s="157"/>
      <c r="KQ43" s="157"/>
      <c r="KR43" s="157"/>
      <c r="KS43" s="157"/>
      <c r="KT43" s="157"/>
      <c r="KU43" s="157"/>
      <c r="KV43" s="157"/>
      <c r="KW43" s="157"/>
      <c r="KX43" s="157"/>
      <c r="KY43" s="157"/>
      <c r="KZ43" s="157"/>
      <c r="LA43" s="157"/>
      <c r="LB43" s="157"/>
      <c r="LC43" s="157"/>
      <c r="LD43" s="157"/>
      <c r="LE43" s="157"/>
      <c r="LF43" s="157"/>
      <c r="LG43" s="157"/>
      <c r="LH43" s="157"/>
      <c r="LI43" s="157"/>
      <c r="LJ43" s="157"/>
      <c r="LK43" s="157"/>
      <c r="LL43" s="157"/>
      <c r="LM43" s="157"/>
      <c r="LN43" s="157"/>
      <c r="LO43" s="157"/>
      <c r="LP43" s="157"/>
      <c r="LQ43" s="157"/>
      <c r="LR43" s="157"/>
    </row>
    <row r="44" spans="1:330" s="158" customFormat="1" ht="15" x14ac:dyDescent="0.2">
      <c r="A44" s="151" t="s">
        <v>616</v>
      </c>
      <c r="B44" s="152" t="s">
        <v>619</v>
      </c>
      <c r="C44" s="153">
        <v>43</v>
      </c>
      <c r="D44" s="153"/>
      <c r="E44" s="151" t="s">
        <v>101</v>
      </c>
      <c r="F44" s="174">
        <v>3292</v>
      </c>
      <c r="G44" s="155" t="s">
        <v>63</v>
      </c>
      <c r="H44" s="156"/>
      <c r="I44" s="98">
        <v>40000</v>
      </c>
      <c r="J44" s="112"/>
      <c r="K44" s="98">
        <v>40000</v>
      </c>
      <c r="L44" s="112"/>
      <c r="M44" s="102">
        <v>40000</v>
      </c>
      <c r="N44" s="113"/>
      <c r="O44" s="102">
        <v>40000</v>
      </c>
      <c r="P44" s="113"/>
      <c r="Q44" s="102">
        <v>40000</v>
      </c>
      <c r="R44" s="113"/>
      <c r="S44" s="102">
        <v>50000</v>
      </c>
      <c r="T44" s="113"/>
      <c r="U44" s="98">
        <v>50000</v>
      </c>
      <c r="V44" s="112"/>
      <c r="W44" s="102">
        <v>50000</v>
      </c>
      <c r="X44" s="113"/>
      <c r="Y44" s="102">
        <v>50000</v>
      </c>
      <c r="Z44" s="113"/>
      <c r="AA44" s="102">
        <v>50000</v>
      </c>
      <c r="AB44" s="113"/>
      <c r="AC44" s="102">
        <v>60000</v>
      </c>
      <c r="AD44" s="113"/>
      <c r="AE44" s="102">
        <v>70000</v>
      </c>
      <c r="AF44" s="113"/>
      <c r="AG44" s="102">
        <v>70000</v>
      </c>
      <c r="AH44" s="113"/>
      <c r="AI44" s="102">
        <v>70000</v>
      </c>
      <c r="AJ44" s="113"/>
      <c r="AK44" s="102">
        <v>70000</v>
      </c>
      <c r="AL44" s="113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  <c r="IW44" s="157"/>
      <c r="IX44" s="157"/>
      <c r="IY44" s="157"/>
      <c r="IZ44" s="157"/>
      <c r="JA44" s="157"/>
      <c r="JB44" s="157"/>
      <c r="JC44" s="157"/>
      <c r="JD44" s="157"/>
      <c r="JE44" s="157"/>
      <c r="JF44" s="157"/>
      <c r="JG44" s="157"/>
      <c r="JH44" s="157"/>
      <c r="JI44" s="157"/>
      <c r="JJ44" s="157"/>
      <c r="JK44" s="157"/>
      <c r="JL44" s="157"/>
      <c r="JM44" s="157"/>
      <c r="JN44" s="157"/>
      <c r="JO44" s="157"/>
      <c r="JP44" s="157"/>
      <c r="JQ44" s="157"/>
      <c r="JR44" s="157"/>
      <c r="JS44" s="157"/>
      <c r="JT44" s="157"/>
      <c r="JU44" s="157"/>
      <c r="JV44" s="157"/>
      <c r="JW44" s="157"/>
      <c r="JX44" s="157"/>
      <c r="JY44" s="157"/>
      <c r="JZ44" s="157"/>
      <c r="KA44" s="157"/>
      <c r="KB44" s="157"/>
      <c r="KC44" s="157"/>
      <c r="KD44" s="157"/>
      <c r="KE44" s="157"/>
      <c r="KF44" s="157"/>
      <c r="KG44" s="157"/>
      <c r="KH44" s="157"/>
      <c r="KI44" s="157"/>
      <c r="KJ44" s="157"/>
      <c r="KK44" s="157"/>
      <c r="KL44" s="157"/>
      <c r="KM44" s="157"/>
      <c r="KN44" s="157"/>
      <c r="KO44" s="157"/>
      <c r="KP44" s="157"/>
      <c r="KQ44" s="157"/>
      <c r="KR44" s="157"/>
      <c r="KS44" s="157"/>
      <c r="KT44" s="157"/>
      <c r="KU44" s="157"/>
      <c r="KV44" s="157"/>
      <c r="KW44" s="157"/>
      <c r="KX44" s="157"/>
      <c r="KY44" s="157"/>
      <c r="KZ44" s="157"/>
      <c r="LA44" s="157"/>
      <c r="LB44" s="157"/>
      <c r="LC44" s="157"/>
      <c r="LD44" s="157"/>
      <c r="LE44" s="157"/>
      <c r="LF44" s="157"/>
      <c r="LG44" s="157"/>
      <c r="LH44" s="157"/>
      <c r="LI44" s="157"/>
      <c r="LJ44" s="157"/>
      <c r="LK44" s="157"/>
      <c r="LL44" s="157"/>
      <c r="LM44" s="157"/>
      <c r="LN44" s="157"/>
      <c r="LO44" s="157"/>
      <c r="LP44" s="157"/>
      <c r="LQ44" s="157"/>
      <c r="LR44" s="157"/>
    </row>
    <row r="45" spans="1:330" s="158" customFormat="1" ht="15" x14ac:dyDescent="0.2">
      <c r="A45" s="151" t="s">
        <v>616</v>
      </c>
      <c r="B45" s="152" t="s">
        <v>619</v>
      </c>
      <c r="C45" s="153">
        <v>43</v>
      </c>
      <c r="D45" s="153"/>
      <c r="E45" s="151" t="s">
        <v>101</v>
      </c>
      <c r="F45" s="174">
        <v>3293</v>
      </c>
      <c r="G45" s="155" t="s">
        <v>64</v>
      </c>
      <c r="H45" s="156"/>
      <c r="I45" s="98">
        <v>80000</v>
      </c>
      <c r="J45" s="112"/>
      <c r="K45" s="98">
        <v>50000</v>
      </c>
      <c r="L45" s="112"/>
      <c r="M45" s="102">
        <v>50000</v>
      </c>
      <c r="N45" s="113"/>
      <c r="O45" s="102">
        <v>50000</v>
      </c>
      <c r="P45" s="113"/>
      <c r="Q45" s="102">
        <v>50000</v>
      </c>
      <c r="R45" s="113"/>
      <c r="S45" s="102">
        <v>60000</v>
      </c>
      <c r="T45" s="113"/>
      <c r="U45" s="98">
        <v>50000</v>
      </c>
      <c r="V45" s="112"/>
      <c r="W45" s="102">
        <v>50000</v>
      </c>
      <c r="X45" s="113"/>
      <c r="Y45" s="102">
        <v>50000</v>
      </c>
      <c r="Z45" s="113"/>
      <c r="AA45" s="102">
        <v>50000</v>
      </c>
      <c r="AB45" s="113"/>
      <c r="AC45" s="102">
        <v>60000</v>
      </c>
      <c r="AD45" s="113"/>
      <c r="AE45" s="102">
        <v>70000</v>
      </c>
      <c r="AF45" s="113"/>
      <c r="AG45" s="102">
        <v>70000</v>
      </c>
      <c r="AH45" s="113"/>
      <c r="AI45" s="102">
        <v>70000</v>
      </c>
      <c r="AJ45" s="113"/>
      <c r="AK45" s="102">
        <v>70000</v>
      </c>
      <c r="AL45" s="113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  <c r="IW45" s="157"/>
      <c r="IX45" s="157"/>
      <c r="IY45" s="157"/>
      <c r="IZ45" s="157"/>
      <c r="JA45" s="157"/>
      <c r="JB45" s="157"/>
      <c r="JC45" s="157"/>
      <c r="JD45" s="157"/>
      <c r="JE45" s="157"/>
      <c r="JF45" s="157"/>
      <c r="JG45" s="157"/>
      <c r="JH45" s="157"/>
      <c r="JI45" s="157"/>
      <c r="JJ45" s="157"/>
      <c r="JK45" s="157"/>
      <c r="JL45" s="157"/>
      <c r="JM45" s="157"/>
      <c r="JN45" s="157"/>
      <c r="JO45" s="157"/>
      <c r="JP45" s="157"/>
      <c r="JQ45" s="157"/>
      <c r="JR45" s="157"/>
      <c r="JS45" s="157"/>
      <c r="JT45" s="157"/>
      <c r="JU45" s="157"/>
      <c r="JV45" s="157"/>
      <c r="JW45" s="157"/>
      <c r="JX45" s="157"/>
      <c r="JY45" s="157"/>
      <c r="JZ45" s="157"/>
      <c r="KA45" s="157"/>
      <c r="KB45" s="157"/>
      <c r="KC45" s="157"/>
      <c r="KD45" s="157"/>
      <c r="KE45" s="157"/>
      <c r="KF45" s="157"/>
      <c r="KG45" s="157"/>
      <c r="KH45" s="157"/>
      <c r="KI45" s="157"/>
      <c r="KJ45" s="157"/>
      <c r="KK45" s="157"/>
      <c r="KL45" s="157"/>
      <c r="KM45" s="157"/>
      <c r="KN45" s="157"/>
      <c r="KO45" s="157"/>
      <c r="KP45" s="157"/>
      <c r="KQ45" s="157"/>
      <c r="KR45" s="157"/>
      <c r="KS45" s="157"/>
      <c r="KT45" s="157"/>
      <c r="KU45" s="157"/>
      <c r="KV45" s="157"/>
      <c r="KW45" s="157"/>
      <c r="KX45" s="157"/>
      <c r="KY45" s="157"/>
      <c r="KZ45" s="157"/>
      <c r="LA45" s="157"/>
      <c r="LB45" s="157"/>
      <c r="LC45" s="157"/>
      <c r="LD45" s="157"/>
      <c r="LE45" s="157"/>
      <c r="LF45" s="157"/>
      <c r="LG45" s="157"/>
      <c r="LH45" s="157"/>
      <c r="LI45" s="157"/>
      <c r="LJ45" s="157"/>
      <c r="LK45" s="157"/>
      <c r="LL45" s="157"/>
      <c r="LM45" s="157"/>
      <c r="LN45" s="157"/>
      <c r="LO45" s="157"/>
      <c r="LP45" s="157"/>
      <c r="LQ45" s="157"/>
      <c r="LR45" s="157"/>
    </row>
    <row r="46" spans="1:330" s="158" customFormat="1" ht="15" x14ac:dyDescent="0.2">
      <c r="A46" s="151" t="s">
        <v>616</v>
      </c>
      <c r="B46" s="152" t="s">
        <v>619</v>
      </c>
      <c r="C46" s="153">
        <v>43</v>
      </c>
      <c r="D46" s="153"/>
      <c r="E46" s="151" t="s">
        <v>101</v>
      </c>
      <c r="F46" s="174">
        <v>3294</v>
      </c>
      <c r="G46" s="155" t="s">
        <v>600</v>
      </c>
      <c r="H46" s="156"/>
      <c r="I46" s="98">
        <v>60000</v>
      </c>
      <c r="J46" s="112"/>
      <c r="K46" s="98">
        <v>60000</v>
      </c>
      <c r="L46" s="112"/>
      <c r="M46" s="102">
        <v>60000</v>
      </c>
      <c r="N46" s="113"/>
      <c r="O46" s="102">
        <v>60000</v>
      </c>
      <c r="P46" s="113"/>
      <c r="Q46" s="102">
        <v>60000</v>
      </c>
      <c r="R46" s="113"/>
      <c r="S46" s="102">
        <v>60000</v>
      </c>
      <c r="T46" s="113"/>
      <c r="U46" s="98">
        <v>60000</v>
      </c>
      <c r="V46" s="112"/>
      <c r="W46" s="102">
        <v>60000</v>
      </c>
      <c r="X46" s="113"/>
      <c r="Y46" s="102">
        <v>60000</v>
      </c>
      <c r="Z46" s="113"/>
      <c r="AA46" s="102">
        <v>60000</v>
      </c>
      <c r="AB46" s="113"/>
      <c r="AC46" s="102">
        <v>60000</v>
      </c>
      <c r="AD46" s="113"/>
      <c r="AE46" s="102">
        <v>70000</v>
      </c>
      <c r="AF46" s="113"/>
      <c r="AG46" s="102">
        <v>70000</v>
      </c>
      <c r="AH46" s="113"/>
      <c r="AI46" s="102">
        <v>70000</v>
      </c>
      <c r="AJ46" s="113"/>
      <c r="AK46" s="102">
        <v>70000</v>
      </c>
      <c r="AL46" s="113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  <c r="IW46" s="157"/>
      <c r="IX46" s="157"/>
      <c r="IY46" s="157"/>
      <c r="IZ46" s="157"/>
      <c r="JA46" s="157"/>
      <c r="JB46" s="157"/>
      <c r="JC46" s="157"/>
      <c r="JD46" s="157"/>
      <c r="JE46" s="157"/>
      <c r="JF46" s="157"/>
      <c r="JG46" s="157"/>
      <c r="JH46" s="157"/>
      <c r="JI46" s="157"/>
      <c r="JJ46" s="157"/>
      <c r="JK46" s="157"/>
      <c r="JL46" s="157"/>
      <c r="JM46" s="157"/>
      <c r="JN46" s="157"/>
      <c r="JO46" s="157"/>
      <c r="JP46" s="157"/>
      <c r="JQ46" s="157"/>
      <c r="JR46" s="157"/>
      <c r="JS46" s="157"/>
      <c r="JT46" s="157"/>
      <c r="JU46" s="157"/>
      <c r="JV46" s="157"/>
      <c r="JW46" s="157"/>
      <c r="JX46" s="157"/>
      <c r="JY46" s="157"/>
      <c r="JZ46" s="157"/>
      <c r="KA46" s="157"/>
      <c r="KB46" s="157"/>
      <c r="KC46" s="157"/>
      <c r="KD46" s="157"/>
      <c r="KE46" s="157"/>
      <c r="KF46" s="157"/>
      <c r="KG46" s="157"/>
      <c r="KH46" s="157"/>
      <c r="KI46" s="157"/>
      <c r="KJ46" s="157"/>
      <c r="KK46" s="157"/>
      <c r="KL46" s="157"/>
      <c r="KM46" s="157"/>
      <c r="KN46" s="157"/>
      <c r="KO46" s="157"/>
      <c r="KP46" s="157"/>
      <c r="KQ46" s="157"/>
      <c r="KR46" s="157"/>
      <c r="KS46" s="157"/>
      <c r="KT46" s="157"/>
      <c r="KU46" s="157"/>
      <c r="KV46" s="157"/>
      <c r="KW46" s="157"/>
      <c r="KX46" s="157"/>
      <c r="KY46" s="157"/>
      <c r="KZ46" s="157"/>
      <c r="LA46" s="157"/>
      <c r="LB46" s="157"/>
      <c r="LC46" s="157"/>
      <c r="LD46" s="157"/>
      <c r="LE46" s="157"/>
      <c r="LF46" s="157"/>
      <c r="LG46" s="157"/>
      <c r="LH46" s="157"/>
      <c r="LI46" s="157"/>
      <c r="LJ46" s="157"/>
      <c r="LK46" s="157"/>
      <c r="LL46" s="157"/>
      <c r="LM46" s="157"/>
      <c r="LN46" s="157"/>
      <c r="LO46" s="157"/>
      <c r="LP46" s="157"/>
      <c r="LQ46" s="157"/>
      <c r="LR46" s="157"/>
    </row>
    <row r="47" spans="1:330" s="158" customFormat="1" ht="15" x14ac:dyDescent="0.2">
      <c r="A47" s="151" t="s">
        <v>616</v>
      </c>
      <c r="B47" s="152" t="s">
        <v>619</v>
      </c>
      <c r="C47" s="153">
        <v>43</v>
      </c>
      <c r="D47" s="153"/>
      <c r="E47" s="151" t="s">
        <v>101</v>
      </c>
      <c r="F47" s="174">
        <v>3295</v>
      </c>
      <c r="G47" s="155" t="s">
        <v>66</v>
      </c>
      <c r="H47" s="156"/>
      <c r="I47" s="98">
        <v>8000</v>
      </c>
      <c r="J47" s="112"/>
      <c r="K47" s="98">
        <v>8000</v>
      </c>
      <c r="L47" s="112"/>
      <c r="M47" s="102">
        <v>8000</v>
      </c>
      <c r="N47" s="113"/>
      <c r="O47" s="102">
        <v>8000</v>
      </c>
      <c r="P47" s="113"/>
      <c r="Q47" s="102">
        <v>8000</v>
      </c>
      <c r="R47" s="113"/>
      <c r="S47" s="102">
        <v>8000</v>
      </c>
      <c r="T47" s="113"/>
      <c r="U47" s="98">
        <v>8000</v>
      </c>
      <c r="V47" s="112"/>
      <c r="W47" s="102">
        <v>8000</v>
      </c>
      <c r="X47" s="113"/>
      <c r="Y47" s="102">
        <v>8000</v>
      </c>
      <c r="Z47" s="113"/>
      <c r="AA47" s="102">
        <v>8000</v>
      </c>
      <c r="AB47" s="113"/>
      <c r="AC47" s="102">
        <v>8000</v>
      </c>
      <c r="AD47" s="113"/>
      <c r="AE47" s="102">
        <v>10000</v>
      </c>
      <c r="AF47" s="113"/>
      <c r="AG47" s="102">
        <v>10000</v>
      </c>
      <c r="AH47" s="113"/>
      <c r="AI47" s="102">
        <v>10000</v>
      </c>
      <c r="AJ47" s="113"/>
      <c r="AK47" s="102">
        <v>10000</v>
      </c>
      <c r="AL47" s="113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  <c r="IW47" s="157"/>
      <c r="IX47" s="157"/>
      <c r="IY47" s="157"/>
      <c r="IZ47" s="157"/>
      <c r="JA47" s="157"/>
      <c r="JB47" s="157"/>
      <c r="JC47" s="157"/>
      <c r="JD47" s="157"/>
      <c r="JE47" s="157"/>
      <c r="JF47" s="157"/>
      <c r="JG47" s="157"/>
      <c r="JH47" s="157"/>
      <c r="JI47" s="157"/>
      <c r="JJ47" s="157"/>
      <c r="JK47" s="157"/>
      <c r="JL47" s="157"/>
      <c r="JM47" s="157"/>
      <c r="JN47" s="157"/>
      <c r="JO47" s="157"/>
      <c r="JP47" s="157"/>
      <c r="JQ47" s="157"/>
      <c r="JR47" s="157"/>
      <c r="JS47" s="157"/>
      <c r="JT47" s="157"/>
      <c r="JU47" s="157"/>
      <c r="JV47" s="157"/>
      <c r="JW47" s="157"/>
      <c r="JX47" s="157"/>
      <c r="JY47" s="157"/>
      <c r="JZ47" s="157"/>
      <c r="KA47" s="157"/>
      <c r="KB47" s="157"/>
      <c r="KC47" s="157"/>
      <c r="KD47" s="157"/>
      <c r="KE47" s="157"/>
      <c r="KF47" s="157"/>
      <c r="KG47" s="157"/>
      <c r="KH47" s="157"/>
      <c r="KI47" s="157"/>
      <c r="KJ47" s="157"/>
      <c r="KK47" s="157"/>
      <c r="KL47" s="157"/>
      <c r="KM47" s="157"/>
      <c r="KN47" s="157"/>
      <c r="KO47" s="157"/>
      <c r="KP47" s="157"/>
      <c r="KQ47" s="157"/>
      <c r="KR47" s="157"/>
      <c r="KS47" s="157"/>
      <c r="KT47" s="157"/>
      <c r="KU47" s="157"/>
      <c r="KV47" s="157"/>
      <c r="KW47" s="157"/>
      <c r="KX47" s="157"/>
      <c r="KY47" s="157"/>
      <c r="KZ47" s="157"/>
      <c r="LA47" s="157"/>
      <c r="LB47" s="157"/>
      <c r="LC47" s="157"/>
      <c r="LD47" s="157"/>
      <c r="LE47" s="157"/>
      <c r="LF47" s="157"/>
      <c r="LG47" s="157"/>
      <c r="LH47" s="157"/>
      <c r="LI47" s="157"/>
      <c r="LJ47" s="157"/>
      <c r="LK47" s="157"/>
      <c r="LL47" s="157"/>
      <c r="LM47" s="157"/>
      <c r="LN47" s="157"/>
      <c r="LO47" s="157"/>
      <c r="LP47" s="157"/>
      <c r="LQ47" s="157"/>
      <c r="LR47" s="157"/>
    </row>
    <row r="48" spans="1:330" s="158" customFormat="1" ht="15" x14ac:dyDescent="0.2">
      <c r="A48" s="151" t="s">
        <v>616</v>
      </c>
      <c r="B48" s="152" t="s">
        <v>619</v>
      </c>
      <c r="C48" s="153">
        <v>43</v>
      </c>
      <c r="D48" s="153"/>
      <c r="E48" s="151" t="s">
        <v>101</v>
      </c>
      <c r="F48" s="174">
        <v>3296</v>
      </c>
      <c r="G48" s="155" t="s">
        <v>602</v>
      </c>
      <c r="H48" s="156"/>
      <c r="I48" s="98">
        <v>5000</v>
      </c>
      <c r="J48" s="112"/>
      <c r="K48" s="98">
        <v>5000</v>
      </c>
      <c r="L48" s="112"/>
      <c r="M48" s="102">
        <v>5000</v>
      </c>
      <c r="N48" s="113"/>
      <c r="O48" s="102">
        <v>5000</v>
      </c>
      <c r="P48" s="113"/>
      <c r="Q48" s="102">
        <v>5000</v>
      </c>
      <c r="R48" s="113"/>
      <c r="S48" s="102">
        <v>5000</v>
      </c>
      <c r="T48" s="113"/>
      <c r="U48" s="98">
        <v>5000</v>
      </c>
      <c r="V48" s="112"/>
      <c r="W48" s="102">
        <v>5000</v>
      </c>
      <c r="X48" s="113"/>
      <c r="Y48" s="102">
        <v>5000</v>
      </c>
      <c r="Z48" s="113"/>
      <c r="AA48" s="102">
        <v>5000</v>
      </c>
      <c r="AB48" s="113"/>
      <c r="AC48" s="102">
        <v>5000</v>
      </c>
      <c r="AD48" s="113"/>
      <c r="AE48" s="102">
        <v>5000</v>
      </c>
      <c r="AF48" s="113"/>
      <c r="AG48" s="102">
        <v>5000</v>
      </c>
      <c r="AH48" s="113"/>
      <c r="AI48" s="102">
        <v>5000</v>
      </c>
      <c r="AJ48" s="113"/>
      <c r="AK48" s="102">
        <v>5000</v>
      </c>
      <c r="AL48" s="113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  <c r="IW48" s="157"/>
      <c r="IX48" s="157"/>
      <c r="IY48" s="157"/>
      <c r="IZ48" s="157"/>
      <c r="JA48" s="157"/>
      <c r="JB48" s="157"/>
      <c r="JC48" s="157"/>
      <c r="JD48" s="157"/>
      <c r="JE48" s="157"/>
      <c r="JF48" s="157"/>
      <c r="JG48" s="157"/>
      <c r="JH48" s="157"/>
      <c r="JI48" s="157"/>
      <c r="JJ48" s="157"/>
      <c r="JK48" s="157"/>
      <c r="JL48" s="157"/>
      <c r="JM48" s="157"/>
      <c r="JN48" s="157"/>
      <c r="JO48" s="157"/>
      <c r="JP48" s="157"/>
      <c r="JQ48" s="157"/>
      <c r="JR48" s="157"/>
      <c r="JS48" s="157"/>
      <c r="JT48" s="157"/>
      <c r="JU48" s="157"/>
      <c r="JV48" s="157"/>
      <c r="JW48" s="157"/>
      <c r="JX48" s="157"/>
      <c r="JY48" s="157"/>
      <c r="JZ48" s="157"/>
      <c r="KA48" s="157"/>
      <c r="KB48" s="157"/>
      <c r="KC48" s="157"/>
      <c r="KD48" s="157"/>
      <c r="KE48" s="157"/>
      <c r="KF48" s="157"/>
      <c r="KG48" s="157"/>
      <c r="KH48" s="157"/>
      <c r="KI48" s="157"/>
      <c r="KJ48" s="157"/>
      <c r="KK48" s="157"/>
      <c r="KL48" s="157"/>
      <c r="KM48" s="157"/>
      <c r="KN48" s="157"/>
      <c r="KO48" s="157"/>
      <c r="KP48" s="157"/>
      <c r="KQ48" s="157"/>
      <c r="KR48" s="157"/>
      <c r="KS48" s="157"/>
      <c r="KT48" s="157"/>
      <c r="KU48" s="157"/>
      <c r="KV48" s="157"/>
      <c r="KW48" s="157"/>
      <c r="KX48" s="157"/>
      <c r="KY48" s="157"/>
      <c r="KZ48" s="157"/>
      <c r="LA48" s="157"/>
      <c r="LB48" s="157"/>
      <c r="LC48" s="157"/>
      <c r="LD48" s="157"/>
      <c r="LE48" s="157"/>
      <c r="LF48" s="157"/>
      <c r="LG48" s="157"/>
      <c r="LH48" s="157"/>
      <c r="LI48" s="157"/>
      <c r="LJ48" s="157"/>
      <c r="LK48" s="157"/>
      <c r="LL48" s="157"/>
      <c r="LM48" s="157"/>
      <c r="LN48" s="157"/>
      <c r="LO48" s="157"/>
      <c r="LP48" s="157"/>
      <c r="LQ48" s="157"/>
      <c r="LR48" s="157"/>
    </row>
    <row r="49" spans="1:330" x14ac:dyDescent="0.2">
      <c r="A49" s="139" t="s">
        <v>616</v>
      </c>
      <c r="B49" s="140" t="s">
        <v>619</v>
      </c>
      <c r="C49" s="141">
        <v>43</v>
      </c>
      <c r="D49" s="141"/>
      <c r="E49" s="141"/>
      <c r="F49" s="142">
        <v>34</v>
      </c>
      <c r="G49" s="143"/>
      <c r="H49" s="144"/>
      <c r="I49" s="99">
        <f t="shared" ref="I49:AL49" si="63">I50</f>
        <v>4500</v>
      </c>
      <c r="J49" s="99">
        <f t="shared" si="63"/>
        <v>0</v>
      </c>
      <c r="K49" s="99">
        <f t="shared" si="63"/>
        <v>3300</v>
      </c>
      <c r="L49" s="99">
        <f t="shared" si="63"/>
        <v>0</v>
      </c>
      <c r="M49" s="99">
        <f t="shared" si="63"/>
        <v>3300</v>
      </c>
      <c r="N49" s="99">
        <f t="shared" si="63"/>
        <v>0</v>
      </c>
      <c r="O49" s="99">
        <f t="shared" si="63"/>
        <v>3300</v>
      </c>
      <c r="P49" s="99">
        <f t="shared" si="63"/>
        <v>0</v>
      </c>
      <c r="Q49" s="99">
        <f t="shared" si="63"/>
        <v>3300</v>
      </c>
      <c r="R49" s="99">
        <f t="shared" si="63"/>
        <v>0</v>
      </c>
      <c r="S49" s="99">
        <f t="shared" si="63"/>
        <v>4000</v>
      </c>
      <c r="T49" s="99">
        <f t="shared" si="63"/>
        <v>0</v>
      </c>
      <c r="U49" s="99">
        <f t="shared" si="63"/>
        <v>3300</v>
      </c>
      <c r="V49" s="99">
        <f t="shared" si="63"/>
        <v>0</v>
      </c>
      <c r="W49" s="99">
        <f t="shared" si="63"/>
        <v>3300</v>
      </c>
      <c r="X49" s="99">
        <f t="shared" si="63"/>
        <v>0</v>
      </c>
      <c r="Y49" s="99">
        <f t="shared" si="63"/>
        <v>3300</v>
      </c>
      <c r="Z49" s="99">
        <f t="shared" si="63"/>
        <v>0</v>
      </c>
      <c r="AA49" s="99">
        <f t="shared" si="63"/>
        <v>3300</v>
      </c>
      <c r="AB49" s="99">
        <f t="shared" si="63"/>
        <v>0</v>
      </c>
      <c r="AC49" s="99">
        <f t="shared" si="63"/>
        <v>4000</v>
      </c>
      <c r="AD49" s="99">
        <f t="shared" si="63"/>
        <v>0</v>
      </c>
      <c r="AE49" s="99">
        <f t="shared" si="63"/>
        <v>3300</v>
      </c>
      <c r="AF49" s="99">
        <f t="shared" si="63"/>
        <v>0</v>
      </c>
      <c r="AG49" s="99">
        <f t="shared" si="63"/>
        <v>3300</v>
      </c>
      <c r="AH49" s="99">
        <f t="shared" si="63"/>
        <v>0</v>
      </c>
      <c r="AI49" s="99">
        <f t="shared" si="63"/>
        <v>3300</v>
      </c>
      <c r="AJ49" s="99">
        <f t="shared" si="63"/>
        <v>0</v>
      </c>
      <c r="AK49" s="99">
        <f t="shared" si="63"/>
        <v>4000</v>
      </c>
      <c r="AL49" s="99">
        <f t="shared" si="63"/>
        <v>0</v>
      </c>
    </row>
    <row r="50" spans="1:330" s="159" customFormat="1" x14ac:dyDescent="0.2">
      <c r="A50" s="145" t="s">
        <v>616</v>
      </c>
      <c r="B50" s="146" t="s">
        <v>619</v>
      </c>
      <c r="C50" s="147">
        <v>43</v>
      </c>
      <c r="D50" s="147"/>
      <c r="E50" s="145"/>
      <c r="F50" s="168">
        <v>343</v>
      </c>
      <c r="G50" s="148"/>
      <c r="H50" s="149"/>
      <c r="I50" s="101">
        <f t="shared" ref="I50:AF50" si="64">SUM(I51:I52)</f>
        <v>4500</v>
      </c>
      <c r="J50" s="101">
        <f t="shared" si="64"/>
        <v>0</v>
      </c>
      <c r="K50" s="101">
        <f t="shared" si="64"/>
        <v>3300</v>
      </c>
      <c r="L50" s="101">
        <f t="shared" si="64"/>
        <v>0</v>
      </c>
      <c r="M50" s="108">
        <f t="shared" si="64"/>
        <v>3300</v>
      </c>
      <c r="N50" s="108">
        <f t="shared" si="64"/>
        <v>0</v>
      </c>
      <c r="O50" s="108">
        <f t="shared" ref="O50:P50" si="65">SUM(O51:O52)</f>
        <v>3300</v>
      </c>
      <c r="P50" s="108">
        <f t="shared" si="65"/>
        <v>0</v>
      </c>
      <c r="Q50" s="108">
        <f t="shared" ref="Q50:R50" si="66">SUM(Q51:Q52)</f>
        <v>3300</v>
      </c>
      <c r="R50" s="108">
        <f t="shared" si="66"/>
        <v>0</v>
      </c>
      <c r="S50" s="108">
        <f t="shared" ref="S50:T50" si="67">SUM(S51:S52)</f>
        <v>4000</v>
      </c>
      <c r="T50" s="108">
        <f t="shared" si="67"/>
        <v>0</v>
      </c>
      <c r="U50" s="101">
        <f t="shared" si="64"/>
        <v>3300</v>
      </c>
      <c r="V50" s="101">
        <f t="shared" si="64"/>
        <v>0</v>
      </c>
      <c r="W50" s="108">
        <f t="shared" si="64"/>
        <v>3300</v>
      </c>
      <c r="X50" s="108">
        <f t="shared" si="64"/>
        <v>0</v>
      </c>
      <c r="Y50" s="108">
        <f t="shared" ref="Y50:Z50" si="68">SUM(Y51:Y52)</f>
        <v>3300</v>
      </c>
      <c r="Z50" s="108">
        <f t="shared" si="68"/>
        <v>0</v>
      </c>
      <c r="AA50" s="108">
        <f t="shared" ref="AA50:AB50" si="69">SUM(AA51:AA52)</f>
        <v>3300</v>
      </c>
      <c r="AB50" s="108">
        <f t="shared" si="69"/>
        <v>0</v>
      </c>
      <c r="AC50" s="108">
        <f t="shared" ref="AC50:AD50" si="70">SUM(AC51:AC52)</f>
        <v>4000</v>
      </c>
      <c r="AD50" s="108">
        <f t="shared" si="70"/>
        <v>0</v>
      </c>
      <c r="AE50" s="108">
        <f t="shared" si="64"/>
        <v>3300</v>
      </c>
      <c r="AF50" s="108">
        <f t="shared" si="64"/>
        <v>0</v>
      </c>
      <c r="AG50" s="108">
        <f t="shared" ref="AG50:AH50" si="71">SUM(AG51:AG52)</f>
        <v>3300</v>
      </c>
      <c r="AH50" s="108">
        <f t="shared" si="71"/>
        <v>0</v>
      </c>
      <c r="AI50" s="108">
        <f t="shared" ref="AI50:AJ50" si="72">SUM(AI51:AI52)</f>
        <v>3300</v>
      </c>
      <c r="AJ50" s="108">
        <f t="shared" si="72"/>
        <v>0</v>
      </c>
      <c r="AK50" s="108">
        <f t="shared" ref="AK50:AL50" si="73">SUM(AK51:AK52)</f>
        <v>4000</v>
      </c>
      <c r="AL50" s="108">
        <f t="shared" si="73"/>
        <v>0</v>
      </c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  <c r="IK50" s="150"/>
      <c r="IL50" s="150"/>
      <c r="IM50" s="150"/>
      <c r="IN50" s="150"/>
      <c r="IO50" s="150"/>
      <c r="IP50" s="150"/>
      <c r="IQ50" s="150"/>
      <c r="IR50" s="150"/>
      <c r="IS50" s="150"/>
      <c r="IT50" s="150"/>
      <c r="IU50" s="150"/>
      <c r="IV50" s="150"/>
      <c r="IW50" s="150"/>
      <c r="IX50" s="150"/>
      <c r="IY50" s="150"/>
      <c r="IZ50" s="150"/>
      <c r="JA50" s="150"/>
      <c r="JB50" s="150"/>
      <c r="JC50" s="150"/>
      <c r="JD50" s="150"/>
      <c r="JE50" s="150"/>
      <c r="JF50" s="150"/>
      <c r="JG50" s="150"/>
      <c r="JH50" s="150"/>
      <c r="JI50" s="150"/>
      <c r="JJ50" s="150"/>
      <c r="JK50" s="150"/>
      <c r="JL50" s="150"/>
      <c r="JM50" s="150"/>
      <c r="JN50" s="150"/>
      <c r="JO50" s="150"/>
      <c r="JP50" s="150"/>
      <c r="JQ50" s="150"/>
      <c r="JR50" s="150"/>
      <c r="JS50" s="150"/>
      <c r="JT50" s="150"/>
      <c r="JU50" s="150"/>
      <c r="JV50" s="150"/>
      <c r="JW50" s="150"/>
      <c r="JX50" s="150"/>
      <c r="JY50" s="150"/>
      <c r="JZ50" s="150"/>
      <c r="KA50" s="150"/>
      <c r="KB50" s="150"/>
      <c r="KC50" s="150"/>
      <c r="KD50" s="150"/>
      <c r="KE50" s="150"/>
      <c r="KF50" s="150"/>
      <c r="KG50" s="150"/>
      <c r="KH50" s="150"/>
      <c r="KI50" s="150"/>
      <c r="KJ50" s="150"/>
      <c r="KK50" s="150"/>
      <c r="KL50" s="150"/>
      <c r="KM50" s="150"/>
      <c r="KN50" s="150"/>
      <c r="KO50" s="150"/>
      <c r="KP50" s="150"/>
      <c r="KQ50" s="150"/>
      <c r="KR50" s="150"/>
      <c r="KS50" s="150"/>
      <c r="KT50" s="150"/>
      <c r="KU50" s="150"/>
      <c r="KV50" s="150"/>
      <c r="KW50" s="150"/>
      <c r="KX50" s="150"/>
      <c r="KY50" s="150"/>
      <c r="KZ50" s="150"/>
      <c r="LA50" s="150"/>
      <c r="LB50" s="150"/>
      <c r="LC50" s="150"/>
      <c r="LD50" s="150"/>
      <c r="LE50" s="150"/>
      <c r="LF50" s="150"/>
      <c r="LG50" s="150"/>
      <c r="LH50" s="150"/>
      <c r="LI50" s="150"/>
      <c r="LJ50" s="150"/>
      <c r="LK50" s="150"/>
      <c r="LL50" s="150"/>
      <c r="LM50" s="150"/>
      <c r="LN50" s="150"/>
      <c r="LO50" s="150"/>
      <c r="LP50" s="150"/>
      <c r="LQ50" s="150"/>
      <c r="LR50" s="150"/>
    </row>
    <row r="51" spans="1:330" s="158" customFormat="1" ht="15" x14ac:dyDescent="0.2">
      <c r="A51" s="151" t="s">
        <v>616</v>
      </c>
      <c r="B51" s="152" t="s">
        <v>619</v>
      </c>
      <c r="C51" s="153">
        <v>43</v>
      </c>
      <c r="D51" s="153"/>
      <c r="E51" s="151" t="s">
        <v>101</v>
      </c>
      <c r="F51" s="174">
        <v>3431</v>
      </c>
      <c r="G51" s="155" t="s">
        <v>68</v>
      </c>
      <c r="H51" s="156"/>
      <c r="I51" s="97">
        <v>3000</v>
      </c>
      <c r="J51" s="112"/>
      <c r="K51" s="97">
        <v>3000</v>
      </c>
      <c r="L51" s="112"/>
      <c r="M51" s="120">
        <v>3000</v>
      </c>
      <c r="N51" s="113"/>
      <c r="O51" s="120">
        <v>3000</v>
      </c>
      <c r="P51" s="113"/>
      <c r="Q51" s="120">
        <v>3000</v>
      </c>
      <c r="R51" s="113"/>
      <c r="S51" s="120">
        <v>3000</v>
      </c>
      <c r="T51" s="113"/>
      <c r="U51" s="97">
        <v>3000</v>
      </c>
      <c r="V51" s="112"/>
      <c r="W51" s="120">
        <v>3000</v>
      </c>
      <c r="X51" s="113"/>
      <c r="Y51" s="120">
        <v>3000</v>
      </c>
      <c r="Z51" s="113"/>
      <c r="AA51" s="120">
        <v>3000</v>
      </c>
      <c r="AB51" s="113"/>
      <c r="AC51" s="120">
        <v>3000</v>
      </c>
      <c r="AD51" s="113"/>
      <c r="AE51" s="120">
        <v>3000</v>
      </c>
      <c r="AF51" s="113"/>
      <c r="AG51" s="120">
        <v>3000</v>
      </c>
      <c r="AH51" s="113"/>
      <c r="AI51" s="120">
        <v>3000</v>
      </c>
      <c r="AJ51" s="113"/>
      <c r="AK51" s="120">
        <v>3000</v>
      </c>
      <c r="AL51" s="113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7"/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  <c r="FF51" s="157"/>
      <c r="FG51" s="157"/>
      <c r="FH51" s="157"/>
      <c r="FI51" s="157"/>
      <c r="FJ51" s="157"/>
      <c r="FK51" s="157"/>
      <c r="FL51" s="157"/>
      <c r="FM51" s="157"/>
      <c r="FN51" s="157"/>
      <c r="FO51" s="157"/>
      <c r="FP51" s="157"/>
      <c r="FQ51" s="157"/>
      <c r="FR51" s="157"/>
      <c r="FS51" s="157"/>
      <c r="FT51" s="157"/>
      <c r="FU51" s="157"/>
      <c r="FV51" s="157"/>
      <c r="FW51" s="157"/>
      <c r="FX51" s="157"/>
      <c r="FY51" s="157"/>
      <c r="FZ51" s="157"/>
      <c r="GA51" s="157"/>
      <c r="GB51" s="157"/>
      <c r="GC51" s="157"/>
      <c r="GD51" s="157"/>
      <c r="GE51" s="157"/>
      <c r="GF51" s="157"/>
      <c r="GG51" s="157"/>
      <c r="GH51" s="157"/>
      <c r="GI51" s="157"/>
      <c r="GJ51" s="157"/>
      <c r="GK51" s="157"/>
      <c r="GL51" s="157"/>
      <c r="GM51" s="157"/>
      <c r="GN51" s="157"/>
      <c r="GO51" s="157"/>
      <c r="GP51" s="157"/>
      <c r="GQ51" s="157"/>
      <c r="GR51" s="157"/>
      <c r="GS51" s="157"/>
      <c r="GT51" s="157"/>
      <c r="GU51" s="157"/>
      <c r="GV51" s="157"/>
      <c r="GW51" s="157"/>
      <c r="GX51" s="157"/>
      <c r="GY51" s="157"/>
      <c r="GZ51" s="157"/>
      <c r="HA51" s="157"/>
      <c r="HB51" s="157"/>
      <c r="HC51" s="157"/>
      <c r="HD51" s="157"/>
      <c r="HE51" s="157"/>
      <c r="HF51" s="157"/>
      <c r="HG51" s="157"/>
      <c r="HH51" s="157"/>
      <c r="HI51" s="157"/>
      <c r="HJ51" s="157"/>
      <c r="HK51" s="157"/>
      <c r="HL51" s="157"/>
      <c r="HM51" s="157"/>
      <c r="HN51" s="157"/>
      <c r="HO51" s="157"/>
      <c r="HP51" s="157"/>
      <c r="HQ51" s="157"/>
      <c r="HR51" s="157"/>
      <c r="HS51" s="157"/>
      <c r="HT51" s="157"/>
      <c r="HU51" s="157"/>
      <c r="HV51" s="157"/>
      <c r="HW51" s="157"/>
      <c r="HX51" s="157"/>
      <c r="HY51" s="157"/>
      <c r="HZ51" s="157"/>
      <c r="IA51" s="157"/>
      <c r="IB51" s="157"/>
      <c r="IC51" s="157"/>
      <c r="ID51" s="157"/>
      <c r="IE51" s="157"/>
      <c r="IF51" s="157"/>
      <c r="IG51" s="157"/>
      <c r="IH51" s="157"/>
      <c r="II51" s="157"/>
      <c r="IJ51" s="157"/>
      <c r="IK51" s="157"/>
      <c r="IL51" s="157"/>
      <c r="IM51" s="157"/>
      <c r="IN51" s="157"/>
      <c r="IO51" s="157"/>
      <c r="IP51" s="157"/>
      <c r="IQ51" s="157"/>
      <c r="IR51" s="157"/>
      <c r="IS51" s="157"/>
      <c r="IT51" s="157"/>
      <c r="IU51" s="157"/>
      <c r="IV51" s="157"/>
      <c r="IW51" s="157"/>
      <c r="IX51" s="157"/>
      <c r="IY51" s="157"/>
      <c r="IZ51" s="157"/>
      <c r="JA51" s="157"/>
      <c r="JB51" s="157"/>
      <c r="JC51" s="157"/>
      <c r="JD51" s="157"/>
      <c r="JE51" s="157"/>
      <c r="JF51" s="157"/>
      <c r="JG51" s="157"/>
      <c r="JH51" s="157"/>
      <c r="JI51" s="157"/>
      <c r="JJ51" s="157"/>
      <c r="JK51" s="157"/>
      <c r="JL51" s="157"/>
      <c r="JM51" s="157"/>
      <c r="JN51" s="157"/>
      <c r="JO51" s="157"/>
      <c r="JP51" s="157"/>
      <c r="JQ51" s="157"/>
      <c r="JR51" s="157"/>
      <c r="JS51" s="157"/>
      <c r="JT51" s="157"/>
      <c r="JU51" s="157"/>
      <c r="JV51" s="157"/>
      <c r="JW51" s="157"/>
      <c r="JX51" s="157"/>
      <c r="JY51" s="157"/>
      <c r="JZ51" s="157"/>
      <c r="KA51" s="157"/>
      <c r="KB51" s="157"/>
      <c r="KC51" s="157"/>
      <c r="KD51" s="157"/>
      <c r="KE51" s="157"/>
      <c r="KF51" s="157"/>
      <c r="KG51" s="157"/>
      <c r="KH51" s="157"/>
      <c r="KI51" s="157"/>
      <c r="KJ51" s="157"/>
      <c r="KK51" s="157"/>
      <c r="KL51" s="157"/>
      <c r="KM51" s="157"/>
      <c r="KN51" s="157"/>
      <c r="KO51" s="157"/>
      <c r="KP51" s="157"/>
      <c r="KQ51" s="157"/>
      <c r="KR51" s="157"/>
      <c r="KS51" s="157"/>
      <c r="KT51" s="157"/>
      <c r="KU51" s="157"/>
      <c r="KV51" s="157"/>
      <c r="KW51" s="157"/>
      <c r="KX51" s="157"/>
      <c r="KY51" s="157"/>
      <c r="KZ51" s="157"/>
      <c r="LA51" s="157"/>
      <c r="LB51" s="157"/>
      <c r="LC51" s="157"/>
      <c r="LD51" s="157"/>
      <c r="LE51" s="157"/>
      <c r="LF51" s="157"/>
      <c r="LG51" s="157"/>
      <c r="LH51" s="157"/>
      <c r="LI51" s="157"/>
      <c r="LJ51" s="157"/>
      <c r="LK51" s="157"/>
      <c r="LL51" s="157"/>
      <c r="LM51" s="157"/>
      <c r="LN51" s="157"/>
      <c r="LO51" s="157"/>
      <c r="LP51" s="157"/>
      <c r="LQ51" s="157"/>
      <c r="LR51" s="157"/>
    </row>
    <row r="52" spans="1:330" s="158" customFormat="1" ht="15" x14ac:dyDescent="0.2">
      <c r="A52" s="151" t="s">
        <v>616</v>
      </c>
      <c r="B52" s="152" t="s">
        <v>619</v>
      </c>
      <c r="C52" s="153">
        <v>43</v>
      </c>
      <c r="D52" s="153"/>
      <c r="E52" s="151" t="s">
        <v>101</v>
      </c>
      <c r="F52" s="174">
        <v>3433</v>
      </c>
      <c r="G52" s="155" t="s">
        <v>69</v>
      </c>
      <c r="H52" s="156"/>
      <c r="I52" s="98">
        <v>1500</v>
      </c>
      <c r="J52" s="112"/>
      <c r="K52" s="98">
        <v>300</v>
      </c>
      <c r="L52" s="112"/>
      <c r="M52" s="102">
        <v>300</v>
      </c>
      <c r="N52" s="113"/>
      <c r="O52" s="102">
        <v>300</v>
      </c>
      <c r="P52" s="113"/>
      <c r="Q52" s="102">
        <v>300</v>
      </c>
      <c r="R52" s="113"/>
      <c r="S52" s="102">
        <v>1000</v>
      </c>
      <c r="T52" s="113"/>
      <c r="U52" s="98">
        <v>300</v>
      </c>
      <c r="V52" s="112"/>
      <c r="W52" s="102">
        <v>300</v>
      </c>
      <c r="X52" s="113"/>
      <c r="Y52" s="102">
        <v>300</v>
      </c>
      <c r="Z52" s="113"/>
      <c r="AA52" s="102">
        <v>300</v>
      </c>
      <c r="AB52" s="113"/>
      <c r="AC52" s="102">
        <v>1000</v>
      </c>
      <c r="AD52" s="113"/>
      <c r="AE52" s="102">
        <v>300</v>
      </c>
      <c r="AF52" s="113"/>
      <c r="AG52" s="102">
        <v>300</v>
      </c>
      <c r="AH52" s="113"/>
      <c r="AI52" s="102">
        <v>300</v>
      </c>
      <c r="AJ52" s="113"/>
      <c r="AK52" s="102">
        <v>1000</v>
      </c>
      <c r="AL52" s="113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7"/>
      <c r="GW52" s="157"/>
      <c r="GX52" s="157"/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  <c r="HL52" s="157"/>
      <c r="HM52" s="157"/>
      <c r="HN52" s="157"/>
      <c r="HO52" s="157"/>
      <c r="HP52" s="157"/>
      <c r="HQ52" s="157"/>
      <c r="HR52" s="157"/>
      <c r="HS52" s="157"/>
      <c r="HT52" s="157"/>
      <c r="HU52" s="157"/>
      <c r="HV52" s="157"/>
      <c r="HW52" s="157"/>
      <c r="HX52" s="157"/>
      <c r="HY52" s="157"/>
      <c r="HZ52" s="157"/>
      <c r="IA52" s="157"/>
      <c r="IB52" s="157"/>
      <c r="IC52" s="157"/>
      <c r="ID52" s="157"/>
      <c r="IE52" s="157"/>
      <c r="IF52" s="157"/>
      <c r="IG52" s="157"/>
      <c r="IH52" s="157"/>
      <c r="II52" s="157"/>
      <c r="IJ52" s="157"/>
      <c r="IK52" s="157"/>
      <c r="IL52" s="157"/>
      <c r="IM52" s="157"/>
      <c r="IN52" s="157"/>
      <c r="IO52" s="157"/>
      <c r="IP52" s="157"/>
      <c r="IQ52" s="157"/>
      <c r="IR52" s="157"/>
      <c r="IS52" s="157"/>
      <c r="IT52" s="157"/>
      <c r="IU52" s="157"/>
      <c r="IV52" s="157"/>
      <c r="IW52" s="157"/>
      <c r="IX52" s="157"/>
      <c r="IY52" s="157"/>
      <c r="IZ52" s="157"/>
      <c r="JA52" s="157"/>
      <c r="JB52" s="157"/>
      <c r="JC52" s="157"/>
      <c r="JD52" s="157"/>
      <c r="JE52" s="157"/>
      <c r="JF52" s="157"/>
      <c r="JG52" s="157"/>
      <c r="JH52" s="157"/>
      <c r="JI52" s="157"/>
      <c r="JJ52" s="157"/>
      <c r="JK52" s="157"/>
      <c r="JL52" s="157"/>
      <c r="JM52" s="157"/>
      <c r="JN52" s="157"/>
      <c r="JO52" s="157"/>
      <c r="JP52" s="157"/>
      <c r="JQ52" s="157"/>
      <c r="JR52" s="157"/>
      <c r="JS52" s="157"/>
      <c r="JT52" s="157"/>
      <c r="JU52" s="157"/>
      <c r="JV52" s="157"/>
      <c r="JW52" s="157"/>
      <c r="JX52" s="157"/>
      <c r="JY52" s="157"/>
      <c r="JZ52" s="157"/>
      <c r="KA52" s="157"/>
      <c r="KB52" s="157"/>
      <c r="KC52" s="157"/>
      <c r="KD52" s="157"/>
      <c r="KE52" s="157"/>
      <c r="KF52" s="157"/>
      <c r="KG52" s="157"/>
      <c r="KH52" s="157"/>
      <c r="KI52" s="157"/>
      <c r="KJ52" s="157"/>
      <c r="KK52" s="157"/>
      <c r="KL52" s="157"/>
      <c r="KM52" s="157"/>
      <c r="KN52" s="157"/>
      <c r="KO52" s="157"/>
      <c r="KP52" s="157"/>
      <c r="KQ52" s="157"/>
      <c r="KR52" s="157"/>
      <c r="KS52" s="157"/>
      <c r="KT52" s="157"/>
      <c r="KU52" s="157"/>
      <c r="KV52" s="157"/>
      <c r="KW52" s="157"/>
      <c r="KX52" s="157"/>
      <c r="KY52" s="157"/>
      <c r="KZ52" s="157"/>
      <c r="LA52" s="157"/>
      <c r="LB52" s="157"/>
      <c r="LC52" s="157"/>
      <c r="LD52" s="157"/>
      <c r="LE52" s="157"/>
      <c r="LF52" s="157"/>
      <c r="LG52" s="157"/>
      <c r="LH52" s="157"/>
      <c r="LI52" s="157"/>
      <c r="LJ52" s="157"/>
      <c r="LK52" s="157"/>
      <c r="LL52" s="157"/>
      <c r="LM52" s="157"/>
      <c r="LN52" s="157"/>
      <c r="LO52" s="157"/>
      <c r="LP52" s="157"/>
      <c r="LQ52" s="157"/>
      <c r="LR52" s="157"/>
    </row>
    <row r="53" spans="1:330" x14ac:dyDescent="0.2">
      <c r="A53" s="139" t="s">
        <v>616</v>
      </c>
      <c r="B53" s="140" t="s">
        <v>619</v>
      </c>
      <c r="C53" s="141">
        <v>43</v>
      </c>
      <c r="D53" s="141"/>
      <c r="E53" s="141"/>
      <c r="F53" s="142">
        <v>38</v>
      </c>
      <c r="G53" s="143"/>
      <c r="H53" s="144"/>
      <c r="I53" s="99">
        <f t="shared" ref="I53:AK54" si="74">I54</f>
        <v>100</v>
      </c>
      <c r="J53" s="99">
        <f t="shared" si="74"/>
        <v>0</v>
      </c>
      <c r="K53" s="99">
        <f t="shared" si="74"/>
        <v>0</v>
      </c>
      <c r="L53" s="99">
        <f t="shared" si="74"/>
        <v>0</v>
      </c>
      <c r="M53" s="99">
        <f t="shared" si="74"/>
        <v>0</v>
      </c>
      <c r="N53" s="99">
        <f t="shared" si="74"/>
        <v>0</v>
      </c>
      <c r="O53" s="99">
        <f t="shared" si="74"/>
        <v>100</v>
      </c>
      <c r="P53" s="99">
        <f t="shared" si="74"/>
        <v>0</v>
      </c>
      <c r="Q53" s="99">
        <f t="shared" si="74"/>
        <v>100</v>
      </c>
      <c r="R53" s="99">
        <f t="shared" si="74"/>
        <v>0</v>
      </c>
      <c r="S53" s="99">
        <f t="shared" si="74"/>
        <v>0</v>
      </c>
      <c r="T53" s="99">
        <f t="shared" si="74"/>
        <v>0</v>
      </c>
      <c r="U53" s="99">
        <f t="shared" si="74"/>
        <v>0</v>
      </c>
      <c r="V53" s="99">
        <f t="shared" si="74"/>
        <v>0</v>
      </c>
      <c r="W53" s="99">
        <f t="shared" si="74"/>
        <v>0</v>
      </c>
      <c r="X53" s="99">
        <f t="shared" si="74"/>
        <v>0</v>
      </c>
      <c r="Y53" s="99">
        <f t="shared" si="74"/>
        <v>0</v>
      </c>
      <c r="Z53" s="99">
        <f t="shared" si="74"/>
        <v>0</v>
      </c>
      <c r="AA53" s="99">
        <f t="shared" si="74"/>
        <v>0</v>
      </c>
      <c r="AB53" s="99">
        <f t="shared" si="74"/>
        <v>0</v>
      </c>
      <c r="AC53" s="99">
        <f t="shared" si="74"/>
        <v>0</v>
      </c>
      <c r="AD53" s="99">
        <f t="shared" si="74"/>
        <v>0</v>
      </c>
      <c r="AE53" s="99">
        <f t="shared" si="74"/>
        <v>0</v>
      </c>
      <c r="AF53" s="99">
        <f t="shared" si="74"/>
        <v>0</v>
      </c>
      <c r="AG53" s="99">
        <f t="shared" si="74"/>
        <v>0</v>
      </c>
      <c r="AH53" s="99">
        <f t="shared" ref="AG53:AJ54" si="75">AH54</f>
        <v>0</v>
      </c>
      <c r="AI53" s="99">
        <f t="shared" si="74"/>
        <v>0</v>
      </c>
      <c r="AJ53" s="99">
        <f t="shared" si="75"/>
        <v>0</v>
      </c>
      <c r="AK53" s="99">
        <f t="shared" si="74"/>
        <v>0</v>
      </c>
      <c r="AL53" s="99">
        <f t="shared" ref="AK53:AL54" si="76">AL54</f>
        <v>0</v>
      </c>
    </row>
    <row r="54" spans="1:330" s="159" customFormat="1" x14ac:dyDescent="0.2">
      <c r="A54" s="145" t="s">
        <v>616</v>
      </c>
      <c r="B54" s="146" t="s">
        <v>619</v>
      </c>
      <c r="C54" s="147">
        <v>43</v>
      </c>
      <c r="D54" s="147"/>
      <c r="E54" s="145"/>
      <c r="F54" s="168">
        <v>381</v>
      </c>
      <c r="G54" s="148"/>
      <c r="H54" s="149"/>
      <c r="I54" s="101">
        <f t="shared" si="74"/>
        <v>100</v>
      </c>
      <c r="J54" s="101">
        <f t="shared" si="74"/>
        <v>0</v>
      </c>
      <c r="K54" s="101">
        <f t="shared" si="74"/>
        <v>0</v>
      </c>
      <c r="L54" s="101">
        <f t="shared" si="74"/>
        <v>0</v>
      </c>
      <c r="M54" s="108">
        <f t="shared" si="74"/>
        <v>0</v>
      </c>
      <c r="N54" s="108">
        <f t="shared" si="74"/>
        <v>0</v>
      </c>
      <c r="O54" s="108">
        <f t="shared" si="74"/>
        <v>100</v>
      </c>
      <c r="P54" s="108">
        <f t="shared" si="74"/>
        <v>0</v>
      </c>
      <c r="Q54" s="108">
        <f t="shared" si="74"/>
        <v>100</v>
      </c>
      <c r="R54" s="108">
        <f t="shared" si="74"/>
        <v>0</v>
      </c>
      <c r="S54" s="108">
        <f t="shared" si="74"/>
        <v>0</v>
      </c>
      <c r="T54" s="108">
        <f t="shared" si="74"/>
        <v>0</v>
      </c>
      <c r="U54" s="101">
        <f t="shared" si="74"/>
        <v>0</v>
      </c>
      <c r="V54" s="101">
        <f t="shared" si="74"/>
        <v>0</v>
      </c>
      <c r="W54" s="108">
        <f t="shared" si="74"/>
        <v>0</v>
      </c>
      <c r="X54" s="108">
        <f t="shared" si="74"/>
        <v>0</v>
      </c>
      <c r="Y54" s="108">
        <f t="shared" si="74"/>
        <v>0</v>
      </c>
      <c r="Z54" s="108">
        <f t="shared" si="74"/>
        <v>0</v>
      </c>
      <c r="AA54" s="108">
        <f t="shared" si="74"/>
        <v>0</v>
      </c>
      <c r="AB54" s="108">
        <f t="shared" si="74"/>
        <v>0</v>
      </c>
      <c r="AC54" s="108">
        <f t="shared" si="74"/>
        <v>0</v>
      </c>
      <c r="AD54" s="108">
        <f t="shared" si="74"/>
        <v>0</v>
      </c>
      <c r="AE54" s="108">
        <f t="shared" si="74"/>
        <v>0</v>
      </c>
      <c r="AF54" s="108">
        <f t="shared" si="74"/>
        <v>0</v>
      </c>
      <c r="AG54" s="108">
        <f t="shared" si="75"/>
        <v>0</v>
      </c>
      <c r="AH54" s="108">
        <f t="shared" si="75"/>
        <v>0</v>
      </c>
      <c r="AI54" s="108">
        <f t="shared" si="75"/>
        <v>0</v>
      </c>
      <c r="AJ54" s="108">
        <f t="shared" si="75"/>
        <v>0</v>
      </c>
      <c r="AK54" s="108">
        <f t="shared" si="76"/>
        <v>0</v>
      </c>
      <c r="AL54" s="108">
        <f t="shared" si="76"/>
        <v>0</v>
      </c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  <c r="IW54" s="150"/>
      <c r="IX54" s="150"/>
      <c r="IY54" s="150"/>
      <c r="IZ54" s="150"/>
      <c r="JA54" s="150"/>
      <c r="JB54" s="150"/>
      <c r="JC54" s="150"/>
      <c r="JD54" s="150"/>
      <c r="JE54" s="150"/>
      <c r="JF54" s="150"/>
      <c r="JG54" s="150"/>
      <c r="JH54" s="150"/>
      <c r="JI54" s="150"/>
      <c r="JJ54" s="150"/>
      <c r="JK54" s="150"/>
      <c r="JL54" s="150"/>
      <c r="JM54" s="150"/>
      <c r="JN54" s="150"/>
      <c r="JO54" s="150"/>
      <c r="JP54" s="150"/>
      <c r="JQ54" s="150"/>
      <c r="JR54" s="150"/>
      <c r="JS54" s="150"/>
      <c r="JT54" s="150"/>
      <c r="JU54" s="150"/>
      <c r="JV54" s="150"/>
      <c r="JW54" s="150"/>
      <c r="JX54" s="150"/>
      <c r="JY54" s="150"/>
      <c r="JZ54" s="150"/>
      <c r="KA54" s="150"/>
      <c r="KB54" s="150"/>
      <c r="KC54" s="150"/>
      <c r="KD54" s="150"/>
      <c r="KE54" s="150"/>
      <c r="KF54" s="150"/>
      <c r="KG54" s="150"/>
      <c r="KH54" s="150"/>
      <c r="KI54" s="150"/>
      <c r="KJ54" s="150"/>
      <c r="KK54" s="150"/>
      <c r="KL54" s="150"/>
      <c r="KM54" s="150"/>
      <c r="KN54" s="150"/>
      <c r="KO54" s="150"/>
      <c r="KP54" s="150"/>
      <c r="KQ54" s="150"/>
      <c r="KR54" s="150"/>
      <c r="KS54" s="150"/>
      <c r="KT54" s="150"/>
      <c r="KU54" s="150"/>
      <c r="KV54" s="150"/>
      <c r="KW54" s="150"/>
      <c r="KX54" s="150"/>
      <c r="KY54" s="150"/>
      <c r="KZ54" s="150"/>
      <c r="LA54" s="150"/>
      <c r="LB54" s="150"/>
      <c r="LC54" s="150"/>
      <c r="LD54" s="150"/>
      <c r="LE54" s="150"/>
      <c r="LF54" s="150"/>
      <c r="LG54" s="150"/>
      <c r="LH54" s="150"/>
      <c r="LI54" s="150"/>
      <c r="LJ54" s="150"/>
      <c r="LK54" s="150"/>
      <c r="LL54" s="150"/>
      <c r="LM54" s="150"/>
      <c r="LN54" s="150"/>
      <c r="LO54" s="150"/>
      <c r="LP54" s="150"/>
      <c r="LQ54" s="150"/>
      <c r="LR54" s="150"/>
    </row>
    <row r="55" spans="1:330" s="158" customFormat="1" ht="15" x14ac:dyDescent="0.2">
      <c r="A55" s="151" t="s">
        <v>616</v>
      </c>
      <c r="B55" s="152" t="s">
        <v>619</v>
      </c>
      <c r="C55" s="153">
        <v>43</v>
      </c>
      <c r="D55" s="153"/>
      <c r="E55" s="151" t="s">
        <v>101</v>
      </c>
      <c r="F55" s="174">
        <v>3811</v>
      </c>
      <c r="G55" s="155" t="s">
        <v>73</v>
      </c>
      <c r="H55" s="156"/>
      <c r="I55" s="97">
        <v>100</v>
      </c>
      <c r="J55" s="112"/>
      <c r="K55" s="94">
        <v>0</v>
      </c>
      <c r="L55" s="112"/>
      <c r="M55" s="118">
        <v>0</v>
      </c>
      <c r="N55" s="113"/>
      <c r="O55" s="118">
        <v>100</v>
      </c>
      <c r="P55" s="113"/>
      <c r="Q55" s="118">
        <v>100</v>
      </c>
      <c r="R55" s="113"/>
      <c r="S55" s="118"/>
      <c r="T55" s="113"/>
      <c r="U55" s="94">
        <v>0</v>
      </c>
      <c r="V55" s="112"/>
      <c r="W55" s="118">
        <v>0</v>
      </c>
      <c r="X55" s="113"/>
      <c r="Y55" s="118">
        <v>0</v>
      </c>
      <c r="Z55" s="113"/>
      <c r="AA55" s="118">
        <v>0</v>
      </c>
      <c r="AB55" s="113"/>
      <c r="AC55" s="118"/>
      <c r="AD55" s="113"/>
      <c r="AE55" s="118"/>
      <c r="AF55" s="113"/>
      <c r="AG55" s="118"/>
      <c r="AH55" s="113"/>
      <c r="AI55" s="118"/>
      <c r="AJ55" s="113"/>
      <c r="AK55" s="118"/>
      <c r="AL55" s="113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7"/>
      <c r="BE55" s="157"/>
      <c r="BF55" s="157"/>
      <c r="BG55" s="157"/>
      <c r="BH55" s="157"/>
      <c r="BI55" s="157"/>
      <c r="BJ55" s="157"/>
      <c r="BK55" s="157"/>
      <c r="BL55" s="157"/>
      <c r="BM55" s="157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57"/>
      <c r="CD55" s="157"/>
      <c r="CE55" s="157"/>
      <c r="CF55" s="157"/>
      <c r="CG55" s="157"/>
      <c r="CH55" s="157"/>
      <c r="CI55" s="157"/>
      <c r="CJ55" s="157"/>
      <c r="CK55" s="157"/>
      <c r="CL55" s="157"/>
      <c r="CM55" s="157"/>
      <c r="CN55" s="157"/>
      <c r="CO55" s="157"/>
      <c r="CP55" s="157"/>
      <c r="CQ55" s="157"/>
      <c r="CR55" s="157"/>
      <c r="CS55" s="157"/>
      <c r="CT55" s="157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7"/>
      <c r="ES55" s="157"/>
      <c r="ET55" s="157"/>
      <c r="EU55" s="157"/>
      <c r="EV55" s="157"/>
      <c r="EW55" s="157"/>
      <c r="EX55" s="157"/>
      <c r="EY55" s="157"/>
      <c r="EZ55" s="157"/>
      <c r="FA55" s="157"/>
      <c r="FB55" s="157"/>
      <c r="FC55" s="157"/>
      <c r="FD55" s="157"/>
      <c r="FE55" s="157"/>
      <c r="FF55" s="157"/>
      <c r="FG55" s="157"/>
      <c r="FH55" s="157"/>
      <c r="FI55" s="157"/>
      <c r="FJ55" s="157"/>
      <c r="FK55" s="157"/>
      <c r="FL55" s="157"/>
      <c r="FM55" s="157"/>
      <c r="FN55" s="157"/>
      <c r="FO55" s="157"/>
      <c r="FP55" s="157"/>
      <c r="FQ55" s="157"/>
      <c r="FR55" s="157"/>
      <c r="FS55" s="157"/>
      <c r="FT55" s="157"/>
      <c r="FU55" s="157"/>
      <c r="FV55" s="157"/>
      <c r="FW55" s="157"/>
      <c r="FX55" s="157"/>
      <c r="FY55" s="157"/>
      <c r="FZ55" s="157"/>
      <c r="GA55" s="157"/>
      <c r="GB55" s="157"/>
      <c r="GC55" s="157"/>
      <c r="GD55" s="157"/>
      <c r="GE55" s="157"/>
      <c r="GF55" s="157"/>
      <c r="GG55" s="157"/>
      <c r="GH55" s="157"/>
      <c r="GI55" s="157"/>
      <c r="GJ55" s="157"/>
      <c r="GK55" s="157"/>
      <c r="GL55" s="157"/>
      <c r="GM55" s="157"/>
      <c r="GN55" s="157"/>
      <c r="GO55" s="157"/>
      <c r="GP55" s="157"/>
      <c r="GQ55" s="157"/>
      <c r="GR55" s="157"/>
      <c r="GS55" s="157"/>
      <c r="GT55" s="157"/>
      <c r="GU55" s="157"/>
      <c r="GV55" s="157"/>
      <c r="GW55" s="157"/>
      <c r="GX55" s="157"/>
      <c r="GY55" s="157"/>
      <c r="GZ55" s="157"/>
      <c r="HA55" s="157"/>
      <c r="HB55" s="157"/>
      <c r="HC55" s="157"/>
      <c r="HD55" s="157"/>
      <c r="HE55" s="157"/>
      <c r="HF55" s="157"/>
      <c r="HG55" s="157"/>
      <c r="HH55" s="157"/>
      <c r="HI55" s="157"/>
      <c r="HJ55" s="157"/>
      <c r="HK55" s="157"/>
      <c r="HL55" s="157"/>
      <c r="HM55" s="157"/>
      <c r="HN55" s="157"/>
      <c r="HO55" s="157"/>
      <c r="HP55" s="157"/>
      <c r="HQ55" s="157"/>
      <c r="HR55" s="157"/>
      <c r="HS55" s="157"/>
      <c r="HT55" s="157"/>
      <c r="HU55" s="157"/>
      <c r="HV55" s="157"/>
      <c r="HW55" s="157"/>
      <c r="HX55" s="157"/>
      <c r="HY55" s="157"/>
      <c r="HZ55" s="157"/>
      <c r="IA55" s="157"/>
      <c r="IB55" s="157"/>
      <c r="IC55" s="157"/>
      <c r="ID55" s="157"/>
      <c r="IE55" s="157"/>
      <c r="IF55" s="157"/>
      <c r="IG55" s="157"/>
      <c r="IH55" s="157"/>
      <c r="II55" s="157"/>
      <c r="IJ55" s="157"/>
      <c r="IK55" s="157"/>
      <c r="IL55" s="157"/>
      <c r="IM55" s="157"/>
      <c r="IN55" s="157"/>
      <c r="IO55" s="157"/>
      <c r="IP55" s="157"/>
      <c r="IQ55" s="157"/>
      <c r="IR55" s="157"/>
      <c r="IS55" s="157"/>
      <c r="IT55" s="157"/>
      <c r="IU55" s="157"/>
      <c r="IV55" s="157"/>
      <c r="IW55" s="157"/>
      <c r="IX55" s="157"/>
      <c r="IY55" s="157"/>
      <c r="IZ55" s="157"/>
      <c r="JA55" s="157"/>
      <c r="JB55" s="157"/>
      <c r="JC55" s="157"/>
      <c r="JD55" s="157"/>
      <c r="JE55" s="157"/>
      <c r="JF55" s="157"/>
      <c r="JG55" s="157"/>
      <c r="JH55" s="157"/>
      <c r="JI55" s="157"/>
      <c r="JJ55" s="157"/>
      <c r="JK55" s="157"/>
      <c r="JL55" s="157"/>
      <c r="JM55" s="157"/>
      <c r="JN55" s="157"/>
      <c r="JO55" s="157"/>
      <c r="JP55" s="157"/>
      <c r="JQ55" s="157"/>
      <c r="JR55" s="157"/>
      <c r="JS55" s="157"/>
      <c r="JT55" s="157"/>
      <c r="JU55" s="157"/>
      <c r="JV55" s="157"/>
      <c r="JW55" s="157"/>
      <c r="JX55" s="157"/>
      <c r="JY55" s="157"/>
      <c r="JZ55" s="157"/>
      <c r="KA55" s="157"/>
      <c r="KB55" s="157"/>
      <c r="KC55" s="157"/>
      <c r="KD55" s="157"/>
      <c r="KE55" s="157"/>
      <c r="KF55" s="157"/>
      <c r="KG55" s="157"/>
      <c r="KH55" s="157"/>
      <c r="KI55" s="157"/>
      <c r="KJ55" s="157"/>
      <c r="KK55" s="157"/>
      <c r="KL55" s="157"/>
      <c r="KM55" s="157"/>
      <c r="KN55" s="157"/>
      <c r="KO55" s="157"/>
      <c r="KP55" s="157"/>
      <c r="KQ55" s="157"/>
      <c r="KR55" s="157"/>
      <c r="KS55" s="157"/>
      <c r="KT55" s="157"/>
      <c r="KU55" s="157"/>
      <c r="KV55" s="157"/>
      <c r="KW55" s="157"/>
      <c r="KX55" s="157"/>
      <c r="KY55" s="157"/>
      <c r="KZ55" s="157"/>
      <c r="LA55" s="157"/>
      <c r="LB55" s="157"/>
      <c r="LC55" s="157"/>
      <c r="LD55" s="157"/>
      <c r="LE55" s="157"/>
      <c r="LF55" s="157"/>
      <c r="LG55" s="157"/>
      <c r="LH55" s="157"/>
      <c r="LI55" s="157"/>
      <c r="LJ55" s="157"/>
      <c r="LK55" s="157"/>
      <c r="LL55" s="157"/>
      <c r="LM55" s="157"/>
      <c r="LN55" s="157"/>
      <c r="LO55" s="157"/>
      <c r="LP55" s="157"/>
      <c r="LQ55" s="157"/>
      <c r="LR55" s="157"/>
    </row>
    <row r="56" spans="1:330" x14ac:dyDescent="0.2">
      <c r="A56" s="139" t="s">
        <v>616</v>
      </c>
      <c r="B56" s="140" t="s">
        <v>619</v>
      </c>
      <c r="C56" s="141">
        <v>43</v>
      </c>
      <c r="D56" s="141"/>
      <c r="E56" s="141"/>
      <c r="F56" s="142">
        <v>41</v>
      </c>
      <c r="G56" s="143"/>
      <c r="H56" s="144"/>
      <c r="I56" s="99">
        <f t="shared" ref="I56:AK57" si="77">I57</f>
        <v>100</v>
      </c>
      <c r="J56" s="99">
        <f t="shared" si="77"/>
        <v>0</v>
      </c>
      <c r="K56" s="99">
        <f t="shared" si="77"/>
        <v>0</v>
      </c>
      <c r="L56" s="99">
        <f t="shared" si="77"/>
        <v>0</v>
      </c>
      <c r="M56" s="99">
        <f t="shared" si="77"/>
        <v>0</v>
      </c>
      <c r="N56" s="99">
        <f t="shared" si="77"/>
        <v>0</v>
      </c>
      <c r="O56" s="99">
        <f t="shared" si="77"/>
        <v>100</v>
      </c>
      <c r="P56" s="99">
        <f t="shared" si="77"/>
        <v>0</v>
      </c>
      <c r="Q56" s="99">
        <f t="shared" si="77"/>
        <v>100</v>
      </c>
      <c r="R56" s="99">
        <f t="shared" si="77"/>
        <v>0</v>
      </c>
      <c r="S56" s="99">
        <f t="shared" si="77"/>
        <v>0</v>
      </c>
      <c r="T56" s="99">
        <f t="shared" si="77"/>
        <v>0</v>
      </c>
      <c r="U56" s="99">
        <f t="shared" si="77"/>
        <v>0</v>
      </c>
      <c r="V56" s="99">
        <f t="shared" si="77"/>
        <v>0</v>
      </c>
      <c r="W56" s="99">
        <f t="shared" si="77"/>
        <v>0</v>
      </c>
      <c r="X56" s="99">
        <f t="shared" si="77"/>
        <v>0</v>
      </c>
      <c r="Y56" s="99">
        <f t="shared" si="77"/>
        <v>0</v>
      </c>
      <c r="Z56" s="99">
        <f t="shared" si="77"/>
        <v>0</v>
      </c>
      <c r="AA56" s="99">
        <f t="shared" si="77"/>
        <v>0</v>
      </c>
      <c r="AB56" s="99">
        <f t="shared" si="77"/>
        <v>0</v>
      </c>
      <c r="AC56" s="99">
        <f t="shared" si="77"/>
        <v>0</v>
      </c>
      <c r="AD56" s="99">
        <f t="shared" si="77"/>
        <v>0</v>
      </c>
      <c r="AE56" s="99">
        <f t="shared" si="77"/>
        <v>0</v>
      </c>
      <c r="AF56" s="99">
        <f t="shared" si="77"/>
        <v>0</v>
      </c>
      <c r="AG56" s="99">
        <f t="shared" si="77"/>
        <v>0</v>
      </c>
      <c r="AH56" s="99">
        <f t="shared" ref="AG56:AJ57" si="78">AH57</f>
        <v>0</v>
      </c>
      <c r="AI56" s="99">
        <f t="shared" si="77"/>
        <v>0</v>
      </c>
      <c r="AJ56" s="99">
        <f t="shared" si="78"/>
        <v>0</v>
      </c>
      <c r="AK56" s="99">
        <f t="shared" si="77"/>
        <v>0</v>
      </c>
      <c r="AL56" s="99">
        <f t="shared" ref="AK56:AL57" si="79">AL57</f>
        <v>0</v>
      </c>
    </row>
    <row r="57" spans="1:330" s="159" customFormat="1" x14ac:dyDescent="0.2">
      <c r="A57" s="145" t="s">
        <v>616</v>
      </c>
      <c r="B57" s="146" t="s">
        <v>619</v>
      </c>
      <c r="C57" s="147">
        <v>43</v>
      </c>
      <c r="D57" s="147"/>
      <c r="E57" s="145"/>
      <c r="F57" s="168">
        <v>412</v>
      </c>
      <c r="G57" s="148"/>
      <c r="H57" s="149"/>
      <c r="I57" s="101">
        <f t="shared" si="77"/>
        <v>100</v>
      </c>
      <c r="J57" s="101">
        <f t="shared" si="77"/>
        <v>0</v>
      </c>
      <c r="K57" s="101">
        <f t="shared" si="77"/>
        <v>0</v>
      </c>
      <c r="L57" s="101">
        <f t="shared" si="77"/>
        <v>0</v>
      </c>
      <c r="M57" s="108">
        <f t="shared" si="77"/>
        <v>0</v>
      </c>
      <c r="N57" s="108">
        <f t="shared" si="77"/>
        <v>0</v>
      </c>
      <c r="O57" s="108">
        <f t="shared" si="77"/>
        <v>100</v>
      </c>
      <c r="P57" s="108">
        <f t="shared" si="77"/>
        <v>0</v>
      </c>
      <c r="Q57" s="108">
        <f t="shared" si="77"/>
        <v>100</v>
      </c>
      <c r="R57" s="108">
        <f t="shared" si="77"/>
        <v>0</v>
      </c>
      <c r="S57" s="108">
        <f t="shared" si="77"/>
        <v>0</v>
      </c>
      <c r="T57" s="108">
        <f t="shared" si="77"/>
        <v>0</v>
      </c>
      <c r="U57" s="101">
        <f t="shared" si="77"/>
        <v>0</v>
      </c>
      <c r="V57" s="101">
        <f t="shared" si="77"/>
        <v>0</v>
      </c>
      <c r="W57" s="108">
        <f t="shared" si="77"/>
        <v>0</v>
      </c>
      <c r="X57" s="108">
        <f t="shared" si="77"/>
        <v>0</v>
      </c>
      <c r="Y57" s="108">
        <f t="shared" si="77"/>
        <v>0</v>
      </c>
      <c r="Z57" s="108">
        <f t="shared" si="77"/>
        <v>0</v>
      </c>
      <c r="AA57" s="108">
        <f t="shared" si="77"/>
        <v>0</v>
      </c>
      <c r="AB57" s="108">
        <f t="shared" si="77"/>
        <v>0</v>
      </c>
      <c r="AC57" s="108">
        <f t="shared" si="77"/>
        <v>0</v>
      </c>
      <c r="AD57" s="108">
        <f t="shared" si="77"/>
        <v>0</v>
      </c>
      <c r="AE57" s="108">
        <f t="shared" si="77"/>
        <v>0</v>
      </c>
      <c r="AF57" s="108">
        <f t="shared" si="77"/>
        <v>0</v>
      </c>
      <c r="AG57" s="108">
        <f t="shared" si="78"/>
        <v>0</v>
      </c>
      <c r="AH57" s="108">
        <f t="shared" si="78"/>
        <v>0</v>
      </c>
      <c r="AI57" s="108">
        <f t="shared" si="78"/>
        <v>0</v>
      </c>
      <c r="AJ57" s="108">
        <f t="shared" si="78"/>
        <v>0</v>
      </c>
      <c r="AK57" s="108">
        <f t="shared" si="79"/>
        <v>0</v>
      </c>
      <c r="AL57" s="108">
        <f t="shared" si="79"/>
        <v>0</v>
      </c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  <c r="IK57" s="150"/>
      <c r="IL57" s="150"/>
      <c r="IM57" s="150"/>
      <c r="IN57" s="150"/>
      <c r="IO57" s="150"/>
      <c r="IP57" s="150"/>
      <c r="IQ57" s="150"/>
      <c r="IR57" s="150"/>
      <c r="IS57" s="150"/>
      <c r="IT57" s="150"/>
      <c r="IU57" s="150"/>
      <c r="IV57" s="150"/>
      <c r="IW57" s="150"/>
      <c r="IX57" s="150"/>
      <c r="IY57" s="150"/>
      <c r="IZ57" s="150"/>
      <c r="JA57" s="150"/>
      <c r="JB57" s="150"/>
      <c r="JC57" s="150"/>
      <c r="JD57" s="150"/>
      <c r="JE57" s="150"/>
      <c r="JF57" s="150"/>
      <c r="JG57" s="150"/>
      <c r="JH57" s="150"/>
      <c r="JI57" s="150"/>
      <c r="JJ57" s="150"/>
      <c r="JK57" s="150"/>
      <c r="JL57" s="150"/>
      <c r="JM57" s="150"/>
      <c r="JN57" s="150"/>
      <c r="JO57" s="150"/>
      <c r="JP57" s="150"/>
      <c r="JQ57" s="150"/>
      <c r="JR57" s="150"/>
      <c r="JS57" s="150"/>
      <c r="JT57" s="150"/>
      <c r="JU57" s="150"/>
      <c r="JV57" s="150"/>
      <c r="JW57" s="150"/>
      <c r="JX57" s="150"/>
      <c r="JY57" s="150"/>
      <c r="JZ57" s="150"/>
      <c r="KA57" s="150"/>
      <c r="KB57" s="150"/>
      <c r="KC57" s="150"/>
      <c r="KD57" s="150"/>
      <c r="KE57" s="150"/>
      <c r="KF57" s="150"/>
      <c r="KG57" s="150"/>
      <c r="KH57" s="150"/>
      <c r="KI57" s="150"/>
      <c r="KJ57" s="150"/>
      <c r="KK57" s="150"/>
      <c r="KL57" s="150"/>
      <c r="KM57" s="150"/>
      <c r="KN57" s="150"/>
      <c r="KO57" s="150"/>
      <c r="KP57" s="150"/>
      <c r="KQ57" s="150"/>
      <c r="KR57" s="150"/>
      <c r="KS57" s="150"/>
      <c r="KT57" s="150"/>
      <c r="KU57" s="150"/>
      <c r="KV57" s="150"/>
      <c r="KW57" s="150"/>
      <c r="KX57" s="150"/>
      <c r="KY57" s="150"/>
      <c r="KZ57" s="150"/>
      <c r="LA57" s="150"/>
      <c r="LB57" s="150"/>
      <c r="LC57" s="150"/>
      <c r="LD57" s="150"/>
      <c r="LE57" s="150"/>
      <c r="LF57" s="150"/>
      <c r="LG57" s="150"/>
      <c r="LH57" s="150"/>
      <c r="LI57" s="150"/>
      <c r="LJ57" s="150"/>
      <c r="LK57" s="150"/>
      <c r="LL57" s="150"/>
      <c r="LM57" s="150"/>
      <c r="LN57" s="150"/>
      <c r="LO57" s="150"/>
      <c r="LP57" s="150"/>
      <c r="LQ57" s="150"/>
      <c r="LR57" s="150"/>
    </row>
    <row r="58" spans="1:330" s="158" customFormat="1" ht="15" x14ac:dyDescent="0.2">
      <c r="A58" s="151" t="s">
        <v>616</v>
      </c>
      <c r="B58" s="152" t="s">
        <v>619</v>
      </c>
      <c r="C58" s="153">
        <v>43</v>
      </c>
      <c r="D58" s="153"/>
      <c r="E58" s="151" t="s">
        <v>101</v>
      </c>
      <c r="F58" s="174">
        <v>4123</v>
      </c>
      <c r="G58" s="155" t="s">
        <v>83</v>
      </c>
      <c r="H58" s="156"/>
      <c r="I58" s="97">
        <v>100</v>
      </c>
      <c r="J58" s="112"/>
      <c r="K58" s="94">
        <v>0</v>
      </c>
      <c r="L58" s="112"/>
      <c r="M58" s="118">
        <v>0</v>
      </c>
      <c r="N58" s="113"/>
      <c r="O58" s="118">
        <v>100</v>
      </c>
      <c r="P58" s="113"/>
      <c r="Q58" s="118">
        <v>100</v>
      </c>
      <c r="R58" s="113"/>
      <c r="S58" s="118"/>
      <c r="T58" s="113"/>
      <c r="U58" s="94">
        <v>0</v>
      </c>
      <c r="V58" s="112"/>
      <c r="W58" s="118">
        <v>0</v>
      </c>
      <c r="X58" s="113"/>
      <c r="Y58" s="118">
        <v>0</v>
      </c>
      <c r="Z58" s="113"/>
      <c r="AA58" s="118">
        <v>0</v>
      </c>
      <c r="AB58" s="113"/>
      <c r="AC58" s="118"/>
      <c r="AD58" s="113"/>
      <c r="AE58" s="118"/>
      <c r="AF58" s="113"/>
      <c r="AG58" s="118"/>
      <c r="AH58" s="113"/>
      <c r="AI58" s="118"/>
      <c r="AJ58" s="113"/>
      <c r="AK58" s="118"/>
      <c r="AL58" s="113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5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7"/>
      <c r="FU58" s="157"/>
      <c r="FV58" s="157"/>
      <c r="FW58" s="157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7"/>
      <c r="GI58" s="157"/>
      <c r="GJ58" s="157"/>
      <c r="GK58" s="157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7"/>
      <c r="GW58" s="157"/>
      <c r="GX58" s="157"/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  <c r="HL58" s="157"/>
      <c r="HM58" s="157"/>
      <c r="HN58" s="157"/>
      <c r="HO58" s="157"/>
      <c r="HP58" s="157"/>
      <c r="HQ58" s="157"/>
      <c r="HR58" s="157"/>
      <c r="HS58" s="157"/>
      <c r="HT58" s="157"/>
      <c r="HU58" s="157"/>
      <c r="HV58" s="157"/>
      <c r="HW58" s="157"/>
      <c r="HX58" s="157"/>
      <c r="HY58" s="157"/>
      <c r="HZ58" s="157"/>
      <c r="IA58" s="157"/>
      <c r="IB58" s="157"/>
      <c r="IC58" s="157"/>
      <c r="ID58" s="157"/>
      <c r="IE58" s="157"/>
      <c r="IF58" s="157"/>
      <c r="IG58" s="157"/>
      <c r="IH58" s="157"/>
      <c r="II58" s="157"/>
      <c r="IJ58" s="157"/>
      <c r="IK58" s="157"/>
      <c r="IL58" s="157"/>
      <c r="IM58" s="157"/>
      <c r="IN58" s="157"/>
      <c r="IO58" s="157"/>
      <c r="IP58" s="157"/>
      <c r="IQ58" s="157"/>
      <c r="IR58" s="157"/>
      <c r="IS58" s="157"/>
      <c r="IT58" s="157"/>
      <c r="IU58" s="157"/>
      <c r="IV58" s="157"/>
      <c r="IW58" s="157"/>
      <c r="IX58" s="157"/>
      <c r="IY58" s="157"/>
      <c r="IZ58" s="157"/>
      <c r="JA58" s="157"/>
      <c r="JB58" s="157"/>
      <c r="JC58" s="157"/>
      <c r="JD58" s="157"/>
      <c r="JE58" s="157"/>
      <c r="JF58" s="157"/>
      <c r="JG58" s="157"/>
      <c r="JH58" s="157"/>
      <c r="JI58" s="157"/>
      <c r="JJ58" s="157"/>
      <c r="JK58" s="157"/>
      <c r="JL58" s="157"/>
      <c r="JM58" s="157"/>
      <c r="JN58" s="157"/>
      <c r="JO58" s="157"/>
      <c r="JP58" s="157"/>
      <c r="JQ58" s="157"/>
      <c r="JR58" s="157"/>
      <c r="JS58" s="157"/>
      <c r="JT58" s="157"/>
      <c r="JU58" s="157"/>
      <c r="JV58" s="157"/>
      <c r="JW58" s="157"/>
      <c r="JX58" s="157"/>
      <c r="JY58" s="157"/>
      <c r="JZ58" s="157"/>
      <c r="KA58" s="157"/>
      <c r="KB58" s="157"/>
      <c r="KC58" s="157"/>
      <c r="KD58" s="157"/>
      <c r="KE58" s="157"/>
      <c r="KF58" s="157"/>
      <c r="KG58" s="157"/>
      <c r="KH58" s="157"/>
      <c r="KI58" s="157"/>
      <c r="KJ58" s="157"/>
      <c r="KK58" s="157"/>
      <c r="KL58" s="157"/>
      <c r="KM58" s="157"/>
      <c r="KN58" s="157"/>
      <c r="KO58" s="157"/>
      <c r="KP58" s="157"/>
      <c r="KQ58" s="157"/>
      <c r="KR58" s="157"/>
      <c r="KS58" s="157"/>
      <c r="KT58" s="157"/>
      <c r="KU58" s="157"/>
      <c r="KV58" s="157"/>
      <c r="KW58" s="157"/>
      <c r="KX58" s="157"/>
      <c r="KY58" s="157"/>
      <c r="KZ58" s="157"/>
      <c r="LA58" s="157"/>
      <c r="LB58" s="157"/>
      <c r="LC58" s="157"/>
      <c r="LD58" s="157"/>
      <c r="LE58" s="157"/>
      <c r="LF58" s="157"/>
      <c r="LG58" s="157"/>
      <c r="LH58" s="157"/>
      <c r="LI58" s="157"/>
      <c r="LJ58" s="157"/>
      <c r="LK58" s="157"/>
      <c r="LL58" s="157"/>
      <c r="LM58" s="157"/>
      <c r="LN58" s="157"/>
      <c r="LO58" s="157"/>
      <c r="LP58" s="157"/>
      <c r="LQ58" s="157"/>
      <c r="LR58" s="157"/>
    </row>
    <row r="59" spans="1:330" x14ac:dyDescent="0.2">
      <c r="A59" s="139" t="s">
        <v>616</v>
      </c>
      <c r="B59" s="140" t="s">
        <v>619</v>
      </c>
      <c r="C59" s="141">
        <v>43</v>
      </c>
      <c r="D59" s="141"/>
      <c r="E59" s="141"/>
      <c r="F59" s="142">
        <v>42</v>
      </c>
      <c r="G59" s="143"/>
      <c r="H59" s="144"/>
      <c r="I59" s="99">
        <f t="shared" ref="I59:AF59" si="80">I60+I65+I63</f>
        <v>265000</v>
      </c>
      <c r="J59" s="99">
        <f t="shared" si="80"/>
        <v>0</v>
      </c>
      <c r="K59" s="99">
        <f t="shared" si="80"/>
        <v>125000</v>
      </c>
      <c r="L59" s="99">
        <f t="shared" si="80"/>
        <v>0</v>
      </c>
      <c r="M59" s="99">
        <f t="shared" si="80"/>
        <v>125000</v>
      </c>
      <c r="N59" s="99">
        <f t="shared" si="80"/>
        <v>0</v>
      </c>
      <c r="O59" s="99">
        <f t="shared" ref="O59:P59" si="81">O60+O65+O63</f>
        <v>125000</v>
      </c>
      <c r="P59" s="99">
        <f t="shared" si="81"/>
        <v>0</v>
      </c>
      <c r="Q59" s="99">
        <f t="shared" ref="Q59:T59" si="82">Q60+Q65+Q63</f>
        <v>125000</v>
      </c>
      <c r="R59" s="99">
        <f t="shared" si="82"/>
        <v>0</v>
      </c>
      <c r="S59" s="99">
        <f t="shared" si="82"/>
        <v>201000</v>
      </c>
      <c r="T59" s="99">
        <f t="shared" si="82"/>
        <v>0</v>
      </c>
      <c r="U59" s="99">
        <f t="shared" si="80"/>
        <v>135000</v>
      </c>
      <c r="V59" s="99">
        <f t="shared" si="80"/>
        <v>0</v>
      </c>
      <c r="W59" s="99">
        <f t="shared" si="80"/>
        <v>135000</v>
      </c>
      <c r="X59" s="99">
        <f t="shared" si="80"/>
        <v>0</v>
      </c>
      <c r="Y59" s="99">
        <f t="shared" ref="Y59:Z59" si="83">Y60+Y65+Y63</f>
        <v>135000</v>
      </c>
      <c r="Z59" s="99">
        <f t="shared" si="83"/>
        <v>0</v>
      </c>
      <c r="AA59" s="99">
        <f t="shared" ref="AA59:AD59" si="84">AA60+AA65+AA63</f>
        <v>135000</v>
      </c>
      <c r="AB59" s="99">
        <f t="shared" si="84"/>
        <v>0</v>
      </c>
      <c r="AC59" s="99">
        <f t="shared" si="84"/>
        <v>175000</v>
      </c>
      <c r="AD59" s="99">
        <f t="shared" si="84"/>
        <v>0</v>
      </c>
      <c r="AE59" s="99">
        <f t="shared" si="80"/>
        <v>170000</v>
      </c>
      <c r="AF59" s="99">
        <f t="shared" si="80"/>
        <v>0</v>
      </c>
      <c r="AG59" s="99">
        <f t="shared" ref="AG59:AH59" si="85">AG60+AG65+AG63</f>
        <v>170000</v>
      </c>
      <c r="AH59" s="99">
        <f t="shared" si="85"/>
        <v>0</v>
      </c>
      <c r="AI59" s="99">
        <f t="shared" ref="AI59:AL59" si="86">AI60+AI65+AI63</f>
        <v>170000</v>
      </c>
      <c r="AJ59" s="99">
        <f t="shared" si="86"/>
        <v>0</v>
      </c>
      <c r="AK59" s="99">
        <f t="shared" si="86"/>
        <v>185000</v>
      </c>
      <c r="AL59" s="99">
        <f t="shared" si="86"/>
        <v>0</v>
      </c>
    </row>
    <row r="60" spans="1:330" s="159" customFormat="1" x14ac:dyDescent="0.2">
      <c r="A60" s="145" t="s">
        <v>616</v>
      </c>
      <c r="B60" s="146" t="s">
        <v>619</v>
      </c>
      <c r="C60" s="147">
        <v>43</v>
      </c>
      <c r="D60" s="147"/>
      <c r="E60" s="145"/>
      <c r="F60" s="168">
        <v>422</v>
      </c>
      <c r="G60" s="148"/>
      <c r="H60" s="149"/>
      <c r="I60" s="101">
        <f t="shared" ref="I60:AF60" si="87">I62+I61</f>
        <v>85000</v>
      </c>
      <c r="J60" s="101">
        <f t="shared" si="87"/>
        <v>0</v>
      </c>
      <c r="K60" s="101">
        <f t="shared" si="87"/>
        <v>45000</v>
      </c>
      <c r="L60" s="101">
        <f t="shared" si="87"/>
        <v>0</v>
      </c>
      <c r="M60" s="108">
        <f t="shared" si="87"/>
        <v>45000</v>
      </c>
      <c r="N60" s="108">
        <f t="shared" si="87"/>
        <v>0</v>
      </c>
      <c r="O60" s="108">
        <f t="shared" ref="O60:P60" si="88">O62+O61</f>
        <v>45000</v>
      </c>
      <c r="P60" s="108">
        <f t="shared" si="88"/>
        <v>0</v>
      </c>
      <c r="Q60" s="108">
        <f t="shared" ref="Q60:T60" si="89">Q62+Q61</f>
        <v>45000</v>
      </c>
      <c r="R60" s="108">
        <f t="shared" si="89"/>
        <v>0</v>
      </c>
      <c r="S60" s="108">
        <f t="shared" si="89"/>
        <v>75000</v>
      </c>
      <c r="T60" s="108">
        <f t="shared" si="89"/>
        <v>0</v>
      </c>
      <c r="U60" s="101">
        <f t="shared" si="87"/>
        <v>55000</v>
      </c>
      <c r="V60" s="101">
        <f t="shared" si="87"/>
        <v>0</v>
      </c>
      <c r="W60" s="108">
        <f t="shared" si="87"/>
        <v>55000</v>
      </c>
      <c r="X60" s="108">
        <f t="shared" si="87"/>
        <v>0</v>
      </c>
      <c r="Y60" s="108">
        <f t="shared" ref="Y60:Z60" si="90">Y62+Y61</f>
        <v>55000</v>
      </c>
      <c r="Z60" s="108">
        <f t="shared" si="90"/>
        <v>0</v>
      </c>
      <c r="AA60" s="108">
        <f t="shared" ref="AA60:AD60" si="91">AA62+AA61</f>
        <v>55000</v>
      </c>
      <c r="AB60" s="108">
        <f t="shared" si="91"/>
        <v>0</v>
      </c>
      <c r="AC60" s="108">
        <f t="shared" si="91"/>
        <v>75000</v>
      </c>
      <c r="AD60" s="108">
        <f t="shared" si="91"/>
        <v>0</v>
      </c>
      <c r="AE60" s="108">
        <f t="shared" si="87"/>
        <v>70000</v>
      </c>
      <c r="AF60" s="108">
        <f t="shared" si="87"/>
        <v>0</v>
      </c>
      <c r="AG60" s="108">
        <f t="shared" ref="AG60:AH60" si="92">AG62+AG61</f>
        <v>70000</v>
      </c>
      <c r="AH60" s="108">
        <f t="shared" si="92"/>
        <v>0</v>
      </c>
      <c r="AI60" s="108">
        <f t="shared" ref="AI60:AL60" si="93">AI62+AI61</f>
        <v>70000</v>
      </c>
      <c r="AJ60" s="108">
        <f t="shared" si="93"/>
        <v>0</v>
      </c>
      <c r="AK60" s="108">
        <f t="shared" si="93"/>
        <v>85000</v>
      </c>
      <c r="AL60" s="108">
        <f t="shared" si="93"/>
        <v>0</v>
      </c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  <c r="IW60" s="150"/>
      <c r="IX60" s="150"/>
      <c r="IY60" s="150"/>
      <c r="IZ60" s="150"/>
      <c r="JA60" s="150"/>
      <c r="JB60" s="150"/>
      <c r="JC60" s="150"/>
      <c r="JD60" s="150"/>
      <c r="JE60" s="150"/>
      <c r="JF60" s="150"/>
      <c r="JG60" s="150"/>
      <c r="JH60" s="150"/>
      <c r="JI60" s="150"/>
      <c r="JJ60" s="150"/>
      <c r="JK60" s="150"/>
      <c r="JL60" s="150"/>
      <c r="JM60" s="150"/>
      <c r="JN60" s="150"/>
      <c r="JO60" s="150"/>
      <c r="JP60" s="150"/>
      <c r="JQ60" s="150"/>
      <c r="JR60" s="150"/>
      <c r="JS60" s="150"/>
      <c r="JT60" s="150"/>
      <c r="JU60" s="150"/>
      <c r="JV60" s="150"/>
      <c r="JW60" s="150"/>
      <c r="JX60" s="150"/>
      <c r="JY60" s="150"/>
      <c r="JZ60" s="150"/>
      <c r="KA60" s="150"/>
      <c r="KB60" s="150"/>
      <c r="KC60" s="150"/>
      <c r="KD60" s="150"/>
      <c r="KE60" s="150"/>
      <c r="KF60" s="150"/>
      <c r="KG60" s="150"/>
      <c r="KH60" s="150"/>
      <c r="KI60" s="150"/>
      <c r="KJ60" s="150"/>
      <c r="KK60" s="150"/>
      <c r="KL60" s="150"/>
      <c r="KM60" s="150"/>
      <c r="KN60" s="150"/>
      <c r="KO60" s="150"/>
      <c r="KP60" s="150"/>
      <c r="KQ60" s="150"/>
      <c r="KR60" s="150"/>
      <c r="KS60" s="150"/>
      <c r="KT60" s="150"/>
      <c r="KU60" s="150"/>
      <c r="KV60" s="150"/>
      <c r="KW60" s="150"/>
      <c r="KX60" s="150"/>
      <c r="KY60" s="150"/>
      <c r="KZ60" s="150"/>
      <c r="LA60" s="150"/>
      <c r="LB60" s="150"/>
      <c r="LC60" s="150"/>
      <c r="LD60" s="150"/>
      <c r="LE60" s="150"/>
      <c r="LF60" s="150"/>
      <c r="LG60" s="150"/>
      <c r="LH60" s="150"/>
      <c r="LI60" s="150"/>
      <c r="LJ60" s="150"/>
      <c r="LK60" s="150"/>
      <c r="LL60" s="150"/>
      <c r="LM60" s="150"/>
      <c r="LN60" s="150"/>
      <c r="LO60" s="150"/>
      <c r="LP60" s="150"/>
      <c r="LQ60" s="150"/>
      <c r="LR60" s="150"/>
    </row>
    <row r="61" spans="1:330" s="158" customFormat="1" ht="15" x14ac:dyDescent="0.2">
      <c r="A61" s="151" t="s">
        <v>616</v>
      </c>
      <c r="B61" s="152" t="s">
        <v>619</v>
      </c>
      <c r="C61" s="153">
        <v>43</v>
      </c>
      <c r="D61" s="153"/>
      <c r="E61" s="151" t="s">
        <v>101</v>
      </c>
      <c r="F61" s="174">
        <v>4221</v>
      </c>
      <c r="G61" s="155" t="s">
        <v>74</v>
      </c>
      <c r="H61" s="156"/>
      <c r="I61" s="98">
        <v>50000</v>
      </c>
      <c r="J61" s="112"/>
      <c r="K61" s="98">
        <v>40000</v>
      </c>
      <c r="L61" s="112"/>
      <c r="M61" s="102">
        <v>40000</v>
      </c>
      <c r="N61" s="113"/>
      <c r="O61" s="102">
        <v>40000</v>
      </c>
      <c r="P61" s="113"/>
      <c r="Q61" s="102">
        <v>40000</v>
      </c>
      <c r="R61" s="113"/>
      <c r="S61" s="102">
        <v>40000</v>
      </c>
      <c r="T61" s="113"/>
      <c r="U61" s="98">
        <v>40000</v>
      </c>
      <c r="V61" s="112"/>
      <c r="W61" s="102">
        <v>40000</v>
      </c>
      <c r="X61" s="113"/>
      <c r="Y61" s="102">
        <v>40000</v>
      </c>
      <c r="Z61" s="113"/>
      <c r="AA61" s="102">
        <v>40000</v>
      </c>
      <c r="AB61" s="113"/>
      <c r="AC61" s="102">
        <v>40000</v>
      </c>
      <c r="AD61" s="113"/>
      <c r="AE61" s="102">
        <v>50000</v>
      </c>
      <c r="AF61" s="113"/>
      <c r="AG61" s="102">
        <v>50000</v>
      </c>
      <c r="AH61" s="113"/>
      <c r="AI61" s="102">
        <v>50000</v>
      </c>
      <c r="AJ61" s="113"/>
      <c r="AK61" s="102">
        <v>50000</v>
      </c>
      <c r="AL61" s="113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  <c r="CC61" s="157"/>
      <c r="CD61" s="157"/>
      <c r="CE61" s="157"/>
      <c r="CF61" s="157"/>
      <c r="CG61" s="157"/>
      <c r="CH61" s="157"/>
      <c r="CI61" s="157"/>
      <c r="CJ61" s="157"/>
      <c r="CK61" s="157"/>
      <c r="CL61" s="157"/>
      <c r="CM61" s="157"/>
      <c r="CN61" s="157"/>
      <c r="CO61" s="157"/>
      <c r="CP61" s="157"/>
      <c r="CQ61" s="157"/>
      <c r="CR61" s="157"/>
      <c r="CS61" s="157"/>
      <c r="CT61" s="157"/>
      <c r="CU61" s="157"/>
      <c r="CV61" s="157"/>
      <c r="CW61" s="157"/>
      <c r="CX61" s="157"/>
      <c r="CY61" s="157"/>
      <c r="CZ61" s="157"/>
      <c r="DA61" s="157"/>
      <c r="DB61" s="157"/>
      <c r="DC61" s="157"/>
      <c r="DD61" s="157"/>
      <c r="DE61" s="157"/>
      <c r="DF61" s="157"/>
      <c r="DG61" s="157"/>
      <c r="DH61" s="157"/>
      <c r="DI61" s="157"/>
      <c r="DJ61" s="157"/>
      <c r="DK61" s="157"/>
      <c r="DL61" s="157"/>
      <c r="DM61" s="157"/>
      <c r="DN61" s="157"/>
      <c r="DO61" s="157"/>
      <c r="DP61" s="157"/>
      <c r="DQ61" s="157"/>
      <c r="DR61" s="157"/>
      <c r="DS61" s="157"/>
      <c r="DT61" s="157"/>
      <c r="DU61" s="157"/>
      <c r="DV61" s="157"/>
      <c r="DW61" s="157"/>
      <c r="DX61" s="157"/>
      <c r="DY61" s="157"/>
      <c r="DZ61" s="157"/>
      <c r="EA61" s="157"/>
      <c r="EB61" s="157"/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57"/>
      <c r="EU61" s="157"/>
      <c r="EV61" s="157"/>
      <c r="EW61" s="157"/>
      <c r="EX61" s="157"/>
      <c r="EY61" s="157"/>
      <c r="EZ61" s="157"/>
      <c r="FA61" s="157"/>
      <c r="FB61" s="157"/>
      <c r="FC61" s="157"/>
      <c r="FD61" s="157"/>
      <c r="FE61" s="157"/>
      <c r="FF61" s="157"/>
      <c r="FG61" s="157"/>
      <c r="FH61" s="157"/>
      <c r="FI61" s="157"/>
      <c r="FJ61" s="157"/>
      <c r="FK61" s="157"/>
      <c r="FL61" s="157"/>
      <c r="FM61" s="157"/>
      <c r="FN61" s="157"/>
      <c r="FO61" s="157"/>
      <c r="FP61" s="157"/>
      <c r="FQ61" s="157"/>
      <c r="FR61" s="157"/>
      <c r="FS61" s="157"/>
      <c r="FT61" s="157"/>
      <c r="FU61" s="157"/>
      <c r="FV61" s="157"/>
      <c r="FW61" s="157"/>
      <c r="FX61" s="157"/>
      <c r="FY61" s="157"/>
      <c r="FZ61" s="157"/>
      <c r="GA61" s="157"/>
      <c r="GB61" s="157"/>
      <c r="GC61" s="157"/>
      <c r="GD61" s="157"/>
      <c r="GE61" s="157"/>
      <c r="GF61" s="157"/>
      <c r="GG61" s="157"/>
      <c r="GH61" s="157"/>
      <c r="GI61" s="157"/>
      <c r="GJ61" s="157"/>
      <c r="GK61" s="157"/>
      <c r="GL61" s="157"/>
      <c r="GM61" s="157"/>
      <c r="GN61" s="157"/>
      <c r="GO61" s="157"/>
      <c r="GP61" s="157"/>
      <c r="GQ61" s="157"/>
      <c r="GR61" s="157"/>
      <c r="GS61" s="157"/>
      <c r="GT61" s="157"/>
      <c r="GU61" s="157"/>
      <c r="GV61" s="157"/>
      <c r="GW61" s="157"/>
      <c r="GX61" s="157"/>
      <c r="GY61" s="157"/>
      <c r="GZ61" s="157"/>
      <c r="HA61" s="157"/>
      <c r="HB61" s="157"/>
      <c r="HC61" s="157"/>
      <c r="HD61" s="157"/>
      <c r="HE61" s="157"/>
      <c r="HF61" s="157"/>
      <c r="HG61" s="157"/>
      <c r="HH61" s="157"/>
      <c r="HI61" s="157"/>
      <c r="HJ61" s="157"/>
      <c r="HK61" s="157"/>
      <c r="HL61" s="157"/>
      <c r="HM61" s="157"/>
      <c r="HN61" s="157"/>
      <c r="HO61" s="157"/>
      <c r="HP61" s="157"/>
      <c r="HQ61" s="157"/>
      <c r="HR61" s="157"/>
      <c r="HS61" s="157"/>
      <c r="HT61" s="157"/>
      <c r="HU61" s="157"/>
      <c r="HV61" s="157"/>
      <c r="HW61" s="157"/>
      <c r="HX61" s="157"/>
      <c r="HY61" s="157"/>
      <c r="HZ61" s="157"/>
      <c r="IA61" s="157"/>
      <c r="IB61" s="157"/>
      <c r="IC61" s="157"/>
      <c r="ID61" s="157"/>
      <c r="IE61" s="157"/>
      <c r="IF61" s="157"/>
      <c r="IG61" s="157"/>
      <c r="IH61" s="157"/>
      <c r="II61" s="157"/>
      <c r="IJ61" s="157"/>
      <c r="IK61" s="157"/>
      <c r="IL61" s="157"/>
      <c r="IM61" s="157"/>
      <c r="IN61" s="157"/>
      <c r="IO61" s="157"/>
      <c r="IP61" s="157"/>
      <c r="IQ61" s="157"/>
      <c r="IR61" s="157"/>
      <c r="IS61" s="157"/>
      <c r="IT61" s="157"/>
      <c r="IU61" s="157"/>
      <c r="IV61" s="157"/>
      <c r="IW61" s="157"/>
      <c r="IX61" s="157"/>
      <c r="IY61" s="157"/>
      <c r="IZ61" s="157"/>
      <c r="JA61" s="157"/>
      <c r="JB61" s="157"/>
      <c r="JC61" s="157"/>
      <c r="JD61" s="157"/>
      <c r="JE61" s="157"/>
      <c r="JF61" s="157"/>
      <c r="JG61" s="157"/>
      <c r="JH61" s="157"/>
      <c r="JI61" s="157"/>
      <c r="JJ61" s="157"/>
      <c r="JK61" s="157"/>
      <c r="JL61" s="157"/>
      <c r="JM61" s="157"/>
      <c r="JN61" s="157"/>
      <c r="JO61" s="157"/>
      <c r="JP61" s="157"/>
      <c r="JQ61" s="157"/>
      <c r="JR61" s="157"/>
      <c r="JS61" s="157"/>
      <c r="JT61" s="157"/>
      <c r="JU61" s="157"/>
      <c r="JV61" s="157"/>
      <c r="JW61" s="157"/>
      <c r="JX61" s="157"/>
      <c r="JY61" s="157"/>
      <c r="JZ61" s="157"/>
      <c r="KA61" s="157"/>
      <c r="KB61" s="157"/>
      <c r="KC61" s="157"/>
      <c r="KD61" s="157"/>
      <c r="KE61" s="157"/>
      <c r="KF61" s="157"/>
      <c r="KG61" s="157"/>
      <c r="KH61" s="157"/>
      <c r="KI61" s="157"/>
      <c r="KJ61" s="157"/>
      <c r="KK61" s="157"/>
      <c r="KL61" s="157"/>
      <c r="KM61" s="157"/>
      <c r="KN61" s="157"/>
      <c r="KO61" s="157"/>
      <c r="KP61" s="157"/>
      <c r="KQ61" s="157"/>
      <c r="KR61" s="157"/>
      <c r="KS61" s="157"/>
      <c r="KT61" s="157"/>
      <c r="KU61" s="157"/>
      <c r="KV61" s="157"/>
      <c r="KW61" s="157"/>
      <c r="KX61" s="157"/>
      <c r="KY61" s="157"/>
      <c r="KZ61" s="157"/>
      <c r="LA61" s="157"/>
      <c r="LB61" s="157"/>
      <c r="LC61" s="157"/>
      <c r="LD61" s="157"/>
      <c r="LE61" s="157"/>
      <c r="LF61" s="157"/>
      <c r="LG61" s="157"/>
      <c r="LH61" s="157"/>
      <c r="LI61" s="157"/>
      <c r="LJ61" s="157"/>
      <c r="LK61" s="157"/>
      <c r="LL61" s="157"/>
      <c r="LM61" s="157"/>
      <c r="LN61" s="157"/>
      <c r="LO61" s="157"/>
      <c r="LP61" s="157"/>
      <c r="LQ61" s="157"/>
      <c r="LR61" s="157"/>
    </row>
    <row r="62" spans="1:330" s="158" customFormat="1" ht="15" x14ac:dyDescent="0.2">
      <c r="A62" s="151" t="s">
        <v>616</v>
      </c>
      <c r="B62" s="152" t="s">
        <v>619</v>
      </c>
      <c r="C62" s="153">
        <v>43</v>
      </c>
      <c r="D62" s="153"/>
      <c r="E62" s="151" t="s">
        <v>101</v>
      </c>
      <c r="F62" s="174">
        <v>4222</v>
      </c>
      <c r="G62" s="155" t="s">
        <v>75</v>
      </c>
      <c r="H62" s="156"/>
      <c r="I62" s="98">
        <v>35000</v>
      </c>
      <c r="J62" s="112"/>
      <c r="K62" s="98">
        <v>5000</v>
      </c>
      <c r="L62" s="112"/>
      <c r="M62" s="102">
        <v>5000</v>
      </c>
      <c r="N62" s="113"/>
      <c r="O62" s="102">
        <v>5000</v>
      </c>
      <c r="P62" s="113"/>
      <c r="Q62" s="102">
        <v>5000</v>
      </c>
      <c r="R62" s="113"/>
      <c r="S62" s="102">
        <v>35000</v>
      </c>
      <c r="T62" s="113"/>
      <c r="U62" s="98">
        <v>15000</v>
      </c>
      <c r="V62" s="112"/>
      <c r="W62" s="102">
        <v>15000</v>
      </c>
      <c r="X62" s="113"/>
      <c r="Y62" s="102">
        <v>15000</v>
      </c>
      <c r="Z62" s="113"/>
      <c r="AA62" s="102">
        <v>15000</v>
      </c>
      <c r="AB62" s="113"/>
      <c r="AC62" s="102">
        <v>35000</v>
      </c>
      <c r="AD62" s="113"/>
      <c r="AE62" s="102">
        <v>20000</v>
      </c>
      <c r="AF62" s="113"/>
      <c r="AG62" s="102">
        <v>20000</v>
      </c>
      <c r="AH62" s="113"/>
      <c r="AI62" s="102">
        <v>20000</v>
      </c>
      <c r="AJ62" s="113"/>
      <c r="AK62" s="102">
        <v>35000</v>
      </c>
      <c r="AL62" s="113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7"/>
      <c r="FS62" s="157"/>
      <c r="FT62" s="157"/>
      <c r="FU62" s="157"/>
      <c r="FV62" s="157"/>
      <c r="FW62" s="157"/>
      <c r="FX62" s="157"/>
      <c r="FY62" s="157"/>
      <c r="FZ62" s="157"/>
      <c r="GA62" s="157"/>
      <c r="GB62" s="157"/>
      <c r="GC62" s="157"/>
      <c r="GD62" s="157"/>
      <c r="GE62" s="157"/>
      <c r="GF62" s="157"/>
      <c r="GG62" s="157"/>
      <c r="GH62" s="157"/>
      <c r="GI62" s="157"/>
      <c r="GJ62" s="157"/>
      <c r="GK62" s="157"/>
      <c r="GL62" s="157"/>
      <c r="GM62" s="157"/>
      <c r="GN62" s="157"/>
      <c r="GO62" s="157"/>
      <c r="GP62" s="157"/>
      <c r="GQ62" s="157"/>
      <c r="GR62" s="157"/>
      <c r="GS62" s="157"/>
      <c r="GT62" s="157"/>
      <c r="GU62" s="157"/>
      <c r="GV62" s="157"/>
      <c r="GW62" s="157"/>
      <c r="GX62" s="157"/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  <c r="HL62" s="157"/>
      <c r="HM62" s="157"/>
      <c r="HN62" s="157"/>
      <c r="HO62" s="157"/>
      <c r="HP62" s="157"/>
      <c r="HQ62" s="157"/>
      <c r="HR62" s="157"/>
      <c r="HS62" s="157"/>
      <c r="HT62" s="157"/>
      <c r="HU62" s="157"/>
      <c r="HV62" s="157"/>
      <c r="HW62" s="157"/>
      <c r="HX62" s="157"/>
      <c r="HY62" s="157"/>
      <c r="HZ62" s="157"/>
      <c r="IA62" s="157"/>
      <c r="IB62" s="157"/>
      <c r="IC62" s="157"/>
      <c r="ID62" s="157"/>
      <c r="IE62" s="157"/>
      <c r="IF62" s="157"/>
      <c r="IG62" s="157"/>
      <c r="IH62" s="157"/>
      <c r="II62" s="157"/>
      <c r="IJ62" s="157"/>
      <c r="IK62" s="157"/>
      <c r="IL62" s="157"/>
      <c r="IM62" s="157"/>
      <c r="IN62" s="157"/>
      <c r="IO62" s="157"/>
      <c r="IP62" s="157"/>
      <c r="IQ62" s="157"/>
      <c r="IR62" s="157"/>
      <c r="IS62" s="157"/>
      <c r="IT62" s="157"/>
      <c r="IU62" s="157"/>
      <c r="IV62" s="157"/>
      <c r="IW62" s="157"/>
      <c r="IX62" s="157"/>
      <c r="IY62" s="157"/>
      <c r="IZ62" s="157"/>
      <c r="JA62" s="157"/>
      <c r="JB62" s="157"/>
      <c r="JC62" s="157"/>
      <c r="JD62" s="157"/>
      <c r="JE62" s="157"/>
      <c r="JF62" s="157"/>
      <c r="JG62" s="157"/>
      <c r="JH62" s="157"/>
      <c r="JI62" s="157"/>
      <c r="JJ62" s="157"/>
      <c r="JK62" s="157"/>
      <c r="JL62" s="157"/>
      <c r="JM62" s="157"/>
      <c r="JN62" s="157"/>
      <c r="JO62" s="157"/>
      <c r="JP62" s="157"/>
      <c r="JQ62" s="157"/>
      <c r="JR62" s="157"/>
      <c r="JS62" s="157"/>
      <c r="JT62" s="157"/>
      <c r="JU62" s="157"/>
      <c r="JV62" s="157"/>
      <c r="JW62" s="157"/>
      <c r="JX62" s="157"/>
      <c r="JY62" s="157"/>
      <c r="JZ62" s="157"/>
      <c r="KA62" s="157"/>
      <c r="KB62" s="157"/>
      <c r="KC62" s="157"/>
      <c r="KD62" s="157"/>
      <c r="KE62" s="157"/>
      <c r="KF62" s="157"/>
      <c r="KG62" s="157"/>
      <c r="KH62" s="157"/>
      <c r="KI62" s="157"/>
      <c r="KJ62" s="157"/>
      <c r="KK62" s="157"/>
      <c r="KL62" s="157"/>
      <c r="KM62" s="157"/>
      <c r="KN62" s="157"/>
      <c r="KO62" s="157"/>
      <c r="KP62" s="157"/>
      <c r="KQ62" s="157"/>
      <c r="KR62" s="157"/>
      <c r="KS62" s="157"/>
      <c r="KT62" s="157"/>
      <c r="KU62" s="157"/>
      <c r="KV62" s="157"/>
      <c r="KW62" s="157"/>
      <c r="KX62" s="157"/>
      <c r="KY62" s="157"/>
      <c r="KZ62" s="157"/>
      <c r="LA62" s="157"/>
      <c r="LB62" s="157"/>
      <c r="LC62" s="157"/>
      <c r="LD62" s="157"/>
      <c r="LE62" s="157"/>
      <c r="LF62" s="157"/>
      <c r="LG62" s="157"/>
      <c r="LH62" s="157"/>
      <c r="LI62" s="157"/>
      <c r="LJ62" s="157"/>
      <c r="LK62" s="157"/>
      <c r="LL62" s="157"/>
      <c r="LM62" s="157"/>
      <c r="LN62" s="157"/>
      <c r="LO62" s="157"/>
      <c r="LP62" s="157"/>
      <c r="LQ62" s="157"/>
      <c r="LR62" s="157"/>
    </row>
    <row r="63" spans="1:330" s="159" customFormat="1" x14ac:dyDescent="0.2">
      <c r="A63" s="145" t="s">
        <v>616</v>
      </c>
      <c r="B63" s="146" t="s">
        <v>619</v>
      </c>
      <c r="C63" s="147">
        <v>43</v>
      </c>
      <c r="D63" s="147"/>
      <c r="E63" s="145"/>
      <c r="F63" s="168">
        <v>423</v>
      </c>
      <c r="G63" s="148"/>
      <c r="H63" s="149"/>
      <c r="I63" s="101">
        <f t="shared" ref="I63:AK65" si="94">I64</f>
        <v>100000</v>
      </c>
      <c r="J63" s="101">
        <f t="shared" si="94"/>
        <v>0</v>
      </c>
      <c r="K63" s="101">
        <f t="shared" si="94"/>
        <v>0</v>
      </c>
      <c r="L63" s="101">
        <f t="shared" si="94"/>
        <v>0</v>
      </c>
      <c r="M63" s="108">
        <f t="shared" si="94"/>
        <v>0</v>
      </c>
      <c r="N63" s="108">
        <f t="shared" si="94"/>
        <v>0</v>
      </c>
      <c r="O63" s="108">
        <f t="shared" si="94"/>
        <v>0</v>
      </c>
      <c r="P63" s="108">
        <f t="shared" si="94"/>
        <v>0</v>
      </c>
      <c r="Q63" s="108">
        <f t="shared" si="94"/>
        <v>0</v>
      </c>
      <c r="R63" s="108">
        <f t="shared" si="94"/>
        <v>0</v>
      </c>
      <c r="S63" s="108">
        <f t="shared" si="94"/>
        <v>26000</v>
      </c>
      <c r="T63" s="108">
        <f t="shared" si="94"/>
        <v>0</v>
      </c>
      <c r="U63" s="101">
        <f t="shared" si="94"/>
        <v>0</v>
      </c>
      <c r="V63" s="101">
        <f t="shared" si="94"/>
        <v>0</v>
      </c>
      <c r="W63" s="108">
        <f t="shared" si="94"/>
        <v>0</v>
      </c>
      <c r="X63" s="108">
        <f t="shared" si="94"/>
        <v>0</v>
      </c>
      <c r="Y63" s="108">
        <f t="shared" si="94"/>
        <v>0</v>
      </c>
      <c r="Z63" s="108">
        <f t="shared" si="94"/>
        <v>0</v>
      </c>
      <c r="AA63" s="108">
        <f t="shared" si="94"/>
        <v>0</v>
      </c>
      <c r="AB63" s="108">
        <f t="shared" si="94"/>
        <v>0</v>
      </c>
      <c r="AC63" s="108">
        <f t="shared" si="94"/>
        <v>0</v>
      </c>
      <c r="AD63" s="108">
        <f t="shared" si="94"/>
        <v>0</v>
      </c>
      <c r="AE63" s="108">
        <f t="shared" si="94"/>
        <v>0</v>
      </c>
      <c r="AF63" s="108">
        <f t="shared" si="94"/>
        <v>0</v>
      </c>
      <c r="AG63" s="108">
        <f t="shared" si="94"/>
        <v>0</v>
      </c>
      <c r="AH63" s="108">
        <f t="shared" ref="AG63:AJ65" si="95">AH64</f>
        <v>0</v>
      </c>
      <c r="AI63" s="108">
        <f t="shared" si="94"/>
        <v>0</v>
      </c>
      <c r="AJ63" s="108">
        <f t="shared" si="95"/>
        <v>0</v>
      </c>
      <c r="AK63" s="108">
        <f t="shared" si="94"/>
        <v>0</v>
      </c>
      <c r="AL63" s="108">
        <f t="shared" ref="AK63:AL65" si="96">AL64</f>
        <v>0</v>
      </c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  <c r="IK63" s="150"/>
      <c r="IL63" s="150"/>
      <c r="IM63" s="150"/>
      <c r="IN63" s="150"/>
      <c r="IO63" s="150"/>
      <c r="IP63" s="150"/>
      <c r="IQ63" s="150"/>
      <c r="IR63" s="150"/>
      <c r="IS63" s="150"/>
      <c r="IT63" s="150"/>
      <c r="IU63" s="150"/>
      <c r="IV63" s="150"/>
      <c r="IW63" s="150"/>
      <c r="IX63" s="150"/>
      <c r="IY63" s="150"/>
      <c r="IZ63" s="150"/>
      <c r="JA63" s="150"/>
      <c r="JB63" s="150"/>
      <c r="JC63" s="150"/>
      <c r="JD63" s="150"/>
      <c r="JE63" s="150"/>
      <c r="JF63" s="150"/>
      <c r="JG63" s="150"/>
      <c r="JH63" s="150"/>
      <c r="JI63" s="150"/>
      <c r="JJ63" s="150"/>
      <c r="JK63" s="150"/>
      <c r="JL63" s="150"/>
      <c r="JM63" s="150"/>
      <c r="JN63" s="150"/>
      <c r="JO63" s="150"/>
      <c r="JP63" s="150"/>
      <c r="JQ63" s="150"/>
      <c r="JR63" s="150"/>
      <c r="JS63" s="150"/>
      <c r="JT63" s="150"/>
      <c r="JU63" s="150"/>
      <c r="JV63" s="150"/>
      <c r="JW63" s="150"/>
      <c r="JX63" s="150"/>
      <c r="JY63" s="150"/>
      <c r="JZ63" s="150"/>
      <c r="KA63" s="150"/>
      <c r="KB63" s="150"/>
      <c r="KC63" s="150"/>
      <c r="KD63" s="150"/>
      <c r="KE63" s="150"/>
      <c r="KF63" s="150"/>
      <c r="KG63" s="150"/>
      <c r="KH63" s="150"/>
      <c r="KI63" s="150"/>
      <c r="KJ63" s="150"/>
      <c r="KK63" s="150"/>
      <c r="KL63" s="150"/>
      <c r="KM63" s="150"/>
      <c r="KN63" s="150"/>
      <c r="KO63" s="150"/>
      <c r="KP63" s="150"/>
      <c r="KQ63" s="150"/>
      <c r="KR63" s="150"/>
      <c r="KS63" s="150"/>
      <c r="KT63" s="150"/>
      <c r="KU63" s="150"/>
      <c r="KV63" s="150"/>
      <c r="KW63" s="150"/>
      <c r="KX63" s="150"/>
      <c r="KY63" s="150"/>
      <c r="KZ63" s="150"/>
      <c r="LA63" s="150"/>
      <c r="LB63" s="150"/>
      <c r="LC63" s="150"/>
      <c r="LD63" s="150"/>
      <c r="LE63" s="150"/>
      <c r="LF63" s="150"/>
      <c r="LG63" s="150"/>
      <c r="LH63" s="150"/>
      <c r="LI63" s="150"/>
      <c r="LJ63" s="150"/>
      <c r="LK63" s="150"/>
      <c r="LL63" s="150"/>
      <c r="LM63" s="150"/>
      <c r="LN63" s="150"/>
      <c r="LO63" s="150"/>
      <c r="LP63" s="150"/>
      <c r="LQ63" s="150"/>
      <c r="LR63" s="150"/>
    </row>
    <row r="64" spans="1:330" s="158" customFormat="1" ht="15" x14ac:dyDescent="0.2">
      <c r="A64" s="151" t="s">
        <v>616</v>
      </c>
      <c r="B64" s="152" t="s">
        <v>619</v>
      </c>
      <c r="C64" s="153">
        <v>43</v>
      </c>
      <c r="D64" s="153"/>
      <c r="E64" s="151" t="s">
        <v>101</v>
      </c>
      <c r="F64" s="174">
        <v>4231</v>
      </c>
      <c r="G64" s="155" t="s">
        <v>241</v>
      </c>
      <c r="H64" s="156"/>
      <c r="I64" s="97">
        <v>100000</v>
      </c>
      <c r="J64" s="112"/>
      <c r="K64" s="97">
        <v>0</v>
      </c>
      <c r="L64" s="112"/>
      <c r="M64" s="120">
        <v>0</v>
      </c>
      <c r="N64" s="113"/>
      <c r="O64" s="120">
        <v>0</v>
      </c>
      <c r="P64" s="113"/>
      <c r="Q64" s="120">
        <v>0</v>
      </c>
      <c r="R64" s="113"/>
      <c r="S64" s="120">
        <v>26000</v>
      </c>
      <c r="T64" s="113"/>
      <c r="U64" s="94">
        <v>0</v>
      </c>
      <c r="V64" s="112"/>
      <c r="W64" s="118"/>
      <c r="X64" s="113"/>
      <c r="Y64" s="118"/>
      <c r="Z64" s="113"/>
      <c r="AA64" s="118"/>
      <c r="AB64" s="113"/>
      <c r="AC64" s="118"/>
      <c r="AD64" s="113"/>
      <c r="AE64" s="118"/>
      <c r="AF64" s="113"/>
      <c r="AG64" s="118"/>
      <c r="AH64" s="113"/>
      <c r="AI64" s="118"/>
      <c r="AJ64" s="113"/>
      <c r="AK64" s="118"/>
      <c r="AL64" s="113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  <c r="CC64" s="157"/>
      <c r="CD64" s="157"/>
      <c r="CE64" s="157"/>
      <c r="CF64" s="157"/>
      <c r="CG64" s="157"/>
      <c r="CH64" s="157"/>
      <c r="CI64" s="157"/>
      <c r="CJ64" s="157"/>
      <c r="CK64" s="157"/>
      <c r="CL64" s="157"/>
      <c r="CM64" s="157"/>
      <c r="CN64" s="157"/>
      <c r="CO64" s="157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5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57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57"/>
      <c r="EQ64" s="157"/>
      <c r="ER64" s="157"/>
      <c r="ES64" s="157"/>
      <c r="ET64" s="157"/>
      <c r="EU64" s="157"/>
      <c r="EV64" s="157"/>
      <c r="EW64" s="157"/>
      <c r="EX64" s="157"/>
      <c r="EY64" s="157"/>
      <c r="EZ64" s="157"/>
      <c r="FA64" s="157"/>
      <c r="FB64" s="157"/>
      <c r="FC64" s="157"/>
      <c r="FD64" s="157"/>
      <c r="FE64" s="157"/>
      <c r="FF64" s="157"/>
      <c r="FG64" s="157"/>
      <c r="FH64" s="157"/>
      <c r="FI64" s="157"/>
      <c r="FJ64" s="157"/>
      <c r="FK64" s="157"/>
      <c r="FL64" s="157"/>
      <c r="FM64" s="157"/>
      <c r="FN64" s="157"/>
      <c r="FO64" s="157"/>
      <c r="FP64" s="157"/>
      <c r="FQ64" s="157"/>
      <c r="FR64" s="157"/>
      <c r="FS64" s="157"/>
      <c r="FT64" s="157"/>
      <c r="FU64" s="157"/>
      <c r="FV64" s="157"/>
      <c r="FW64" s="157"/>
      <c r="FX64" s="157"/>
      <c r="FY64" s="157"/>
      <c r="FZ64" s="157"/>
      <c r="GA64" s="157"/>
      <c r="GB64" s="157"/>
      <c r="GC64" s="157"/>
      <c r="GD64" s="157"/>
      <c r="GE64" s="157"/>
      <c r="GF64" s="157"/>
      <c r="GG64" s="157"/>
      <c r="GH64" s="157"/>
      <c r="GI64" s="157"/>
      <c r="GJ64" s="157"/>
      <c r="GK64" s="157"/>
      <c r="GL64" s="157"/>
      <c r="GM64" s="157"/>
      <c r="GN64" s="157"/>
      <c r="GO64" s="157"/>
      <c r="GP64" s="157"/>
      <c r="GQ64" s="157"/>
      <c r="GR64" s="157"/>
      <c r="GS64" s="157"/>
      <c r="GT64" s="157"/>
      <c r="GU64" s="157"/>
      <c r="GV64" s="157"/>
      <c r="GW64" s="157"/>
      <c r="GX64" s="157"/>
      <c r="GY64" s="157"/>
      <c r="GZ64" s="157"/>
      <c r="HA64" s="157"/>
      <c r="HB64" s="157"/>
      <c r="HC64" s="157"/>
      <c r="HD64" s="157"/>
      <c r="HE64" s="157"/>
      <c r="HF64" s="157"/>
      <c r="HG64" s="157"/>
      <c r="HH64" s="157"/>
      <c r="HI64" s="157"/>
      <c r="HJ64" s="157"/>
      <c r="HK64" s="157"/>
      <c r="HL64" s="157"/>
      <c r="HM64" s="157"/>
      <c r="HN64" s="157"/>
      <c r="HO64" s="157"/>
      <c r="HP64" s="157"/>
      <c r="HQ64" s="157"/>
      <c r="HR64" s="157"/>
      <c r="HS64" s="157"/>
      <c r="HT64" s="157"/>
      <c r="HU64" s="157"/>
      <c r="HV64" s="157"/>
      <c r="HW64" s="157"/>
      <c r="HX64" s="157"/>
      <c r="HY64" s="157"/>
      <c r="HZ64" s="157"/>
      <c r="IA64" s="157"/>
      <c r="IB64" s="157"/>
      <c r="IC64" s="157"/>
      <c r="ID64" s="157"/>
      <c r="IE64" s="157"/>
      <c r="IF64" s="157"/>
      <c r="IG64" s="157"/>
      <c r="IH64" s="157"/>
      <c r="II64" s="157"/>
      <c r="IJ64" s="157"/>
      <c r="IK64" s="157"/>
      <c r="IL64" s="157"/>
      <c r="IM64" s="157"/>
      <c r="IN64" s="157"/>
      <c r="IO64" s="157"/>
      <c r="IP64" s="157"/>
      <c r="IQ64" s="157"/>
      <c r="IR64" s="157"/>
      <c r="IS64" s="157"/>
      <c r="IT64" s="157"/>
      <c r="IU64" s="157"/>
      <c r="IV64" s="157"/>
      <c r="IW64" s="157"/>
      <c r="IX64" s="157"/>
      <c r="IY64" s="157"/>
      <c r="IZ64" s="157"/>
      <c r="JA64" s="157"/>
      <c r="JB64" s="157"/>
      <c r="JC64" s="157"/>
      <c r="JD64" s="157"/>
      <c r="JE64" s="157"/>
      <c r="JF64" s="157"/>
      <c r="JG64" s="157"/>
      <c r="JH64" s="157"/>
      <c r="JI64" s="157"/>
      <c r="JJ64" s="157"/>
      <c r="JK64" s="157"/>
      <c r="JL64" s="157"/>
      <c r="JM64" s="157"/>
      <c r="JN64" s="157"/>
      <c r="JO64" s="157"/>
      <c r="JP64" s="157"/>
      <c r="JQ64" s="157"/>
      <c r="JR64" s="157"/>
      <c r="JS64" s="157"/>
      <c r="JT64" s="157"/>
      <c r="JU64" s="157"/>
      <c r="JV64" s="157"/>
      <c r="JW64" s="157"/>
      <c r="JX64" s="157"/>
      <c r="JY64" s="157"/>
      <c r="JZ64" s="157"/>
      <c r="KA64" s="157"/>
      <c r="KB64" s="157"/>
      <c r="KC64" s="157"/>
      <c r="KD64" s="157"/>
      <c r="KE64" s="157"/>
      <c r="KF64" s="157"/>
      <c r="KG64" s="157"/>
      <c r="KH64" s="157"/>
      <c r="KI64" s="157"/>
      <c r="KJ64" s="157"/>
      <c r="KK64" s="157"/>
      <c r="KL64" s="157"/>
      <c r="KM64" s="157"/>
      <c r="KN64" s="157"/>
      <c r="KO64" s="157"/>
      <c r="KP64" s="157"/>
      <c r="KQ64" s="157"/>
      <c r="KR64" s="157"/>
      <c r="KS64" s="157"/>
      <c r="KT64" s="157"/>
      <c r="KU64" s="157"/>
      <c r="KV64" s="157"/>
      <c r="KW64" s="157"/>
      <c r="KX64" s="157"/>
      <c r="KY64" s="157"/>
      <c r="KZ64" s="157"/>
      <c r="LA64" s="157"/>
      <c r="LB64" s="157"/>
      <c r="LC64" s="157"/>
      <c r="LD64" s="157"/>
      <c r="LE64" s="157"/>
      <c r="LF64" s="157"/>
      <c r="LG64" s="157"/>
      <c r="LH64" s="157"/>
      <c r="LI64" s="157"/>
      <c r="LJ64" s="157"/>
      <c r="LK64" s="157"/>
      <c r="LL64" s="157"/>
      <c r="LM64" s="157"/>
      <c r="LN64" s="157"/>
      <c r="LO64" s="157"/>
      <c r="LP64" s="157"/>
      <c r="LQ64" s="157"/>
      <c r="LR64" s="157"/>
    </row>
    <row r="65" spans="1:330" s="159" customFormat="1" x14ac:dyDescent="0.2">
      <c r="A65" s="145" t="s">
        <v>616</v>
      </c>
      <c r="B65" s="146" t="s">
        <v>619</v>
      </c>
      <c r="C65" s="147">
        <v>43</v>
      </c>
      <c r="D65" s="147"/>
      <c r="E65" s="145"/>
      <c r="F65" s="168">
        <v>426</v>
      </c>
      <c r="G65" s="148"/>
      <c r="H65" s="149"/>
      <c r="I65" s="101">
        <f t="shared" si="94"/>
        <v>80000</v>
      </c>
      <c r="J65" s="101">
        <f t="shared" si="94"/>
        <v>0</v>
      </c>
      <c r="K65" s="101">
        <f t="shared" si="94"/>
        <v>80000</v>
      </c>
      <c r="L65" s="101">
        <f t="shared" si="94"/>
        <v>0</v>
      </c>
      <c r="M65" s="108">
        <f t="shared" si="94"/>
        <v>80000</v>
      </c>
      <c r="N65" s="108">
        <f t="shared" si="94"/>
        <v>0</v>
      </c>
      <c r="O65" s="108">
        <f t="shared" si="94"/>
        <v>80000</v>
      </c>
      <c r="P65" s="108">
        <f t="shared" si="94"/>
        <v>0</v>
      </c>
      <c r="Q65" s="108">
        <f t="shared" si="94"/>
        <v>80000</v>
      </c>
      <c r="R65" s="108">
        <f t="shared" si="94"/>
        <v>0</v>
      </c>
      <c r="S65" s="108">
        <f t="shared" si="94"/>
        <v>100000</v>
      </c>
      <c r="T65" s="108">
        <f t="shared" si="94"/>
        <v>0</v>
      </c>
      <c r="U65" s="101">
        <f t="shared" si="94"/>
        <v>80000</v>
      </c>
      <c r="V65" s="101">
        <f t="shared" si="94"/>
        <v>0</v>
      </c>
      <c r="W65" s="108">
        <f t="shared" si="94"/>
        <v>80000</v>
      </c>
      <c r="X65" s="108">
        <f t="shared" si="94"/>
        <v>0</v>
      </c>
      <c r="Y65" s="108">
        <f t="shared" si="94"/>
        <v>80000</v>
      </c>
      <c r="Z65" s="108">
        <f t="shared" si="94"/>
        <v>0</v>
      </c>
      <c r="AA65" s="108">
        <f t="shared" si="94"/>
        <v>80000</v>
      </c>
      <c r="AB65" s="108">
        <f t="shared" si="94"/>
        <v>0</v>
      </c>
      <c r="AC65" s="108">
        <f t="shared" si="94"/>
        <v>100000</v>
      </c>
      <c r="AD65" s="108">
        <f t="shared" si="94"/>
        <v>0</v>
      </c>
      <c r="AE65" s="108">
        <f t="shared" si="94"/>
        <v>100000</v>
      </c>
      <c r="AF65" s="108">
        <f t="shared" si="94"/>
        <v>0</v>
      </c>
      <c r="AG65" s="108">
        <f t="shared" si="95"/>
        <v>100000</v>
      </c>
      <c r="AH65" s="108">
        <f t="shared" si="95"/>
        <v>0</v>
      </c>
      <c r="AI65" s="108">
        <f t="shared" si="95"/>
        <v>100000</v>
      </c>
      <c r="AJ65" s="108">
        <f t="shared" si="95"/>
        <v>0</v>
      </c>
      <c r="AK65" s="108">
        <f t="shared" si="96"/>
        <v>100000</v>
      </c>
      <c r="AL65" s="108">
        <f t="shared" si="96"/>
        <v>0</v>
      </c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50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  <c r="IK65" s="150"/>
      <c r="IL65" s="150"/>
      <c r="IM65" s="150"/>
      <c r="IN65" s="150"/>
      <c r="IO65" s="150"/>
      <c r="IP65" s="150"/>
      <c r="IQ65" s="150"/>
      <c r="IR65" s="150"/>
      <c r="IS65" s="150"/>
      <c r="IT65" s="150"/>
      <c r="IU65" s="150"/>
      <c r="IV65" s="150"/>
      <c r="IW65" s="150"/>
      <c r="IX65" s="150"/>
      <c r="IY65" s="150"/>
      <c r="IZ65" s="150"/>
      <c r="JA65" s="150"/>
      <c r="JB65" s="150"/>
      <c r="JC65" s="150"/>
      <c r="JD65" s="150"/>
      <c r="JE65" s="150"/>
      <c r="JF65" s="150"/>
      <c r="JG65" s="150"/>
      <c r="JH65" s="150"/>
      <c r="JI65" s="150"/>
      <c r="JJ65" s="150"/>
      <c r="JK65" s="150"/>
      <c r="JL65" s="150"/>
      <c r="JM65" s="150"/>
      <c r="JN65" s="150"/>
      <c r="JO65" s="150"/>
      <c r="JP65" s="150"/>
      <c r="JQ65" s="150"/>
      <c r="JR65" s="150"/>
      <c r="JS65" s="150"/>
      <c r="JT65" s="150"/>
      <c r="JU65" s="150"/>
      <c r="JV65" s="150"/>
      <c r="JW65" s="150"/>
      <c r="JX65" s="150"/>
      <c r="JY65" s="150"/>
      <c r="JZ65" s="150"/>
      <c r="KA65" s="150"/>
      <c r="KB65" s="150"/>
      <c r="KC65" s="150"/>
      <c r="KD65" s="150"/>
      <c r="KE65" s="150"/>
      <c r="KF65" s="150"/>
      <c r="KG65" s="150"/>
      <c r="KH65" s="150"/>
      <c r="KI65" s="150"/>
      <c r="KJ65" s="150"/>
      <c r="KK65" s="150"/>
      <c r="KL65" s="150"/>
      <c r="KM65" s="150"/>
      <c r="KN65" s="150"/>
      <c r="KO65" s="150"/>
      <c r="KP65" s="150"/>
      <c r="KQ65" s="150"/>
      <c r="KR65" s="150"/>
      <c r="KS65" s="150"/>
      <c r="KT65" s="150"/>
      <c r="KU65" s="150"/>
      <c r="KV65" s="150"/>
      <c r="KW65" s="150"/>
      <c r="KX65" s="150"/>
      <c r="KY65" s="150"/>
      <c r="KZ65" s="150"/>
      <c r="LA65" s="150"/>
      <c r="LB65" s="150"/>
      <c r="LC65" s="150"/>
      <c r="LD65" s="150"/>
      <c r="LE65" s="150"/>
      <c r="LF65" s="150"/>
      <c r="LG65" s="150"/>
      <c r="LH65" s="150"/>
      <c r="LI65" s="150"/>
      <c r="LJ65" s="150"/>
      <c r="LK65" s="150"/>
      <c r="LL65" s="150"/>
      <c r="LM65" s="150"/>
      <c r="LN65" s="150"/>
      <c r="LO65" s="150"/>
      <c r="LP65" s="150"/>
      <c r="LQ65" s="150"/>
      <c r="LR65" s="150"/>
    </row>
    <row r="66" spans="1:330" s="158" customFormat="1" ht="15" x14ac:dyDescent="0.2">
      <c r="A66" s="151" t="s">
        <v>616</v>
      </c>
      <c r="B66" s="152" t="s">
        <v>619</v>
      </c>
      <c r="C66" s="153">
        <v>43</v>
      </c>
      <c r="D66" s="153"/>
      <c r="E66" s="151" t="s">
        <v>101</v>
      </c>
      <c r="F66" s="174">
        <v>4264</v>
      </c>
      <c r="G66" s="155" t="s">
        <v>620</v>
      </c>
      <c r="H66" s="156"/>
      <c r="I66" s="97">
        <v>80000</v>
      </c>
      <c r="J66" s="112"/>
      <c r="K66" s="97">
        <v>80000</v>
      </c>
      <c r="L66" s="112"/>
      <c r="M66" s="120">
        <v>80000</v>
      </c>
      <c r="N66" s="113"/>
      <c r="O66" s="120">
        <v>80000</v>
      </c>
      <c r="P66" s="113"/>
      <c r="Q66" s="120">
        <v>80000</v>
      </c>
      <c r="R66" s="113"/>
      <c r="S66" s="120">
        <v>100000</v>
      </c>
      <c r="T66" s="113"/>
      <c r="U66" s="97">
        <v>80000</v>
      </c>
      <c r="V66" s="112"/>
      <c r="W66" s="120">
        <v>80000</v>
      </c>
      <c r="X66" s="113"/>
      <c r="Y66" s="120">
        <v>80000</v>
      </c>
      <c r="Z66" s="113"/>
      <c r="AA66" s="120">
        <v>80000</v>
      </c>
      <c r="AB66" s="113"/>
      <c r="AC66" s="120">
        <v>100000</v>
      </c>
      <c r="AD66" s="113"/>
      <c r="AE66" s="120">
        <v>100000</v>
      </c>
      <c r="AF66" s="113"/>
      <c r="AG66" s="120">
        <v>100000</v>
      </c>
      <c r="AH66" s="113"/>
      <c r="AI66" s="120">
        <v>100000</v>
      </c>
      <c r="AJ66" s="113"/>
      <c r="AK66" s="120">
        <v>100000</v>
      </c>
      <c r="AL66" s="113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  <c r="CC66" s="157"/>
      <c r="CD66" s="157"/>
      <c r="CE66" s="157"/>
      <c r="CF66" s="157"/>
      <c r="CG66" s="157"/>
      <c r="CH66" s="157"/>
      <c r="CI66" s="157"/>
      <c r="CJ66" s="157"/>
      <c r="CK66" s="157"/>
      <c r="CL66" s="157"/>
      <c r="CM66" s="157"/>
      <c r="CN66" s="157"/>
      <c r="CO66" s="157"/>
      <c r="CP66" s="157"/>
      <c r="CQ66" s="157"/>
      <c r="CR66" s="157"/>
      <c r="CS66" s="157"/>
      <c r="CT66" s="157"/>
      <c r="CU66" s="157"/>
      <c r="CV66" s="157"/>
      <c r="CW66" s="157"/>
      <c r="CX66" s="157"/>
      <c r="CY66" s="157"/>
      <c r="CZ66" s="157"/>
      <c r="DA66" s="157"/>
      <c r="DB66" s="157"/>
      <c r="DC66" s="157"/>
      <c r="DD66" s="157"/>
      <c r="DE66" s="157"/>
      <c r="DF66" s="157"/>
      <c r="DG66" s="157"/>
      <c r="DH66" s="157"/>
      <c r="DI66" s="157"/>
      <c r="DJ66" s="157"/>
      <c r="DK66" s="157"/>
      <c r="DL66" s="157"/>
      <c r="DM66" s="157"/>
      <c r="DN66" s="157"/>
      <c r="DO66" s="157"/>
      <c r="DP66" s="157"/>
      <c r="DQ66" s="157"/>
      <c r="DR66" s="157"/>
      <c r="DS66" s="157"/>
      <c r="DT66" s="157"/>
      <c r="DU66" s="157"/>
      <c r="DV66" s="157"/>
      <c r="DW66" s="157"/>
      <c r="DX66" s="157"/>
      <c r="DY66" s="157"/>
      <c r="DZ66" s="157"/>
      <c r="EA66" s="157"/>
      <c r="EB66" s="157"/>
      <c r="EC66" s="157"/>
      <c r="ED66" s="157"/>
      <c r="EE66" s="157"/>
      <c r="EF66" s="157"/>
      <c r="EG66" s="157"/>
      <c r="EH66" s="157"/>
      <c r="EI66" s="157"/>
      <c r="EJ66" s="157"/>
      <c r="EK66" s="157"/>
      <c r="EL66" s="157"/>
      <c r="EM66" s="157"/>
      <c r="EN66" s="157"/>
      <c r="EO66" s="157"/>
      <c r="EP66" s="157"/>
      <c r="EQ66" s="157"/>
      <c r="ER66" s="157"/>
      <c r="ES66" s="157"/>
      <c r="ET66" s="157"/>
      <c r="EU66" s="157"/>
      <c r="EV66" s="157"/>
      <c r="EW66" s="157"/>
      <c r="EX66" s="157"/>
      <c r="EY66" s="157"/>
      <c r="EZ66" s="157"/>
      <c r="FA66" s="157"/>
      <c r="FB66" s="157"/>
      <c r="FC66" s="157"/>
      <c r="FD66" s="157"/>
      <c r="FE66" s="157"/>
      <c r="FF66" s="157"/>
      <c r="FG66" s="157"/>
      <c r="FH66" s="157"/>
      <c r="FI66" s="157"/>
      <c r="FJ66" s="157"/>
      <c r="FK66" s="157"/>
      <c r="FL66" s="157"/>
      <c r="FM66" s="157"/>
      <c r="FN66" s="157"/>
      <c r="FO66" s="157"/>
      <c r="FP66" s="157"/>
      <c r="FQ66" s="157"/>
      <c r="FR66" s="157"/>
      <c r="FS66" s="157"/>
      <c r="FT66" s="157"/>
      <c r="FU66" s="157"/>
      <c r="FV66" s="157"/>
      <c r="FW66" s="157"/>
      <c r="FX66" s="157"/>
      <c r="FY66" s="157"/>
      <c r="FZ66" s="157"/>
      <c r="GA66" s="157"/>
      <c r="GB66" s="157"/>
      <c r="GC66" s="157"/>
      <c r="GD66" s="157"/>
      <c r="GE66" s="157"/>
      <c r="GF66" s="157"/>
      <c r="GG66" s="157"/>
      <c r="GH66" s="157"/>
      <c r="GI66" s="157"/>
      <c r="GJ66" s="157"/>
      <c r="GK66" s="157"/>
      <c r="GL66" s="157"/>
      <c r="GM66" s="157"/>
      <c r="GN66" s="157"/>
      <c r="GO66" s="157"/>
      <c r="GP66" s="157"/>
      <c r="GQ66" s="157"/>
      <c r="GR66" s="157"/>
      <c r="GS66" s="157"/>
      <c r="GT66" s="157"/>
      <c r="GU66" s="157"/>
      <c r="GV66" s="157"/>
      <c r="GW66" s="157"/>
      <c r="GX66" s="157"/>
      <c r="GY66" s="157"/>
      <c r="GZ66" s="157"/>
      <c r="HA66" s="157"/>
      <c r="HB66" s="157"/>
      <c r="HC66" s="157"/>
      <c r="HD66" s="157"/>
      <c r="HE66" s="157"/>
      <c r="HF66" s="157"/>
      <c r="HG66" s="157"/>
      <c r="HH66" s="157"/>
      <c r="HI66" s="157"/>
      <c r="HJ66" s="157"/>
      <c r="HK66" s="157"/>
      <c r="HL66" s="157"/>
      <c r="HM66" s="157"/>
      <c r="HN66" s="157"/>
      <c r="HO66" s="157"/>
      <c r="HP66" s="157"/>
      <c r="HQ66" s="157"/>
      <c r="HR66" s="157"/>
      <c r="HS66" s="157"/>
      <c r="HT66" s="157"/>
      <c r="HU66" s="157"/>
      <c r="HV66" s="157"/>
      <c r="HW66" s="157"/>
      <c r="HX66" s="157"/>
      <c r="HY66" s="157"/>
      <c r="HZ66" s="157"/>
      <c r="IA66" s="157"/>
      <c r="IB66" s="157"/>
      <c r="IC66" s="157"/>
      <c r="ID66" s="157"/>
      <c r="IE66" s="157"/>
      <c r="IF66" s="157"/>
      <c r="IG66" s="157"/>
      <c r="IH66" s="157"/>
      <c r="II66" s="157"/>
      <c r="IJ66" s="157"/>
      <c r="IK66" s="157"/>
      <c r="IL66" s="157"/>
      <c r="IM66" s="157"/>
      <c r="IN66" s="157"/>
      <c r="IO66" s="157"/>
      <c r="IP66" s="157"/>
      <c r="IQ66" s="157"/>
      <c r="IR66" s="157"/>
      <c r="IS66" s="157"/>
      <c r="IT66" s="157"/>
      <c r="IU66" s="157"/>
      <c r="IV66" s="157"/>
      <c r="IW66" s="157"/>
      <c r="IX66" s="157"/>
      <c r="IY66" s="157"/>
      <c r="IZ66" s="157"/>
      <c r="JA66" s="157"/>
      <c r="JB66" s="157"/>
      <c r="JC66" s="157"/>
      <c r="JD66" s="157"/>
      <c r="JE66" s="157"/>
      <c r="JF66" s="157"/>
      <c r="JG66" s="157"/>
      <c r="JH66" s="157"/>
      <c r="JI66" s="157"/>
      <c r="JJ66" s="157"/>
      <c r="JK66" s="157"/>
      <c r="JL66" s="157"/>
      <c r="JM66" s="157"/>
      <c r="JN66" s="157"/>
      <c r="JO66" s="157"/>
      <c r="JP66" s="157"/>
      <c r="JQ66" s="157"/>
      <c r="JR66" s="157"/>
      <c r="JS66" s="157"/>
      <c r="JT66" s="157"/>
      <c r="JU66" s="157"/>
      <c r="JV66" s="157"/>
      <c r="JW66" s="157"/>
      <c r="JX66" s="157"/>
      <c r="JY66" s="157"/>
      <c r="JZ66" s="157"/>
      <c r="KA66" s="157"/>
      <c r="KB66" s="157"/>
      <c r="KC66" s="157"/>
      <c r="KD66" s="157"/>
      <c r="KE66" s="157"/>
      <c r="KF66" s="157"/>
      <c r="KG66" s="157"/>
      <c r="KH66" s="157"/>
      <c r="KI66" s="157"/>
      <c r="KJ66" s="157"/>
      <c r="KK66" s="157"/>
      <c r="KL66" s="157"/>
      <c r="KM66" s="157"/>
      <c r="KN66" s="157"/>
      <c r="KO66" s="157"/>
      <c r="KP66" s="157"/>
      <c r="KQ66" s="157"/>
      <c r="KR66" s="157"/>
      <c r="KS66" s="157"/>
      <c r="KT66" s="157"/>
      <c r="KU66" s="157"/>
      <c r="KV66" s="157"/>
      <c r="KW66" s="157"/>
      <c r="KX66" s="157"/>
      <c r="KY66" s="157"/>
      <c r="KZ66" s="157"/>
      <c r="LA66" s="157"/>
      <c r="LB66" s="157"/>
      <c r="LC66" s="157"/>
      <c r="LD66" s="157"/>
      <c r="LE66" s="157"/>
      <c r="LF66" s="157"/>
      <c r="LG66" s="157"/>
      <c r="LH66" s="157"/>
      <c r="LI66" s="157"/>
      <c r="LJ66" s="157"/>
      <c r="LK66" s="157"/>
      <c r="LL66" s="157"/>
      <c r="LM66" s="157"/>
      <c r="LN66" s="157"/>
      <c r="LO66" s="157"/>
      <c r="LP66" s="157"/>
      <c r="LQ66" s="157"/>
      <c r="LR66" s="157"/>
    </row>
    <row r="67" spans="1:330" x14ac:dyDescent="0.2">
      <c r="A67" s="139" t="s">
        <v>616</v>
      </c>
      <c r="B67" s="140" t="s">
        <v>619</v>
      </c>
      <c r="C67" s="141">
        <v>71</v>
      </c>
      <c r="D67" s="141"/>
      <c r="E67" s="141"/>
      <c r="F67" s="142">
        <v>42</v>
      </c>
      <c r="G67" s="143"/>
      <c r="H67" s="144"/>
      <c r="I67" s="99">
        <f t="shared" ref="I67:AK68" si="97">I68</f>
        <v>21562</v>
      </c>
      <c r="J67" s="99">
        <f t="shared" si="97"/>
        <v>0</v>
      </c>
      <c r="K67" s="99">
        <f t="shared" si="97"/>
        <v>0</v>
      </c>
      <c r="L67" s="99">
        <f t="shared" si="97"/>
        <v>0</v>
      </c>
      <c r="M67" s="99">
        <f t="shared" si="97"/>
        <v>0</v>
      </c>
      <c r="N67" s="99">
        <f t="shared" si="97"/>
        <v>0</v>
      </c>
      <c r="O67" s="99">
        <f t="shared" si="97"/>
        <v>0</v>
      </c>
      <c r="P67" s="99">
        <f t="shared" si="97"/>
        <v>0</v>
      </c>
      <c r="Q67" s="99">
        <f t="shared" si="97"/>
        <v>0</v>
      </c>
      <c r="R67" s="99">
        <f t="shared" si="97"/>
        <v>0</v>
      </c>
      <c r="S67" s="99">
        <f t="shared" si="97"/>
        <v>7000</v>
      </c>
      <c r="T67" s="99">
        <f t="shared" si="97"/>
        <v>0</v>
      </c>
      <c r="U67" s="99">
        <f t="shared" si="97"/>
        <v>0</v>
      </c>
      <c r="V67" s="99">
        <f t="shared" si="97"/>
        <v>0</v>
      </c>
      <c r="W67" s="99">
        <f t="shared" si="97"/>
        <v>0</v>
      </c>
      <c r="X67" s="99">
        <f t="shared" si="97"/>
        <v>0</v>
      </c>
      <c r="Y67" s="99">
        <f t="shared" si="97"/>
        <v>0</v>
      </c>
      <c r="Z67" s="99">
        <f t="shared" si="97"/>
        <v>0</v>
      </c>
      <c r="AA67" s="99">
        <f t="shared" si="97"/>
        <v>0</v>
      </c>
      <c r="AB67" s="99">
        <f t="shared" si="97"/>
        <v>0</v>
      </c>
      <c r="AC67" s="99">
        <f t="shared" si="97"/>
        <v>0</v>
      </c>
      <c r="AD67" s="99">
        <f t="shared" si="97"/>
        <v>0</v>
      </c>
      <c r="AE67" s="99">
        <f t="shared" si="97"/>
        <v>0</v>
      </c>
      <c r="AF67" s="99">
        <f t="shared" si="97"/>
        <v>0</v>
      </c>
      <c r="AG67" s="99">
        <f t="shared" si="97"/>
        <v>0</v>
      </c>
      <c r="AH67" s="99">
        <f t="shared" ref="AG67:AJ68" si="98">AH68</f>
        <v>0</v>
      </c>
      <c r="AI67" s="99">
        <f t="shared" si="97"/>
        <v>0</v>
      </c>
      <c r="AJ67" s="99">
        <f t="shared" si="98"/>
        <v>0</v>
      </c>
      <c r="AK67" s="99">
        <f t="shared" si="97"/>
        <v>0</v>
      </c>
      <c r="AL67" s="99">
        <f t="shared" ref="AK67:AL68" si="99">AL68</f>
        <v>0</v>
      </c>
    </row>
    <row r="68" spans="1:330" s="159" customFormat="1" x14ac:dyDescent="0.2">
      <c r="A68" s="145" t="s">
        <v>616</v>
      </c>
      <c r="B68" s="146" t="s">
        <v>619</v>
      </c>
      <c r="C68" s="147">
        <v>71</v>
      </c>
      <c r="D68" s="147"/>
      <c r="E68" s="145"/>
      <c r="F68" s="168">
        <v>423</v>
      </c>
      <c r="G68" s="148"/>
      <c r="H68" s="149"/>
      <c r="I68" s="101">
        <f t="shared" si="97"/>
        <v>21562</v>
      </c>
      <c r="J68" s="101">
        <f t="shared" si="97"/>
        <v>0</v>
      </c>
      <c r="K68" s="101">
        <f t="shared" si="97"/>
        <v>0</v>
      </c>
      <c r="L68" s="101">
        <f t="shared" si="97"/>
        <v>0</v>
      </c>
      <c r="M68" s="108">
        <f t="shared" si="97"/>
        <v>0</v>
      </c>
      <c r="N68" s="108">
        <f t="shared" si="97"/>
        <v>0</v>
      </c>
      <c r="O68" s="108">
        <f t="shared" si="97"/>
        <v>0</v>
      </c>
      <c r="P68" s="108">
        <f t="shared" si="97"/>
        <v>0</v>
      </c>
      <c r="Q68" s="108">
        <f t="shared" si="97"/>
        <v>0</v>
      </c>
      <c r="R68" s="108">
        <f t="shared" si="97"/>
        <v>0</v>
      </c>
      <c r="S68" s="108">
        <f t="shared" si="97"/>
        <v>7000</v>
      </c>
      <c r="T68" s="108">
        <f t="shared" si="97"/>
        <v>0</v>
      </c>
      <c r="U68" s="101">
        <f t="shared" si="97"/>
        <v>0</v>
      </c>
      <c r="V68" s="101">
        <f t="shared" si="97"/>
        <v>0</v>
      </c>
      <c r="W68" s="108">
        <f t="shared" si="97"/>
        <v>0</v>
      </c>
      <c r="X68" s="108">
        <f t="shared" si="97"/>
        <v>0</v>
      </c>
      <c r="Y68" s="108">
        <f t="shared" si="97"/>
        <v>0</v>
      </c>
      <c r="Z68" s="108">
        <f t="shared" si="97"/>
        <v>0</v>
      </c>
      <c r="AA68" s="108">
        <f t="shared" si="97"/>
        <v>0</v>
      </c>
      <c r="AB68" s="108">
        <f t="shared" si="97"/>
        <v>0</v>
      </c>
      <c r="AC68" s="108">
        <f t="shared" si="97"/>
        <v>0</v>
      </c>
      <c r="AD68" s="108">
        <f t="shared" si="97"/>
        <v>0</v>
      </c>
      <c r="AE68" s="108">
        <f t="shared" si="97"/>
        <v>0</v>
      </c>
      <c r="AF68" s="108">
        <f t="shared" si="97"/>
        <v>0</v>
      </c>
      <c r="AG68" s="108">
        <f t="shared" si="98"/>
        <v>0</v>
      </c>
      <c r="AH68" s="108">
        <f t="shared" si="98"/>
        <v>0</v>
      </c>
      <c r="AI68" s="108">
        <f t="shared" si="98"/>
        <v>0</v>
      </c>
      <c r="AJ68" s="108">
        <f t="shared" si="98"/>
        <v>0</v>
      </c>
      <c r="AK68" s="108">
        <f t="shared" si="99"/>
        <v>0</v>
      </c>
      <c r="AL68" s="108">
        <f t="shared" si="99"/>
        <v>0</v>
      </c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50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  <c r="IK68" s="150"/>
      <c r="IL68" s="150"/>
      <c r="IM68" s="150"/>
      <c r="IN68" s="150"/>
      <c r="IO68" s="150"/>
      <c r="IP68" s="150"/>
      <c r="IQ68" s="150"/>
      <c r="IR68" s="150"/>
      <c r="IS68" s="150"/>
      <c r="IT68" s="150"/>
      <c r="IU68" s="150"/>
      <c r="IV68" s="150"/>
      <c r="IW68" s="150"/>
      <c r="IX68" s="150"/>
      <c r="IY68" s="150"/>
      <c r="IZ68" s="150"/>
      <c r="JA68" s="150"/>
      <c r="JB68" s="150"/>
      <c r="JC68" s="150"/>
      <c r="JD68" s="150"/>
      <c r="JE68" s="150"/>
      <c r="JF68" s="150"/>
      <c r="JG68" s="150"/>
      <c r="JH68" s="150"/>
      <c r="JI68" s="150"/>
      <c r="JJ68" s="150"/>
      <c r="JK68" s="150"/>
      <c r="JL68" s="150"/>
      <c r="JM68" s="150"/>
      <c r="JN68" s="150"/>
      <c r="JO68" s="150"/>
      <c r="JP68" s="150"/>
      <c r="JQ68" s="150"/>
      <c r="JR68" s="150"/>
      <c r="JS68" s="150"/>
      <c r="JT68" s="150"/>
      <c r="JU68" s="150"/>
      <c r="JV68" s="150"/>
      <c r="JW68" s="150"/>
      <c r="JX68" s="150"/>
      <c r="JY68" s="150"/>
      <c r="JZ68" s="150"/>
      <c r="KA68" s="150"/>
      <c r="KB68" s="150"/>
      <c r="KC68" s="150"/>
      <c r="KD68" s="150"/>
      <c r="KE68" s="150"/>
      <c r="KF68" s="150"/>
      <c r="KG68" s="150"/>
      <c r="KH68" s="150"/>
      <c r="KI68" s="150"/>
      <c r="KJ68" s="150"/>
      <c r="KK68" s="150"/>
      <c r="KL68" s="150"/>
      <c r="KM68" s="150"/>
      <c r="KN68" s="150"/>
      <c r="KO68" s="150"/>
      <c r="KP68" s="150"/>
      <c r="KQ68" s="150"/>
      <c r="KR68" s="150"/>
      <c r="KS68" s="150"/>
      <c r="KT68" s="150"/>
      <c r="KU68" s="150"/>
      <c r="KV68" s="150"/>
      <c r="KW68" s="150"/>
      <c r="KX68" s="150"/>
      <c r="KY68" s="150"/>
      <c r="KZ68" s="150"/>
      <c r="LA68" s="150"/>
      <c r="LB68" s="150"/>
      <c r="LC68" s="150"/>
      <c r="LD68" s="150"/>
      <c r="LE68" s="150"/>
      <c r="LF68" s="150"/>
      <c r="LG68" s="150"/>
      <c r="LH68" s="150"/>
      <c r="LI68" s="150"/>
      <c r="LJ68" s="150"/>
      <c r="LK68" s="150"/>
      <c r="LL68" s="150"/>
      <c r="LM68" s="150"/>
      <c r="LN68" s="150"/>
      <c r="LO68" s="150"/>
      <c r="LP68" s="150"/>
      <c r="LQ68" s="150"/>
      <c r="LR68" s="150"/>
    </row>
    <row r="69" spans="1:330" s="158" customFormat="1" ht="15" x14ac:dyDescent="0.2">
      <c r="A69" s="151" t="s">
        <v>616</v>
      </c>
      <c r="B69" s="152" t="s">
        <v>619</v>
      </c>
      <c r="C69" s="153">
        <v>71</v>
      </c>
      <c r="D69" s="153"/>
      <c r="E69" s="151" t="s">
        <v>101</v>
      </c>
      <c r="F69" s="174">
        <v>4231</v>
      </c>
      <c r="G69" s="155" t="s">
        <v>241</v>
      </c>
      <c r="H69" s="156"/>
      <c r="I69" s="97">
        <v>21562</v>
      </c>
      <c r="J69" s="112"/>
      <c r="K69" s="94">
        <v>0</v>
      </c>
      <c r="L69" s="112"/>
      <c r="M69" s="118">
        <v>0</v>
      </c>
      <c r="N69" s="113"/>
      <c r="O69" s="118">
        <v>0</v>
      </c>
      <c r="P69" s="113"/>
      <c r="Q69" s="118">
        <v>0</v>
      </c>
      <c r="R69" s="113"/>
      <c r="S69" s="118">
        <v>7000</v>
      </c>
      <c r="T69" s="113"/>
      <c r="U69" s="94">
        <v>0</v>
      </c>
      <c r="V69" s="112">
        <v>0</v>
      </c>
      <c r="W69" s="118">
        <v>0</v>
      </c>
      <c r="X69" s="113"/>
      <c r="Y69" s="118">
        <v>0</v>
      </c>
      <c r="Z69" s="113"/>
      <c r="AA69" s="118">
        <v>0</v>
      </c>
      <c r="AB69" s="113"/>
      <c r="AC69" s="118"/>
      <c r="AD69" s="113"/>
      <c r="AE69" s="118">
        <v>0</v>
      </c>
      <c r="AF69" s="113"/>
      <c r="AG69" s="118">
        <v>0</v>
      </c>
      <c r="AH69" s="113"/>
      <c r="AI69" s="118">
        <v>0</v>
      </c>
      <c r="AJ69" s="113"/>
      <c r="AK69" s="118"/>
      <c r="AL69" s="113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7"/>
      <c r="CR69" s="157"/>
      <c r="CS69" s="157"/>
      <c r="CT69" s="157"/>
      <c r="CU69" s="157"/>
      <c r="CV69" s="157"/>
      <c r="CW69" s="157"/>
      <c r="CX69" s="157"/>
      <c r="CY69" s="157"/>
      <c r="CZ69" s="157"/>
      <c r="DA69" s="157"/>
      <c r="DB69" s="157"/>
      <c r="DC69" s="157"/>
      <c r="DD69" s="157"/>
      <c r="DE69" s="157"/>
      <c r="DF69" s="157"/>
      <c r="DG69" s="157"/>
      <c r="DH69" s="157"/>
      <c r="DI69" s="157"/>
      <c r="DJ69" s="157"/>
      <c r="DK69" s="157"/>
      <c r="DL69" s="157"/>
      <c r="DM69" s="157"/>
      <c r="DN69" s="157"/>
      <c r="DO69" s="157"/>
      <c r="DP69" s="157"/>
      <c r="DQ69" s="157"/>
      <c r="DR69" s="157"/>
      <c r="DS69" s="157"/>
      <c r="DT69" s="157"/>
      <c r="DU69" s="157"/>
      <c r="DV69" s="157"/>
      <c r="DW69" s="157"/>
      <c r="DX69" s="157"/>
      <c r="DY69" s="157"/>
      <c r="DZ69" s="157"/>
      <c r="EA69" s="157"/>
      <c r="EB69" s="157"/>
      <c r="EC69" s="157"/>
      <c r="ED69" s="157"/>
      <c r="EE69" s="157"/>
      <c r="EF69" s="157"/>
      <c r="EG69" s="157"/>
      <c r="EH69" s="157"/>
      <c r="EI69" s="157"/>
      <c r="EJ69" s="157"/>
      <c r="EK69" s="157"/>
      <c r="EL69" s="157"/>
      <c r="EM69" s="157"/>
      <c r="EN69" s="157"/>
      <c r="EO69" s="157"/>
      <c r="EP69" s="157"/>
      <c r="EQ69" s="157"/>
      <c r="ER69" s="157"/>
      <c r="ES69" s="157"/>
      <c r="ET69" s="157"/>
      <c r="EU69" s="157"/>
      <c r="EV69" s="157"/>
      <c r="EW69" s="157"/>
      <c r="EX69" s="157"/>
      <c r="EY69" s="157"/>
      <c r="EZ69" s="157"/>
      <c r="FA69" s="157"/>
      <c r="FB69" s="157"/>
      <c r="FC69" s="157"/>
      <c r="FD69" s="157"/>
      <c r="FE69" s="157"/>
      <c r="FF69" s="157"/>
      <c r="FG69" s="157"/>
      <c r="FH69" s="157"/>
      <c r="FI69" s="157"/>
      <c r="FJ69" s="157"/>
      <c r="FK69" s="157"/>
      <c r="FL69" s="157"/>
      <c r="FM69" s="157"/>
      <c r="FN69" s="157"/>
      <c r="FO69" s="157"/>
      <c r="FP69" s="157"/>
      <c r="FQ69" s="157"/>
      <c r="FR69" s="157"/>
      <c r="FS69" s="157"/>
      <c r="FT69" s="157"/>
      <c r="FU69" s="157"/>
      <c r="FV69" s="157"/>
      <c r="FW69" s="157"/>
      <c r="FX69" s="157"/>
      <c r="FY69" s="157"/>
      <c r="FZ69" s="157"/>
      <c r="GA69" s="157"/>
      <c r="GB69" s="157"/>
      <c r="GC69" s="157"/>
      <c r="GD69" s="157"/>
      <c r="GE69" s="157"/>
      <c r="GF69" s="157"/>
      <c r="GG69" s="157"/>
      <c r="GH69" s="157"/>
      <c r="GI69" s="157"/>
      <c r="GJ69" s="157"/>
      <c r="GK69" s="157"/>
      <c r="GL69" s="157"/>
      <c r="GM69" s="157"/>
      <c r="GN69" s="157"/>
      <c r="GO69" s="157"/>
      <c r="GP69" s="157"/>
      <c r="GQ69" s="157"/>
      <c r="GR69" s="157"/>
      <c r="GS69" s="157"/>
      <c r="GT69" s="157"/>
      <c r="GU69" s="157"/>
      <c r="GV69" s="157"/>
      <c r="GW69" s="157"/>
      <c r="GX69" s="157"/>
      <c r="GY69" s="157"/>
      <c r="GZ69" s="157"/>
      <c r="HA69" s="157"/>
      <c r="HB69" s="157"/>
      <c r="HC69" s="157"/>
      <c r="HD69" s="157"/>
      <c r="HE69" s="157"/>
      <c r="HF69" s="157"/>
      <c r="HG69" s="157"/>
      <c r="HH69" s="157"/>
      <c r="HI69" s="157"/>
      <c r="HJ69" s="157"/>
      <c r="HK69" s="157"/>
      <c r="HL69" s="157"/>
      <c r="HM69" s="157"/>
      <c r="HN69" s="157"/>
      <c r="HO69" s="157"/>
      <c r="HP69" s="157"/>
      <c r="HQ69" s="157"/>
      <c r="HR69" s="157"/>
      <c r="HS69" s="157"/>
      <c r="HT69" s="157"/>
      <c r="HU69" s="157"/>
      <c r="HV69" s="157"/>
      <c r="HW69" s="157"/>
      <c r="HX69" s="157"/>
      <c r="HY69" s="157"/>
      <c r="HZ69" s="157"/>
      <c r="IA69" s="157"/>
      <c r="IB69" s="157"/>
      <c r="IC69" s="157"/>
      <c r="ID69" s="157"/>
      <c r="IE69" s="157"/>
      <c r="IF69" s="157"/>
      <c r="IG69" s="157"/>
      <c r="IH69" s="157"/>
      <c r="II69" s="157"/>
      <c r="IJ69" s="157"/>
      <c r="IK69" s="157"/>
      <c r="IL69" s="157"/>
      <c r="IM69" s="157"/>
      <c r="IN69" s="157"/>
      <c r="IO69" s="157"/>
      <c r="IP69" s="157"/>
      <c r="IQ69" s="157"/>
      <c r="IR69" s="157"/>
      <c r="IS69" s="157"/>
      <c r="IT69" s="157"/>
      <c r="IU69" s="157"/>
      <c r="IV69" s="157"/>
      <c r="IW69" s="157"/>
      <c r="IX69" s="157"/>
      <c r="IY69" s="157"/>
      <c r="IZ69" s="157"/>
      <c r="JA69" s="157"/>
      <c r="JB69" s="157"/>
      <c r="JC69" s="157"/>
      <c r="JD69" s="157"/>
      <c r="JE69" s="157"/>
      <c r="JF69" s="157"/>
      <c r="JG69" s="157"/>
      <c r="JH69" s="157"/>
      <c r="JI69" s="157"/>
      <c r="JJ69" s="157"/>
      <c r="JK69" s="157"/>
      <c r="JL69" s="157"/>
      <c r="JM69" s="157"/>
      <c r="JN69" s="157"/>
      <c r="JO69" s="157"/>
      <c r="JP69" s="157"/>
      <c r="JQ69" s="157"/>
      <c r="JR69" s="157"/>
      <c r="JS69" s="157"/>
      <c r="JT69" s="157"/>
      <c r="JU69" s="157"/>
      <c r="JV69" s="157"/>
      <c r="JW69" s="157"/>
      <c r="JX69" s="157"/>
      <c r="JY69" s="157"/>
      <c r="JZ69" s="157"/>
      <c r="KA69" s="157"/>
      <c r="KB69" s="157"/>
      <c r="KC69" s="157"/>
      <c r="KD69" s="157"/>
      <c r="KE69" s="157"/>
      <c r="KF69" s="157"/>
      <c r="KG69" s="157"/>
      <c r="KH69" s="157"/>
      <c r="KI69" s="157"/>
      <c r="KJ69" s="157"/>
      <c r="KK69" s="157"/>
      <c r="KL69" s="157"/>
      <c r="KM69" s="157"/>
      <c r="KN69" s="157"/>
      <c r="KO69" s="157"/>
      <c r="KP69" s="157"/>
      <c r="KQ69" s="157"/>
      <c r="KR69" s="157"/>
      <c r="KS69" s="157"/>
      <c r="KT69" s="157"/>
      <c r="KU69" s="157"/>
      <c r="KV69" s="157"/>
      <c r="KW69" s="157"/>
      <c r="KX69" s="157"/>
      <c r="KY69" s="157"/>
      <c r="KZ69" s="157"/>
      <c r="LA69" s="157"/>
      <c r="LB69" s="157"/>
      <c r="LC69" s="157"/>
      <c r="LD69" s="157"/>
      <c r="LE69" s="157"/>
      <c r="LF69" s="157"/>
      <c r="LG69" s="157"/>
      <c r="LH69" s="157"/>
      <c r="LI69" s="157"/>
      <c r="LJ69" s="157"/>
      <c r="LK69" s="157"/>
      <c r="LL69" s="157"/>
      <c r="LM69" s="157"/>
      <c r="LN69" s="157"/>
      <c r="LO69" s="157"/>
      <c r="LP69" s="157"/>
      <c r="LQ69" s="157"/>
      <c r="LR69" s="157"/>
    </row>
    <row r="70" spans="1:330" ht="90" x14ac:dyDescent="0.2">
      <c r="A70" s="175" t="s">
        <v>616</v>
      </c>
      <c r="B70" s="176" t="s">
        <v>621</v>
      </c>
      <c r="C70" s="176"/>
      <c r="D70" s="176"/>
      <c r="E70" s="176"/>
      <c r="F70" s="177"/>
      <c r="G70" s="180" t="s">
        <v>615</v>
      </c>
      <c r="H70" s="179" t="s">
        <v>603</v>
      </c>
      <c r="I70" s="100">
        <f t="shared" ref="I70:AF70" si="100">I74+I71+I85</f>
        <v>4297540</v>
      </c>
      <c r="J70" s="100">
        <f t="shared" si="100"/>
        <v>331807</v>
      </c>
      <c r="K70" s="100">
        <f t="shared" si="100"/>
        <v>1709407</v>
      </c>
      <c r="L70" s="100">
        <f t="shared" si="100"/>
        <v>331807</v>
      </c>
      <c r="M70" s="100">
        <f t="shared" si="100"/>
        <v>1709407</v>
      </c>
      <c r="N70" s="100">
        <f t="shared" si="100"/>
        <v>331807</v>
      </c>
      <c r="O70" s="100">
        <f t="shared" ref="O70:P70" si="101">O74+O71+O85</f>
        <v>1709407</v>
      </c>
      <c r="P70" s="100">
        <f t="shared" si="101"/>
        <v>331807</v>
      </c>
      <c r="Q70" s="100">
        <f t="shared" ref="Q70:T70" si="102">Q74+Q71+Q85</f>
        <v>1709407</v>
      </c>
      <c r="R70" s="100">
        <f t="shared" si="102"/>
        <v>0</v>
      </c>
      <c r="S70" s="100">
        <f t="shared" si="102"/>
        <v>5356500</v>
      </c>
      <c r="T70" s="100">
        <f t="shared" si="102"/>
        <v>0</v>
      </c>
      <c r="U70" s="100">
        <f t="shared" si="100"/>
        <v>1593607</v>
      </c>
      <c r="V70" s="100">
        <f t="shared" si="100"/>
        <v>331807</v>
      </c>
      <c r="W70" s="100">
        <f t="shared" si="100"/>
        <v>1593607</v>
      </c>
      <c r="X70" s="100">
        <f t="shared" si="100"/>
        <v>331807</v>
      </c>
      <c r="Y70" s="100">
        <f t="shared" ref="Y70:Z70" si="103">Y74+Y71+Y85</f>
        <v>1593607</v>
      </c>
      <c r="Z70" s="100">
        <f t="shared" si="103"/>
        <v>331807</v>
      </c>
      <c r="AA70" s="100">
        <f t="shared" ref="AA70:AD70" si="104">AA74+AA71+AA85</f>
        <v>1593607</v>
      </c>
      <c r="AB70" s="100">
        <f t="shared" si="104"/>
        <v>0</v>
      </c>
      <c r="AC70" s="100">
        <f t="shared" si="104"/>
        <v>2736500</v>
      </c>
      <c r="AD70" s="100">
        <f t="shared" si="104"/>
        <v>0</v>
      </c>
      <c r="AE70" s="100">
        <f t="shared" si="100"/>
        <v>2644107</v>
      </c>
      <c r="AF70" s="100">
        <f t="shared" si="100"/>
        <v>331807</v>
      </c>
      <c r="AG70" s="100">
        <f t="shared" ref="AG70:AH70" si="105">AG74+AG71+AG85</f>
        <v>2644107</v>
      </c>
      <c r="AH70" s="100">
        <f t="shared" si="105"/>
        <v>331807</v>
      </c>
      <c r="AI70" s="100">
        <f t="shared" ref="AI70:AL70" si="106">AI74+AI71+AI85</f>
        <v>2644107</v>
      </c>
      <c r="AJ70" s="100">
        <f t="shared" si="106"/>
        <v>331807</v>
      </c>
      <c r="AK70" s="100">
        <f t="shared" si="106"/>
        <v>3042807</v>
      </c>
      <c r="AL70" s="100">
        <f t="shared" si="106"/>
        <v>301807</v>
      </c>
    </row>
    <row r="71" spans="1:330" x14ac:dyDescent="0.2">
      <c r="A71" s="139" t="s">
        <v>616</v>
      </c>
      <c r="B71" s="140" t="s">
        <v>621</v>
      </c>
      <c r="C71" s="141">
        <v>11</v>
      </c>
      <c r="D71" s="141"/>
      <c r="E71" s="141"/>
      <c r="F71" s="142">
        <v>32</v>
      </c>
      <c r="G71" s="143"/>
      <c r="H71" s="144"/>
      <c r="I71" s="99">
        <f t="shared" ref="I71:AK72" si="107">I72</f>
        <v>331807</v>
      </c>
      <c r="J71" s="99">
        <f t="shared" si="107"/>
        <v>331807</v>
      </c>
      <c r="K71" s="99">
        <f t="shared" si="107"/>
        <v>331807</v>
      </c>
      <c r="L71" s="99">
        <f t="shared" si="107"/>
        <v>331807</v>
      </c>
      <c r="M71" s="99">
        <f t="shared" si="107"/>
        <v>331807</v>
      </c>
      <c r="N71" s="99">
        <f t="shared" si="107"/>
        <v>331807</v>
      </c>
      <c r="O71" s="99">
        <f t="shared" si="107"/>
        <v>331807</v>
      </c>
      <c r="P71" s="99">
        <f t="shared" si="107"/>
        <v>331807</v>
      </c>
      <c r="Q71" s="99">
        <f t="shared" si="107"/>
        <v>0</v>
      </c>
      <c r="R71" s="99">
        <f t="shared" si="107"/>
        <v>0</v>
      </c>
      <c r="S71" s="99">
        <f t="shared" si="107"/>
        <v>0</v>
      </c>
      <c r="T71" s="99">
        <f t="shared" si="107"/>
        <v>0</v>
      </c>
      <c r="U71" s="99">
        <f t="shared" si="107"/>
        <v>331807</v>
      </c>
      <c r="V71" s="99">
        <f t="shared" si="107"/>
        <v>331807</v>
      </c>
      <c r="W71" s="99">
        <f t="shared" si="107"/>
        <v>331807</v>
      </c>
      <c r="X71" s="99">
        <f t="shared" si="107"/>
        <v>331807</v>
      </c>
      <c r="Y71" s="99">
        <f t="shared" si="107"/>
        <v>331807</v>
      </c>
      <c r="Z71" s="99">
        <f t="shared" si="107"/>
        <v>331807</v>
      </c>
      <c r="AA71" s="99">
        <f t="shared" si="107"/>
        <v>0</v>
      </c>
      <c r="AB71" s="99">
        <f t="shared" si="107"/>
        <v>0</v>
      </c>
      <c r="AC71" s="99">
        <f t="shared" si="107"/>
        <v>0</v>
      </c>
      <c r="AD71" s="99">
        <f t="shared" si="107"/>
        <v>0</v>
      </c>
      <c r="AE71" s="99">
        <f t="shared" si="107"/>
        <v>331807</v>
      </c>
      <c r="AF71" s="99">
        <f t="shared" si="107"/>
        <v>331807</v>
      </c>
      <c r="AG71" s="99">
        <f t="shared" si="107"/>
        <v>331807</v>
      </c>
      <c r="AH71" s="99">
        <f t="shared" ref="AG71:AJ72" si="108">AH72</f>
        <v>331807</v>
      </c>
      <c r="AI71" s="99">
        <f t="shared" si="107"/>
        <v>331807</v>
      </c>
      <c r="AJ71" s="99">
        <f t="shared" si="108"/>
        <v>331807</v>
      </c>
      <c r="AK71" s="99">
        <f t="shared" si="107"/>
        <v>301807</v>
      </c>
      <c r="AL71" s="99">
        <f t="shared" ref="AK71:AL72" si="109">AL72</f>
        <v>301807</v>
      </c>
    </row>
    <row r="72" spans="1:330" s="159" customFormat="1" x14ac:dyDescent="0.2">
      <c r="A72" s="145" t="s">
        <v>616</v>
      </c>
      <c r="B72" s="146" t="s">
        <v>621</v>
      </c>
      <c r="C72" s="147">
        <v>11</v>
      </c>
      <c r="D72" s="147"/>
      <c r="E72" s="145"/>
      <c r="F72" s="168">
        <v>323</v>
      </c>
      <c r="G72" s="148"/>
      <c r="H72" s="149"/>
      <c r="I72" s="101">
        <f t="shared" si="107"/>
        <v>331807</v>
      </c>
      <c r="J72" s="101">
        <f t="shared" si="107"/>
        <v>331807</v>
      </c>
      <c r="K72" s="101">
        <f t="shared" si="107"/>
        <v>331807</v>
      </c>
      <c r="L72" s="101">
        <f t="shared" si="107"/>
        <v>331807</v>
      </c>
      <c r="M72" s="108">
        <f t="shared" si="107"/>
        <v>331807</v>
      </c>
      <c r="N72" s="108">
        <f t="shared" si="107"/>
        <v>331807</v>
      </c>
      <c r="O72" s="108">
        <f t="shared" si="107"/>
        <v>331807</v>
      </c>
      <c r="P72" s="108">
        <f t="shared" si="107"/>
        <v>331807</v>
      </c>
      <c r="Q72" s="108">
        <f t="shared" si="107"/>
        <v>0</v>
      </c>
      <c r="R72" s="108">
        <f t="shared" si="107"/>
        <v>0</v>
      </c>
      <c r="S72" s="108">
        <f t="shared" si="107"/>
        <v>0</v>
      </c>
      <c r="T72" s="108">
        <f t="shared" si="107"/>
        <v>0</v>
      </c>
      <c r="U72" s="101">
        <f t="shared" si="107"/>
        <v>331807</v>
      </c>
      <c r="V72" s="101">
        <f t="shared" si="107"/>
        <v>331807</v>
      </c>
      <c r="W72" s="108">
        <f t="shared" si="107"/>
        <v>331807</v>
      </c>
      <c r="X72" s="108">
        <f t="shared" si="107"/>
        <v>331807</v>
      </c>
      <c r="Y72" s="108">
        <f t="shared" si="107"/>
        <v>331807</v>
      </c>
      <c r="Z72" s="108">
        <f t="shared" si="107"/>
        <v>331807</v>
      </c>
      <c r="AA72" s="108">
        <f t="shared" si="107"/>
        <v>0</v>
      </c>
      <c r="AB72" s="108">
        <f t="shared" si="107"/>
        <v>0</v>
      </c>
      <c r="AC72" s="108">
        <f t="shared" si="107"/>
        <v>0</v>
      </c>
      <c r="AD72" s="108">
        <f t="shared" si="107"/>
        <v>0</v>
      </c>
      <c r="AE72" s="108">
        <f t="shared" si="107"/>
        <v>331807</v>
      </c>
      <c r="AF72" s="108">
        <f t="shared" si="107"/>
        <v>331807</v>
      </c>
      <c r="AG72" s="108">
        <f t="shared" si="108"/>
        <v>331807</v>
      </c>
      <c r="AH72" s="108">
        <f t="shared" si="108"/>
        <v>331807</v>
      </c>
      <c r="AI72" s="108">
        <f t="shared" si="108"/>
        <v>331807</v>
      </c>
      <c r="AJ72" s="108">
        <f t="shared" si="108"/>
        <v>331807</v>
      </c>
      <c r="AK72" s="108">
        <f t="shared" si="109"/>
        <v>301807</v>
      </c>
      <c r="AL72" s="108">
        <f t="shared" si="109"/>
        <v>301807</v>
      </c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50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  <c r="IK72" s="150"/>
      <c r="IL72" s="150"/>
      <c r="IM72" s="150"/>
      <c r="IN72" s="150"/>
      <c r="IO72" s="150"/>
      <c r="IP72" s="150"/>
      <c r="IQ72" s="150"/>
      <c r="IR72" s="150"/>
      <c r="IS72" s="150"/>
      <c r="IT72" s="150"/>
      <c r="IU72" s="150"/>
      <c r="IV72" s="150"/>
      <c r="IW72" s="150"/>
      <c r="IX72" s="150"/>
      <c r="IY72" s="150"/>
      <c r="IZ72" s="150"/>
      <c r="JA72" s="150"/>
      <c r="JB72" s="150"/>
      <c r="JC72" s="150"/>
      <c r="JD72" s="150"/>
      <c r="JE72" s="150"/>
      <c r="JF72" s="150"/>
      <c r="JG72" s="150"/>
      <c r="JH72" s="150"/>
      <c r="JI72" s="150"/>
      <c r="JJ72" s="150"/>
      <c r="JK72" s="150"/>
      <c r="JL72" s="150"/>
      <c r="JM72" s="150"/>
      <c r="JN72" s="150"/>
      <c r="JO72" s="150"/>
      <c r="JP72" s="150"/>
      <c r="JQ72" s="150"/>
      <c r="JR72" s="150"/>
      <c r="JS72" s="150"/>
      <c r="JT72" s="150"/>
      <c r="JU72" s="150"/>
      <c r="JV72" s="150"/>
      <c r="JW72" s="150"/>
      <c r="JX72" s="150"/>
      <c r="JY72" s="150"/>
      <c r="JZ72" s="150"/>
      <c r="KA72" s="150"/>
      <c r="KB72" s="150"/>
      <c r="KC72" s="150"/>
      <c r="KD72" s="150"/>
      <c r="KE72" s="150"/>
      <c r="KF72" s="150"/>
      <c r="KG72" s="150"/>
      <c r="KH72" s="150"/>
      <c r="KI72" s="150"/>
      <c r="KJ72" s="150"/>
      <c r="KK72" s="150"/>
      <c r="KL72" s="150"/>
      <c r="KM72" s="150"/>
      <c r="KN72" s="150"/>
      <c r="KO72" s="150"/>
      <c r="KP72" s="150"/>
      <c r="KQ72" s="150"/>
      <c r="KR72" s="150"/>
      <c r="KS72" s="150"/>
      <c r="KT72" s="150"/>
      <c r="KU72" s="150"/>
      <c r="KV72" s="150"/>
      <c r="KW72" s="150"/>
      <c r="KX72" s="150"/>
      <c r="KY72" s="150"/>
      <c r="KZ72" s="150"/>
      <c r="LA72" s="150"/>
      <c r="LB72" s="150"/>
      <c r="LC72" s="150"/>
      <c r="LD72" s="150"/>
      <c r="LE72" s="150"/>
      <c r="LF72" s="150"/>
      <c r="LG72" s="150"/>
      <c r="LH72" s="150"/>
      <c r="LI72" s="150"/>
      <c r="LJ72" s="150"/>
      <c r="LK72" s="150"/>
      <c r="LL72" s="150"/>
      <c r="LM72" s="150"/>
      <c r="LN72" s="150"/>
      <c r="LO72" s="150"/>
      <c r="LP72" s="150"/>
      <c r="LQ72" s="150"/>
      <c r="LR72" s="150"/>
    </row>
    <row r="73" spans="1:330" s="158" customFormat="1" ht="15" x14ac:dyDescent="0.2">
      <c r="A73" s="151" t="s">
        <v>616</v>
      </c>
      <c r="B73" s="152" t="s">
        <v>621</v>
      </c>
      <c r="C73" s="153">
        <v>11</v>
      </c>
      <c r="D73" s="153"/>
      <c r="E73" s="151" t="s">
        <v>101</v>
      </c>
      <c r="F73" s="174">
        <v>3232</v>
      </c>
      <c r="G73" s="155" t="s">
        <v>53</v>
      </c>
      <c r="H73" s="156"/>
      <c r="I73" s="97">
        <v>331807</v>
      </c>
      <c r="J73" s="94">
        <f>I73</f>
        <v>331807</v>
      </c>
      <c r="K73" s="97">
        <v>331807</v>
      </c>
      <c r="L73" s="94">
        <f>K73</f>
        <v>331807</v>
      </c>
      <c r="M73" s="120">
        <v>331807</v>
      </c>
      <c r="N73" s="118">
        <f>M73</f>
        <v>331807</v>
      </c>
      <c r="O73" s="120">
        <v>331807</v>
      </c>
      <c r="P73" s="118">
        <f>O73</f>
        <v>331807</v>
      </c>
      <c r="Q73" s="120">
        <v>0</v>
      </c>
      <c r="R73" s="118">
        <f>Q73</f>
        <v>0</v>
      </c>
      <c r="S73" s="120"/>
      <c r="T73" s="118">
        <f>S73</f>
        <v>0</v>
      </c>
      <c r="U73" s="97">
        <v>331807</v>
      </c>
      <c r="V73" s="94">
        <f>U73</f>
        <v>331807</v>
      </c>
      <c r="W73" s="120">
        <v>331807</v>
      </c>
      <c r="X73" s="118">
        <f>W73</f>
        <v>331807</v>
      </c>
      <c r="Y73" s="120">
        <v>331807</v>
      </c>
      <c r="Z73" s="118">
        <f>Y73</f>
        <v>331807</v>
      </c>
      <c r="AA73" s="120">
        <v>0</v>
      </c>
      <c r="AB73" s="118">
        <f>AA73</f>
        <v>0</v>
      </c>
      <c r="AC73" s="120"/>
      <c r="AD73" s="118">
        <f>AC73</f>
        <v>0</v>
      </c>
      <c r="AE73" s="120">
        <v>331807</v>
      </c>
      <c r="AF73" s="118">
        <f>AE73</f>
        <v>331807</v>
      </c>
      <c r="AG73" s="120">
        <v>331807</v>
      </c>
      <c r="AH73" s="118">
        <f>AG73</f>
        <v>331807</v>
      </c>
      <c r="AI73" s="120">
        <v>331807</v>
      </c>
      <c r="AJ73" s="118">
        <f>AI73</f>
        <v>331807</v>
      </c>
      <c r="AK73" s="120">
        <v>301807</v>
      </c>
      <c r="AL73" s="118">
        <f>AK73</f>
        <v>301807</v>
      </c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  <c r="DP73" s="157"/>
      <c r="DQ73" s="157"/>
      <c r="DR73" s="157"/>
      <c r="DS73" s="157"/>
      <c r="DT73" s="157"/>
      <c r="DU73" s="157"/>
      <c r="DV73" s="157"/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  <c r="EW73" s="157"/>
      <c r="EX73" s="157"/>
      <c r="EY73" s="157"/>
      <c r="EZ73" s="157"/>
      <c r="FA73" s="157"/>
      <c r="FB73" s="157"/>
      <c r="FC73" s="157"/>
      <c r="FD73" s="157"/>
      <c r="FE73" s="157"/>
      <c r="FF73" s="157"/>
      <c r="FG73" s="157"/>
      <c r="FH73" s="157"/>
      <c r="FI73" s="157"/>
      <c r="FJ73" s="157"/>
      <c r="FK73" s="157"/>
      <c r="FL73" s="157"/>
      <c r="FM73" s="157"/>
      <c r="FN73" s="157"/>
      <c r="FO73" s="157"/>
      <c r="FP73" s="157"/>
      <c r="FQ73" s="157"/>
      <c r="FR73" s="157"/>
      <c r="FS73" s="157"/>
      <c r="FT73" s="157"/>
      <c r="FU73" s="157"/>
      <c r="FV73" s="157"/>
      <c r="FW73" s="157"/>
      <c r="FX73" s="157"/>
      <c r="FY73" s="157"/>
      <c r="FZ73" s="157"/>
      <c r="GA73" s="157"/>
      <c r="GB73" s="157"/>
      <c r="GC73" s="157"/>
      <c r="GD73" s="157"/>
      <c r="GE73" s="157"/>
      <c r="GF73" s="157"/>
      <c r="GG73" s="157"/>
      <c r="GH73" s="157"/>
      <c r="GI73" s="157"/>
      <c r="GJ73" s="157"/>
      <c r="GK73" s="157"/>
      <c r="GL73" s="157"/>
      <c r="GM73" s="157"/>
      <c r="GN73" s="157"/>
      <c r="GO73" s="157"/>
      <c r="GP73" s="157"/>
      <c r="GQ73" s="157"/>
      <c r="GR73" s="157"/>
      <c r="GS73" s="157"/>
      <c r="GT73" s="157"/>
      <c r="GU73" s="157"/>
      <c r="GV73" s="157"/>
      <c r="GW73" s="157"/>
      <c r="GX73" s="157"/>
      <c r="GY73" s="157"/>
      <c r="GZ73" s="157"/>
      <c r="HA73" s="157"/>
      <c r="HB73" s="157"/>
      <c r="HC73" s="157"/>
      <c r="HD73" s="157"/>
      <c r="HE73" s="157"/>
      <c r="HF73" s="157"/>
      <c r="HG73" s="157"/>
      <c r="HH73" s="157"/>
      <c r="HI73" s="157"/>
      <c r="HJ73" s="157"/>
      <c r="HK73" s="157"/>
      <c r="HL73" s="157"/>
      <c r="HM73" s="157"/>
      <c r="HN73" s="157"/>
      <c r="HO73" s="157"/>
      <c r="HP73" s="157"/>
      <c r="HQ73" s="157"/>
      <c r="HR73" s="157"/>
      <c r="HS73" s="157"/>
      <c r="HT73" s="157"/>
      <c r="HU73" s="157"/>
      <c r="HV73" s="157"/>
      <c r="HW73" s="157"/>
      <c r="HX73" s="157"/>
      <c r="HY73" s="157"/>
      <c r="HZ73" s="157"/>
      <c r="IA73" s="157"/>
      <c r="IB73" s="157"/>
      <c r="IC73" s="157"/>
      <c r="ID73" s="157"/>
      <c r="IE73" s="157"/>
      <c r="IF73" s="157"/>
      <c r="IG73" s="157"/>
      <c r="IH73" s="157"/>
      <c r="II73" s="157"/>
      <c r="IJ73" s="157"/>
      <c r="IK73" s="157"/>
      <c r="IL73" s="157"/>
      <c r="IM73" s="157"/>
      <c r="IN73" s="157"/>
      <c r="IO73" s="157"/>
      <c r="IP73" s="157"/>
      <c r="IQ73" s="157"/>
      <c r="IR73" s="157"/>
      <c r="IS73" s="157"/>
      <c r="IT73" s="157"/>
      <c r="IU73" s="157"/>
      <c r="IV73" s="157"/>
      <c r="IW73" s="157"/>
      <c r="IX73" s="157"/>
      <c r="IY73" s="157"/>
      <c r="IZ73" s="157"/>
      <c r="JA73" s="157"/>
      <c r="JB73" s="157"/>
      <c r="JC73" s="157"/>
      <c r="JD73" s="157"/>
      <c r="JE73" s="157"/>
      <c r="JF73" s="157"/>
      <c r="JG73" s="157"/>
      <c r="JH73" s="157"/>
      <c r="JI73" s="157"/>
      <c r="JJ73" s="157"/>
      <c r="JK73" s="157"/>
      <c r="JL73" s="157"/>
      <c r="JM73" s="157"/>
      <c r="JN73" s="157"/>
      <c r="JO73" s="157"/>
      <c r="JP73" s="157"/>
      <c r="JQ73" s="157"/>
      <c r="JR73" s="157"/>
      <c r="JS73" s="157"/>
      <c r="JT73" s="157"/>
      <c r="JU73" s="157"/>
      <c r="JV73" s="157"/>
      <c r="JW73" s="157"/>
      <c r="JX73" s="157"/>
      <c r="JY73" s="157"/>
      <c r="JZ73" s="157"/>
      <c r="KA73" s="157"/>
      <c r="KB73" s="157"/>
      <c r="KC73" s="157"/>
      <c r="KD73" s="157"/>
      <c r="KE73" s="157"/>
      <c r="KF73" s="157"/>
      <c r="KG73" s="157"/>
      <c r="KH73" s="157"/>
      <c r="KI73" s="157"/>
      <c r="KJ73" s="157"/>
      <c r="KK73" s="157"/>
      <c r="KL73" s="157"/>
      <c r="KM73" s="157"/>
      <c r="KN73" s="157"/>
      <c r="KO73" s="157"/>
      <c r="KP73" s="157"/>
      <c r="KQ73" s="157"/>
      <c r="KR73" s="157"/>
      <c r="KS73" s="157"/>
      <c r="KT73" s="157"/>
      <c r="KU73" s="157"/>
      <c r="KV73" s="157"/>
      <c r="KW73" s="157"/>
      <c r="KX73" s="157"/>
      <c r="KY73" s="157"/>
      <c r="KZ73" s="157"/>
      <c r="LA73" s="157"/>
      <c r="LB73" s="157"/>
      <c r="LC73" s="157"/>
      <c r="LD73" s="157"/>
      <c r="LE73" s="157"/>
      <c r="LF73" s="157"/>
      <c r="LG73" s="157"/>
      <c r="LH73" s="157"/>
      <c r="LI73" s="157"/>
      <c r="LJ73" s="157"/>
      <c r="LK73" s="157"/>
      <c r="LL73" s="157"/>
      <c r="LM73" s="157"/>
      <c r="LN73" s="157"/>
      <c r="LO73" s="157"/>
      <c r="LP73" s="157"/>
      <c r="LQ73" s="157"/>
      <c r="LR73" s="157"/>
    </row>
    <row r="74" spans="1:330" x14ac:dyDescent="0.2">
      <c r="A74" s="139" t="s">
        <v>616</v>
      </c>
      <c r="B74" s="140" t="s">
        <v>621</v>
      </c>
      <c r="C74" s="141">
        <v>43</v>
      </c>
      <c r="D74" s="141"/>
      <c r="E74" s="141"/>
      <c r="F74" s="142">
        <v>32</v>
      </c>
      <c r="G74" s="143"/>
      <c r="H74" s="144"/>
      <c r="I74" s="99">
        <f t="shared" ref="I74:AF74" si="110">I75+I79</f>
        <v>1927733</v>
      </c>
      <c r="J74" s="99">
        <f t="shared" si="110"/>
        <v>0</v>
      </c>
      <c r="K74" s="99">
        <f t="shared" si="110"/>
        <v>768600</v>
      </c>
      <c r="L74" s="99">
        <f t="shared" si="110"/>
        <v>0</v>
      </c>
      <c r="M74" s="99">
        <f t="shared" si="110"/>
        <v>768600</v>
      </c>
      <c r="N74" s="99">
        <f t="shared" si="110"/>
        <v>0</v>
      </c>
      <c r="O74" s="99">
        <f t="shared" ref="O74:P74" si="111">O75+O79</f>
        <v>768600</v>
      </c>
      <c r="P74" s="99">
        <f t="shared" si="111"/>
        <v>0</v>
      </c>
      <c r="Q74" s="99">
        <f t="shared" ref="Q74:T74" si="112">Q75+Q79</f>
        <v>1100407</v>
      </c>
      <c r="R74" s="99">
        <f t="shared" si="112"/>
        <v>0</v>
      </c>
      <c r="S74" s="99">
        <f t="shared" si="112"/>
        <v>2528600</v>
      </c>
      <c r="T74" s="99">
        <f t="shared" si="112"/>
        <v>0</v>
      </c>
      <c r="U74" s="99">
        <f t="shared" si="110"/>
        <v>674600</v>
      </c>
      <c r="V74" s="99">
        <f t="shared" si="110"/>
        <v>0</v>
      </c>
      <c r="W74" s="99">
        <f t="shared" si="110"/>
        <v>674600</v>
      </c>
      <c r="X74" s="99">
        <f t="shared" si="110"/>
        <v>0</v>
      </c>
      <c r="Y74" s="99">
        <f t="shared" ref="Y74:Z74" si="113">Y75+Y79</f>
        <v>674600</v>
      </c>
      <c r="Z74" s="99">
        <f t="shared" si="113"/>
        <v>0</v>
      </c>
      <c r="AA74" s="99">
        <f t="shared" ref="AA74:AD74" si="114">AA75+AA79</f>
        <v>1006407</v>
      </c>
      <c r="AB74" s="99">
        <f t="shared" si="114"/>
        <v>0</v>
      </c>
      <c r="AC74" s="99">
        <f t="shared" si="114"/>
        <v>1828600</v>
      </c>
      <c r="AD74" s="99">
        <f t="shared" si="114"/>
        <v>0</v>
      </c>
      <c r="AE74" s="99">
        <f t="shared" si="110"/>
        <v>1415100</v>
      </c>
      <c r="AF74" s="99">
        <f t="shared" si="110"/>
        <v>0</v>
      </c>
      <c r="AG74" s="99">
        <f t="shared" ref="AG74:AH74" si="115">AG75+AG79</f>
        <v>1415100</v>
      </c>
      <c r="AH74" s="99">
        <f t="shared" si="115"/>
        <v>0</v>
      </c>
      <c r="AI74" s="99">
        <f t="shared" ref="AI74:AL74" si="116">AI75+AI79</f>
        <v>1415100</v>
      </c>
      <c r="AJ74" s="99">
        <f t="shared" si="116"/>
        <v>0</v>
      </c>
      <c r="AK74" s="99">
        <f t="shared" si="116"/>
        <v>1833100</v>
      </c>
      <c r="AL74" s="99">
        <f t="shared" si="116"/>
        <v>0</v>
      </c>
    </row>
    <row r="75" spans="1:330" s="159" customFormat="1" x14ac:dyDescent="0.2">
      <c r="A75" s="145" t="s">
        <v>616</v>
      </c>
      <c r="B75" s="146" t="s">
        <v>621</v>
      </c>
      <c r="C75" s="147">
        <v>43</v>
      </c>
      <c r="D75" s="147"/>
      <c r="E75" s="145"/>
      <c r="F75" s="168">
        <v>322</v>
      </c>
      <c r="G75" s="148"/>
      <c r="H75" s="149"/>
      <c r="I75" s="101">
        <f t="shared" ref="I75:AF75" si="117">I76+I77+I78</f>
        <v>13600</v>
      </c>
      <c r="J75" s="101">
        <f t="shared" si="117"/>
        <v>0</v>
      </c>
      <c r="K75" s="101">
        <f t="shared" si="117"/>
        <v>15500</v>
      </c>
      <c r="L75" s="101">
        <f t="shared" si="117"/>
        <v>0</v>
      </c>
      <c r="M75" s="108">
        <f t="shared" si="117"/>
        <v>15500</v>
      </c>
      <c r="N75" s="108">
        <f t="shared" si="117"/>
        <v>0</v>
      </c>
      <c r="O75" s="108">
        <f t="shared" ref="O75:P75" si="118">O76+O77+O78</f>
        <v>15500</v>
      </c>
      <c r="P75" s="108">
        <f t="shared" si="118"/>
        <v>0</v>
      </c>
      <c r="Q75" s="108">
        <f t="shared" ref="Q75:T75" si="119">Q76+Q77+Q78</f>
        <v>15500</v>
      </c>
      <c r="R75" s="108">
        <f t="shared" si="119"/>
        <v>0</v>
      </c>
      <c r="S75" s="108">
        <f t="shared" si="119"/>
        <v>15500</v>
      </c>
      <c r="T75" s="108">
        <f t="shared" si="119"/>
        <v>0</v>
      </c>
      <c r="U75" s="101">
        <f t="shared" si="117"/>
        <v>15500</v>
      </c>
      <c r="V75" s="101">
        <f t="shared" si="117"/>
        <v>0</v>
      </c>
      <c r="W75" s="108">
        <f t="shared" si="117"/>
        <v>15500</v>
      </c>
      <c r="X75" s="108">
        <f t="shared" si="117"/>
        <v>0</v>
      </c>
      <c r="Y75" s="108">
        <f t="shared" ref="Y75:Z75" si="120">Y76+Y77+Y78</f>
        <v>15500</v>
      </c>
      <c r="Z75" s="108">
        <f t="shared" si="120"/>
        <v>0</v>
      </c>
      <c r="AA75" s="108">
        <f t="shared" ref="AA75:AD75" si="121">AA76+AA77+AA78</f>
        <v>15500</v>
      </c>
      <c r="AB75" s="108">
        <f t="shared" si="121"/>
        <v>0</v>
      </c>
      <c r="AC75" s="108">
        <f t="shared" si="121"/>
        <v>15500</v>
      </c>
      <c r="AD75" s="108">
        <f t="shared" si="121"/>
        <v>0</v>
      </c>
      <c r="AE75" s="108">
        <f t="shared" si="117"/>
        <v>20000</v>
      </c>
      <c r="AF75" s="108">
        <f t="shared" si="117"/>
        <v>0</v>
      </c>
      <c r="AG75" s="108">
        <f t="shared" ref="AG75:AH75" si="122">AG76+AG77+AG78</f>
        <v>20000</v>
      </c>
      <c r="AH75" s="108">
        <f t="shared" si="122"/>
        <v>0</v>
      </c>
      <c r="AI75" s="108">
        <f t="shared" ref="AI75:AL75" si="123">AI76+AI77+AI78</f>
        <v>20000</v>
      </c>
      <c r="AJ75" s="108">
        <f t="shared" si="123"/>
        <v>0</v>
      </c>
      <c r="AK75" s="108">
        <f t="shared" si="123"/>
        <v>20000</v>
      </c>
      <c r="AL75" s="108">
        <f t="shared" si="123"/>
        <v>0</v>
      </c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50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  <c r="IK75" s="150"/>
      <c r="IL75" s="150"/>
      <c r="IM75" s="150"/>
      <c r="IN75" s="150"/>
      <c r="IO75" s="150"/>
      <c r="IP75" s="150"/>
      <c r="IQ75" s="150"/>
      <c r="IR75" s="150"/>
      <c r="IS75" s="150"/>
      <c r="IT75" s="150"/>
      <c r="IU75" s="150"/>
      <c r="IV75" s="150"/>
      <c r="IW75" s="150"/>
      <c r="IX75" s="150"/>
      <c r="IY75" s="150"/>
      <c r="IZ75" s="150"/>
      <c r="JA75" s="150"/>
      <c r="JB75" s="150"/>
      <c r="JC75" s="150"/>
      <c r="JD75" s="150"/>
      <c r="JE75" s="150"/>
      <c r="JF75" s="150"/>
      <c r="JG75" s="150"/>
      <c r="JH75" s="150"/>
      <c r="JI75" s="150"/>
      <c r="JJ75" s="150"/>
      <c r="JK75" s="150"/>
      <c r="JL75" s="150"/>
      <c r="JM75" s="150"/>
      <c r="JN75" s="150"/>
      <c r="JO75" s="150"/>
      <c r="JP75" s="150"/>
      <c r="JQ75" s="150"/>
      <c r="JR75" s="150"/>
      <c r="JS75" s="150"/>
      <c r="JT75" s="150"/>
      <c r="JU75" s="150"/>
      <c r="JV75" s="150"/>
      <c r="JW75" s="150"/>
      <c r="JX75" s="150"/>
      <c r="JY75" s="150"/>
      <c r="JZ75" s="150"/>
      <c r="KA75" s="150"/>
      <c r="KB75" s="150"/>
      <c r="KC75" s="150"/>
      <c r="KD75" s="150"/>
      <c r="KE75" s="150"/>
      <c r="KF75" s="150"/>
      <c r="KG75" s="150"/>
      <c r="KH75" s="150"/>
      <c r="KI75" s="150"/>
      <c r="KJ75" s="150"/>
      <c r="KK75" s="150"/>
      <c r="KL75" s="150"/>
      <c r="KM75" s="150"/>
      <c r="KN75" s="150"/>
      <c r="KO75" s="150"/>
      <c r="KP75" s="150"/>
      <c r="KQ75" s="150"/>
      <c r="KR75" s="150"/>
      <c r="KS75" s="150"/>
      <c r="KT75" s="150"/>
      <c r="KU75" s="150"/>
      <c r="KV75" s="150"/>
      <c r="KW75" s="150"/>
      <c r="KX75" s="150"/>
      <c r="KY75" s="150"/>
      <c r="KZ75" s="150"/>
      <c r="LA75" s="150"/>
      <c r="LB75" s="150"/>
      <c r="LC75" s="150"/>
      <c r="LD75" s="150"/>
      <c r="LE75" s="150"/>
      <c r="LF75" s="150"/>
      <c r="LG75" s="150"/>
      <c r="LH75" s="150"/>
      <c r="LI75" s="150"/>
      <c r="LJ75" s="150"/>
      <c r="LK75" s="150"/>
      <c r="LL75" s="150"/>
      <c r="LM75" s="150"/>
      <c r="LN75" s="150"/>
      <c r="LO75" s="150"/>
      <c r="LP75" s="150"/>
      <c r="LQ75" s="150"/>
      <c r="LR75" s="150"/>
    </row>
    <row r="76" spans="1:330" s="158" customFormat="1" ht="15" x14ac:dyDescent="0.2">
      <c r="A76" s="151" t="s">
        <v>616</v>
      </c>
      <c r="B76" s="152" t="s">
        <v>621</v>
      </c>
      <c r="C76" s="153">
        <v>43</v>
      </c>
      <c r="D76" s="153"/>
      <c r="E76" s="151" t="s">
        <v>101</v>
      </c>
      <c r="F76" s="174">
        <v>3222</v>
      </c>
      <c r="G76" s="155" t="s">
        <v>47</v>
      </c>
      <c r="H76" s="156"/>
      <c r="I76" s="97">
        <v>1500</v>
      </c>
      <c r="J76" s="112"/>
      <c r="K76" s="97">
        <v>1500</v>
      </c>
      <c r="L76" s="112"/>
      <c r="M76" s="120">
        <v>1500</v>
      </c>
      <c r="N76" s="113"/>
      <c r="O76" s="120">
        <v>1500</v>
      </c>
      <c r="P76" s="113"/>
      <c r="Q76" s="120">
        <v>1500</v>
      </c>
      <c r="R76" s="113"/>
      <c r="S76" s="120">
        <v>1500</v>
      </c>
      <c r="T76" s="113"/>
      <c r="U76" s="97">
        <v>1500</v>
      </c>
      <c r="V76" s="112"/>
      <c r="W76" s="120">
        <v>1500</v>
      </c>
      <c r="X76" s="113"/>
      <c r="Y76" s="120">
        <v>1500</v>
      </c>
      <c r="Z76" s="113"/>
      <c r="AA76" s="120">
        <v>1500</v>
      </c>
      <c r="AB76" s="113"/>
      <c r="AC76" s="120">
        <v>1500</v>
      </c>
      <c r="AD76" s="113"/>
      <c r="AE76" s="120">
        <v>2000</v>
      </c>
      <c r="AF76" s="113"/>
      <c r="AG76" s="120">
        <v>2000</v>
      </c>
      <c r="AH76" s="113"/>
      <c r="AI76" s="120">
        <v>2000</v>
      </c>
      <c r="AJ76" s="113"/>
      <c r="AK76" s="120">
        <v>2000</v>
      </c>
      <c r="AL76" s="113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  <c r="DP76" s="157"/>
      <c r="DQ76" s="157"/>
      <c r="DR76" s="157"/>
      <c r="DS76" s="157"/>
      <c r="DT76" s="157"/>
      <c r="DU76" s="157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  <c r="EV76" s="157"/>
      <c r="EW76" s="157"/>
      <c r="EX76" s="157"/>
      <c r="EY76" s="157"/>
      <c r="EZ76" s="157"/>
      <c r="FA76" s="157"/>
      <c r="FB76" s="157"/>
      <c r="FC76" s="157"/>
      <c r="FD76" s="157"/>
      <c r="FE76" s="157"/>
      <c r="FF76" s="157"/>
      <c r="FG76" s="157"/>
      <c r="FH76" s="157"/>
      <c r="FI76" s="157"/>
      <c r="FJ76" s="157"/>
      <c r="FK76" s="157"/>
      <c r="FL76" s="157"/>
      <c r="FM76" s="157"/>
      <c r="FN76" s="157"/>
      <c r="FO76" s="157"/>
      <c r="FP76" s="157"/>
      <c r="FQ76" s="157"/>
      <c r="FR76" s="157"/>
      <c r="FS76" s="157"/>
      <c r="FT76" s="157"/>
      <c r="FU76" s="157"/>
      <c r="FV76" s="157"/>
      <c r="FW76" s="157"/>
      <c r="FX76" s="157"/>
      <c r="FY76" s="157"/>
      <c r="FZ76" s="157"/>
      <c r="GA76" s="157"/>
      <c r="GB76" s="157"/>
      <c r="GC76" s="157"/>
      <c r="GD76" s="157"/>
      <c r="GE76" s="157"/>
      <c r="GF76" s="157"/>
      <c r="GG76" s="157"/>
      <c r="GH76" s="157"/>
      <c r="GI76" s="157"/>
      <c r="GJ76" s="157"/>
      <c r="GK76" s="157"/>
      <c r="GL76" s="157"/>
      <c r="GM76" s="157"/>
      <c r="GN76" s="157"/>
      <c r="GO76" s="157"/>
      <c r="GP76" s="157"/>
      <c r="GQ76" s="157"/>
      <c r="GR76" s="157"/>
      <c r="GS76" s="157"/>
      <c r="GT76" s="157"/>
      <c r="GU76" s="157"/>
      <c r="GV76" s="157"/>
      <c r="GW76" s="157"/>
      <c r="GX76" s="157"/>
      <c r="GY76" s="157"/>
      <c r="GZ76" s="157"/>
      <c r="HA76" s="157"/>
      <c r="HB76" s="157"/>
      <c r="HC76" s="157"/>
      <c r="HD76" s="157"/>
      <c r="HE76" s="157"/>
      <c r="HF76" s="157"/>
      <c r="HG76" s="157"/>
      <c r="HH76" s="157"/>
      <c r="HI76" s="157"/>
      <c r="HJ76" s="157"/>
      <c r="HK76" s="157"/>
      <c r="HL76" s="157"/>
      <c r="HM76" s="157"/>
      <c r="HN76" s="157"/>
      <c r="HO76" s="157"/>
      <c r="HP76" s="157"/>
      <c r="HQ76" s="157"/>
      <c r="HR76" s="157"/>
      <c r="HS76" s="157"/>
      <c r="HT76" s="157"/>
      <c r="HU76" s="157"/>
      <c r="HV76" s="157"/>
      <c r="HW76" s="157"/>
      <c r="HX76" s="157"/>
      <c r="HY76" s="157"/>
      <c r="HZ76" s="157"/>
      <c r="IA76" s="157"/>
      <c r="IB76" s="157"/>
      <c r="IC76" s="157"/>
      <c r="ID76" s="157"/>
      <c r="IE76" s="157"/>
      <c r="IF76" s="157"/>
      <c r="IG76" s="157"/>
      <c r="IH76" s="157"/>
      <c r="II76" s="157"/>
      <c r="IJ76" s="157"/>
      <c r="IK76" s="157"/>
      <c r="IL76" s="157"/>
      <c r="IM76" s="157"/>
      <c r="IN76" s="157"/>
      <c r="IO76" s="157"/>
      <c r="IP76" s="157"/>
      <c r="IQ76" s="157"/>
      <c r="IR76" s="157"/>
      <c r="IS76" s="157"/>
      <c r="IT76" s="157"/>
      <c r="IU76" s="157"/>
      <c r="IV76" s="157"/>
      <c r="IW76" s="157"/>
      <c r="IX76" s="157"/>
      <c r="IY76" s="157"/>
      <c r="IZ76" s="157"/>
      <c r="JA76" s="157"/>
      <c r="JB76" s="157"/>
      <c r="JC76" s="157"/>
      <c r="JD76" s="157"/>
      <c r="JE76" s="157"/>
      <c r="JF76" s="157"/>
      <c r="JG76" s="157"/>
      <c r="JH76" s="157"/>
      <c r="JI76" s="157"/>
      <c r="JJ76" s="157"/>
      <c r="JK76" s="157"/>
      <c r="JL76" s="157"/>
      <c r="JM76" s="157"/>
      <c r="JN76" s="157"/>
      <c r="JO76" s="157"/>
      <c r="JP76" s="157"/>
      <c r="JQ76" s="157"/>
      <c r="JR76" s="157"/>
      <c r="JS76" s="157"/>
      <c r="JT76" s="157"/>
      <c r="JU76" s="157"/>
      <c r="JV76" s="157"/>
      <c r="JW76" s="157"/>
      <c r="JX76" s="157"/>
      <c r="JY76" s="157"/>
      <c r="JZ76" s="157"/>
      <c r="KA76" s="157"/>
      <c r="KB76" s="157"/>
      <c r="KC76" s="157"/>
      <c r="KD76" s="157"/>
      <c r="KE76" s="157"/>
      <c r="KF76" s="157"/>
      <c r="KG76" s="157"/>
      <c r="KH76" s="157"/>
      <c r="KI76" s="157"/>
      <c r="KJ76" s="157"/>
      <c r="KK76" s="157"/>
      <c r="KL76" s="157"/>
      <c r="KM76" s="157"/>
      <c r="KN76" s="157"/>
      <c r="KO76" s="157"/>
      <c r="KP76" s="157"/>
      <c r="KQ76" s="157"/>
      <c r="KR76" s="157"/>
      <c r="KS76" s="157"/>
      <c r="KT76" s="157"/>
      <c r="KU76" s="157"/>
      <c r="KV76" s="157"/>
      <c r="KW76" s="157"/>
      <c r="KX76" s="157"/>
      <c r="KY76" s="157"/>
      <c r="KZ76" s="157"/>
      <c r="LA76" s="157"/>
      <c r="LB76" s="157"/>
      <c r="LC76" s="157"/>
      <c r="LD76" s="157"/>
      <c r="LE76" s="157"/>
      <c r="LF76" s="157"/>
      <c r="LG76" s="157"/>
      <c r="LH76" s="157"/>
      <c r="LI76" s="157"/>
      <c r="LJ76" s="157"/>
      <c r="LK76" s="157"/>
      <c r="LL76" s="157"/>
      <c r="LM76" s="157"/>
      <c r="LN76" s="157"/>
      <c r="LO76" s="157"/>
      <c r="LP76" s="157"/>
      <c r="LQ76" s="157"/>
      <c r="LR76" s="157"/>
    </row>
    <row r="77" spans="1:330" s="158" customFormat="1" ht="15" x14ac:dyDescent="0.2">
      <c r="A77" s="151" t="s">
        <v>616</v>
      </c>
      <c r="B77" s="152" t="s">
        <v>621</v>
      </c>
      <c r="C77" s="153">
        <v>43</v>
      </c>
      <c r="D77" s="153"/>
      <c r="E77" s="151" t="s">
        <v>101</v>
      </c>
      <c r="F77" s="174">
        <v>3223</v>
      </c>
      <c r="G77" s="155" t="s">
        <v>48</v>
      </c>
      <c r="H77" s="156"/>
      <c r="I77" s="98">
        <v>100</v>
      </c>
      <c r="J77" s="112"/>
      <c r="K77" s="94">
        <v>0</v>
      </c>
      <c r="L77" s="112"/>
      <c r="M77" s="118">
        <v>0</v>
      </c>
      <c r="N77" s="113"/>
      <c r="O77" s="118">
        <v>0</v>
      </c>
      <c r="P77" s="113"/>
      <c r="Q77" s="118">
        <v>0</v>
      </c>
      <c r="R77" s="113"/>
      <c r="S77" s="118"/>
      <c r="T77" s="113"/>
      <c r="U77" s="94">
        <v>0</v>
      </c>
      <c r="V77" s="112"/>
      <c r="W77" s="118">
        <v>0</v>
      </c>
      <c r="X77" s="113"/>
      <c r="Y77" s="118">
        <v>0</v>
      </c>
      <c r="Z77" s="113"/>
      <c r="AA77" s="118">
        <v>0</v>
      </c>
      <c r="AB77" s="113"/>
      <c r="AC77" s="118"/>
      <c r="AD77" s="113"/>
      <c r="AE77" s="118">
        <v>0</v>
      </c>
      <c r="AF77" s="113"/>
      <c r="AG77" s="118">
        <v>0</v>
      </c>
      <c r="AH77" s="113"/>
      <c r="AI77" s="118">
        <v>0</v>
      </c>
      <c r="AJ77" s="113"/>
      <c r="AK77" s="118"/>
      <c r="AL77" s="113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7"/>
      <c r="BC77" s="157"/>
      <c r="BD77" s="157"/>
      <c r="BE77" s="157"/>
      <c r="BF77" s="157"/>
      <c r="BG77" s="157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7"/>
      <c r="CQ77" s="157"/>
      <c r="CR77" s="157"/>
      <c r="CS77" s="157"/>
      <c r="CT77" s="157"/>
      <c r="CU77" s="157"/>
      <c r="CV77" s="157"/>
      <c r="CW77" s="157"/>
      <c r="CX77" s="157"/>
      <c r="CY77" s="157"/>
      <c r="CZ77" s="157"/>
      <c r="DA77" s="157"/>
      <c r="DB77" s="157"/>
      <c r="DC77" s="157"/>
      <c r="DD77" s="157"/>
      <c r="DE77" s="157"/>
      <c r="DF77" s="157"/>
      <c r="DG77" s="157"/>
      <c r="DH77" s="157"/>
      <c r="DI77" s="157"/>
      <c r="DJ77" s="157"/>
      <c r="DK77" s="157"/>
      <c r="DL77" s="157"/>
      <c r="DM77" s="157"/>
      <c r="DN77" s="157"/>
      <c r="DO77" s="157"/>
      <c r="DP77" s="157"/>
      <c r="DQ77" s="157"/>
      <c r="DR77" s="157"/>
      <c r="DS77" s="157"/>
      <c r="DT77" s="157"/>
      <c r="DU77" s="157"/>
      <c r="DV77" s="157"/>
      <c r="DW77" s="157"/>
      <c r="DX77" s="157"/>
      <c r="DY77" s="157"/>
      <c r="DZ77" s="157"/>
      <c r="EA77" s="157"/>
      <c r="EB77" s="157"/>
      <c r="EC77" s="157"/>
      <c r="ED77" s="157"/>
      <c r="EE77" s="157"/>
      <c r="EF77" s="157"/>
      <c r="EG77" s="157"/>
      <c r="EH77" s="157"/>
      <c r="EI77" s="157"/>
      <c r="EJ77" s="157"/>
      <c r="EK77" s="157"/>
      <c r="EL77" s="157"/>
      <c r="EM77" s="157"/>
      <c r="EN77" s="157"/>
      <c r="EO77" s="157"/>
      <c r="EP77" s="157"/>
      <c r="EQ77" s="157"/>
      <c r="ER77" s="157"/>
      <c r="ES77" s="157"/>
      <c r="ET77" s="157"/>
      <c r="EU77" s="157"/>
      <c r="EV77" s="157"/>
      <c r="EW77" s="157"/>
      <c r="EX77" s="157"/>
      <c r="EY77" s="157"/>
      <c r="EZ77" s="157"/>
      <c r="FA77" s="157"/>
      <c r="FB77" s="157"/>
      <c r="FC77" s="157"/>
      <c r="FD77" s="157"/>
      <c r="FE77" s="157"/>
      <c r="FF77" s="157"/>
      <c r="FG77" s="157"/>
      <c r="FH77" s="157"/>
      <c r="FI77" s="157"/>
      <c r="FJ77" s="157"/>
      <c r="FK77" s="157"/>
      <c r="FL77" s="157"/>
      <c r="FM77" s="157"/>
      <c r="FN77" s="157"/>
      <c r="FO77" s="157"/>
      <c r="FP77" s="157"/>
      <c r="FQ77" s="157"/>
      <c r="FR77" s="157"/>
      <c r="FS77" s="157"/>
      <c r="FT77" s="157"/>
      <c r="FU77" s="157"/>
      <c r="FV77" s="157"/>
      <c r="FW77" s="157"/>
      <c r="FX77" s="157"/>
      <c r="FY77" s="157"/>
      <c r="FZ77" s="157"/>
      <c r="GA77" s="157"/>
      <c r="GB77" s="157"/>
      <c r="GC77" s="157"/>
      <c r="GD77" s="157"/>
      <c r="GE77" s="157"/>
      <c r="GF77" s="157"/>
      <c r="GG77" s="157"/>
      <c r="GH77" s="157"/>
      <c r="GI77" s="157"/>
      <c r="GJ77" s="157"/>
      <c r="GK77" s="157"/>
      <c r="GL77" s="157"/>
      <c r="GM77" s="157"/>
      <c r="GN77" s="157"/>
      <c r="GO77" s="157"/>
      <c r="GP77" s="157"/>
      <c r="GQ77" s="157"/>
      <c r="GR77" s="157"/>
      <c r="GS77" s="157"/>
      <c r="GT77" s="157"/>
      <c r="GU77" s="157"/>
      <c r="GV77" s="157"/>
      <c r="GW77" s="157"/>
      <c r="GX77" s="157"/>
      <c r="GY77" s="157"/>
      <c r="GZ77" s="157"/>
      <c r="HA77" s="157"/>
      <c r="HB77" s="157"/>
      <c r="HC77" s="157"/>
      <c r="HD77" s="157"/>
      <c r="HE77" s="157"/>
      <c r="HF77" s="157"/>
      <c r="HG77" s="157"/>
      <c r="HH77" s="157"/>
      <c r="HI77" s="157"/>
      <c r="HJ77" s="157"/>
      <c r="HK77" s="157"/>
      <c r="HL77" s="157"/>
      <c r="HM77" s="157"/>
      <c r="HN77" s="157"/>
      <c r="HO77" s="157"/>
      <c r="HP77" s="157"/>
      <c r="HQ77" s="157"/>
      <c r="HR77" s="157"/>
      <c r="HS77" s="157"/>
      <c r="HT77" s="157"/>
      <c r="HU77" s="157"/>
      <c r="HV77" s="157"/>
      <c r="HW77" s="157"/>
      <c r="HX77" s="157"/>
      <c r="HY77" s="157"/>
      <c r="HZ77" s="157"/>
      <c r="IA77" s="157"/>
      <c r="IB77" s="157"/>
      <c r="IC77" s="157"/>
      <c r="ID77" s="157"/>
      <c r="IE77" s="157"/>
      <c r="IF77" s="157"/>
      <c r="IG77" s="157"/>
      <c r="IH77" s="157"/>
      <c r="II77" s="157"/>
      <c r="IJ77" s="157"/>
      <c r="IK77" s="157"/>
      <c r="IL77" s="157"/>
      <c r="IM77" s="157"/>
      <c r="IN77" s="157"/>
      <c r="IO77" s="157"/>
      <c r="IP77" s="157"/>
      <c r="IQ77" s="157"/>
      <c r="IR77" s="157"/>
      <c r="IS77" s="157"/>
      <c r="IT77" s="157"/>
      <c r="IU77" s="157"/>
      <c r="IV77" s="157"/>
      <c r="IW77" s="157"/>
      <c r="IX77" s="157"/>
      <c r="IY77" s="157"/>
      <c r="IZ77" s="157"/>
      <c r="JA77" s="157"/>
      <c r="JB77" s="157"/>
      <c r="JC77" s="157"/>
      <c r="JD77" s="157"/>
      <c r="JE77" s="157"/>
      <c r="JF77" s="157"/>
      <c r="JG77" s="157"/>
      <c r="JH77" s="157"/>
      <c r="JI77" s="157"/>
      <c r="JJ77" s="157"/>
      <c r="JK77" s="157"/>
      <c r="JL77" s="157"/>
      <c r="JM77" s="157"/>
      <c r="JN77" s="157"/>
      <c r="JO77" s="157"/>
      <c r="JP77" s="157"/>
      <c r="JQ77" s="157"/>
      <c r="JR77" s="157"/>
      <c r="JS77" s="157"/>
      <c r="JT77" s="157"/>
      <c r="JU77" s="157"/>
      <c r="JV77" s="157"/>
      <c r="JW77" s="157"/>
      <c r="JX77" s="157"/>
      <c r="JY77" s="157"/>
      <c r="JZ77" s="157"/>
      <c r="KA77" s="157"/>
      <c r="KB77" s="157"/>
      <c r="KC77" s="157"/>
      <c r="KD77" s="157"/>
      <c r="KE77" s="157"/>
      <c r="KF77" s="157"/>
      <c r="KG77" s="157"/>
      <c r="KH77" s="157"/>
      <c r="KI77" s="157"/>
      <c r="KJ77" s="157"/>
      <c r="KK77" s="157"/>
      <c r="KL77" s="157"/>
      <c r="KM77" s="157"/>
      <c r="KN77" s="157"/>
      <c r="KO77" s="157"/>
      <c r="KP77" s="157"/>
      <c r="KQ77" s="157"/>
      <c r="KR77" s="157"/>
      <c r="KS77" s="157"/>
      <c r="KT77" s="157"/>
      <c r="KU77" s="157"/>
      <c r="KV77" s="157"/>
      <c r="KW77" s="157"/>
      <c r="KX77" s="157"/>
      <c r="KY77" s="157"/>
      <c r="KZ77" s="157"/>
      <c r="LA77" s="157"/>
      <c r="LB77" s="157"/>
      <c r="LC77" s="157"/>
      <c r="LD77" s="157"/>
      <c r="LE77" s="157"/>
      <c r="LF77" s="157"/>
      <c r="LG77" s="157"/>
      <c r="LH77" s="157"/>
      <c r="LI77" s="157"/>
      <c r="LJ77" s="157"/>
      <c r="LK77" s="157"/>
      <c r="LL77" s="157"/>
      <c r="LM77" s="157"/>
      <c r="LN77" s="157"/>
      <c r="LO77" s="157"/>
      <c r="LP77" s="157"/>
      <c r="LQ77" s="157"/>
      <c r="LR77" s="157"/>
    </row>
    <row r="78" spans="1:330" s="158" customFormat="1" ht="30" x14ac:dyDescent="0.2">
      <c r="A78" s="151" t="s">
        <v>616</v>
      </c>
      <c r="B78" s="152" t="s">
        <v>621</v>
      </c>
      <c r="C78" s="153">
        <v>43</v>
      </c>
      <c r="D78" s="153"/>
      <c r="E78" s="151" t="s">
        <v>101</v>
      </c>
      <c r="F78" s="174">
        <v>3224</v>
      </c>
      <c r="G78" s="155" t="s">
        <v>155</v>
      </c>
      <c r="H78" s="156"/>
      <c r="I78" s="98">
        <v>12000</v>
      </c>
      <c r="J78" s="112"/>
      <c r="K78" s="98">
        <v>14000</v>
      </c>
      <c r="L78" s="112"/>
      <c r="M78" s="102">
        <v>14000</v>
      </c>
      <c r="N78" s="113"/>
      <c r="O78" s="102">
        <v>14000</v>
      </c>
      <c r="P78" s="113"/>
      <c r="Q78" s="102">
        <v>14000</v>
      </c>
      <c r="R78" s="113"/>
      <c r="S78" s="102">
        <v>14000</v>
      </c>
      <c r="T78" s="113"/>
      <c r="U78" s="98">
        <v>14000</v>
      </c>
      <c r="V78" s="112"/>
      <c r="W78" s="102">
        <v>14000</v>
      </c>
      <c r="X78" s="113"/>
      <c r="Y78" s="102">
        <v>14000</v>
      </c>
      <c r="Z78" s="113"/>
      <c r="AA78" s="102">
        <v>14000</v>
      </c>
      <c r="AB78" s="113"/>
      <c r="AC78" s="102">
        <v>14000</v>
      </c>
      <c r="AD78" s="113"/>
      <c r="AE78" s="102">
        <v>18000</v>
      </c>
      <c r="AF78" s="113"/>
      <c r="AG78" s="102">
        <v>18000</v>
      </c>
      <c r="AH78" s="113"/>
      <c r="AI78" s="102">
        <v>18000</v>
      </c>
      <c r="AJ78" s="113"/>
      <c r="AK78" s="102">
        <v>18000</v>
      </c>
      <c r="AL78" s="113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7"/>
      <c r="BL78" s="157"/>
      <c r="BM78" s="157"/>
      <c r="BN78" s="157"/>
      <c r="BO78" s="157"/>
      <c r="BP78" s="157"/>
      <c r="BQ78" s="157"/>
      <c r="BR78" s="157"/>
      <c r="BS78" s="157"/>
      <c r="BT78" s="157"/>
      <c r="BU78" s="157"/>
      <c r="BV78" s="157"/>
      <c r="BW78" s="157"/>
      <c r="BX78" s="157"/>
      <c r="BY78" s="157"/>
      <c r="BZ78" s="157"/>
      <c r="CA78" s="157"/>
      <c r="CB78" s="157"/>
      <c r="CC78" s="157"/>
      <c r="CD78" s="157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7"/>
      <c r="CR78" s="157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7"/>
      <c r="DF78" s="157"/>
      <c r="DG78" s="157"/>
      <c r="DH78" s="157"/>
      <c r="DI78" s="157"/>
      <c r="DJ78" s="157"/>
      <c r="DK78" s="157"/>
      <c r="DL78" s="157"/>
      <c r="DM78" s="157"/>
      <c r="DN78" s="157"/>
      <c r="DO78" s="157"/>
      <c r="DP78" s="157"/>
      <c r="DQ78" s="157"/>
      <c r="DR78" s="157"/>
      <c r="DS78" s="157"/>
      <c r="DT78" s="157"/>
      <c r="DU78" s="157"/>
      <c r="DV78" s="157"/>
      <c r="DW78" s="157"/>
      <c r="DX78" s="157"/>
      <c r="DY78" s="157"/>
      <c r="DZ78" s="157"/>
      <c r="EA78" s="157"/>
      <c r="EB78" s="157"/>
      <c r="EC78" s="157"/>
      <c r="ED78" s="157"/>
      <c r="EE78" s="157"/>
      <c r="EF78" s="157"/>
      <c r="EG78" s="157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  <c r="EV78" s="157"/>
      <c r="EW78" s="157"/>
      <c r="EX78" s="157"/>
      <c r="EY78" s="157"/>
      <c r="EZ78" s="157"/>
      <c r="FA78" s="157"/>
      <c r="FB78" s="157"/>
      <c r="FC78" s="157"/>
      <c r="FD78" s="157"/>
      <c r="FE78" s="157"/>
      <c r="FF78" s="157"/>
      <c r="FG78" s="157"/>
      <c r="FH78" s="157"/>
      <c r="FI78" s="157"/>
      <c r="FJ78" s="157"/>
      <c r="FK78" s="157"/>
      <c r="FL78" s="157"/>
      <c r="FM78" s="157"/>
      <c r="FN78" s="157"/>
      <c r="FO78" s="157"/>
      <c r="FP78" s="157"/>
      <c r="FQ78" s="157"/>
      <c r="FR78" s="157"/>
      <c r="FS78" s="157"/>
      <c r="FT78" s="157"/>
      <c r="FU78" s="157"/>
      <c r="FV78" s="157"/>
      <c r="FW78" s="157"/>
      <c r="FX78" s="157"/>
      <c r="FY78" s="157"/>
      <c r="FZ78" s="157"/>
      <c r="GA78" s="157"/>
      <c r="GB78" s="157"/>
      <c r="GC78" s="157"/>
      <c r="GD78" s="157"/>
      <c r="GE78" s="157"/>
      <c r="GF78" s="157"/>
      <c r="GG78" s="157"/>
      <c r="GH78" s="157"/>
      <c r="GI78" s="157"/>
      <c r="GJ78" s="157"/>
      <c r="GK78" s="157"/>
      <c r="GL78" s="157"/>
      <c r="GM78" s="157"/>
      <c r="GN78" s="157"/>
      <c r="GO78" s="157"/>
      <c r="GP78" s="157"/>
      <c r="GQ78" s="157"/>
      <c r="GR78" s="157"/>
      <c r="GS78" s="157"/>
      <c r="GT78" s="157"/>
      <c r="GU78" s="157"/>
      <c r="GV78" s="157"/>
      <c r="GW78" s="157"/>
      <c r="GX78" s="157"/>
      <c r="GY78" s="157"/>
      <c r="GZ78" s="157"/>
      <c r="HA78" s="157"/>
      <c r="HB78" s="157"/>
      <c r="HC78" s="157"/>
      <c r="HD78" s="157"/>
      <c r="HE78" s="157"/>
      <c r="HF78" s="157"/>
      <c r="HG78" s="157"/>
      <c r="HH78" s="157"/>
      <c r="HI78" s="157"/>
      <c r="HJ78" s="157"/>
      <c r="HK78" s="157"/>
      <c r="HL78" s="157"/>
      <c r="HM78" s="157"/>
      <c r="HN78" s="157"/>
      <c r="HO78" s="157"/>
      <c r="HP78" s="157"/>
      <c r="HQ78" s="157"/>
      <c r="HR78" s="157"/>
      <c r="HS78" s="157"/>
      <c r="HT78" s="157"/>
      <c r="HU78" s="157"/>
      <c r="HV78" s="157"/>
      <c r="HW78" s="157"/>
      <c r="HX78" s="157"/>
      <c r="HY78" s="157"/>
      <c r="HZ78" s="157"/>
      <c r="IA78" s="157"/>
      <c r="IB78" s="157"/>
      <c r="IC78" s="157"/>
      <c r="ID78" s="157"/>
      <c r="IE78" s="157"/>
      <c r="IF78" s="157"/>
      <c r="IG78" s="157"/>
      <c r="IH78" s="157"/>
      <c r="II78" s="157"/>
      <c r="IJ78" s="157"/>
      <c r="IK78" s="157"/>
      <c r="IL78" s="157"/>
      <c r="IM78" s="157"/>
      <c r="IN78" s="157"/>
      <c r="IO78" s="157"/>
      <c r="IP78" s="157"/>
      <c r="IQ78" s="157"/>
      <c r="IR78" s="157"/>
      <c r="IS78" s="157"/>
      <c r="IT78" s="157"/>
      <c r="IU78" s="157"/>
      <c r="IV78" s="157"/>
      <c r="IW78" s="157"/>
      <c r="IX78" s="157"/>
      <c r="IY78" s="157"/>
      <c r="IZ78" s="157"/>
      <c r="JA78" s="157"/>
      <c r="JB78" s="157"/>
      <c r="JC78" s="157"/>
      <c r="JD78" s="157"/>
      <c r="JE78" s="157"/>
      <c r="JF78" s="157"/>
      <c r="JG78" s="157"/>
      <c r="JH78" s="157"/>
      <c r="JI78" s="157"/>
      <c r="JJ78" s="157"/>
      <c r="JK78" s="157"/>
      <c r="JL78" s="157"/>
      <c r="JM78" s="157"/>
      <c r="JN78" s="157"/>
      <c r="JO78" s="157"/>
      <c r="JP78" s="157"/>
      <c r="JQ78" s="157"/>
      <c r="JR78" s="157"/>
      <c r="JS78" s="157"/>
      <c r="JT78" s="157"/>
      <c r="JU78" s="157"/>
      <c r="JV78" s="157"/>
      <c r="JW78" s="157"/>
      <c r="JX78" s="157"/>
      <c r="JY78" s="157"/>
      <c r="JZ78" s="157"/>
      <c r="KA78" s="157"/>
      <c r="KB78" s="157"/>
      <c r="KC78" s="157"/>
      <c r="KD78" s="157"/>
      <c r="KE78" s="157"/>
      <c r="KF78" s="157"/>
      <c r="KG78" s="157"/>
      <c r="KH78" s="157"/>
      <c r="KI78" s="157"/>
      <c r="KJ78" s="157"/>
      <c r="KK78" s="157"/>
      <c r="KL78" s="157"/>
      <c r="KM78" s="157"/>
      <c r="KN78" s="157"/>
      <c r="KO78" s="157"/>
      <c r="KP78" s="157"/>
      <c r="KQ78" s="157"/>
      <c r="KR78" s="157"/>
      <c r="KS78" s="157"/>
      <c r="KT78" s="157"/>
      <c r="KU78" s="157"/>
      <c r="KV78" s="157"/>
      <c r="KW78" s="157"/>
      <c r="KX78" s="157"/>
      <c r="KY78" s="157"/>
      <c r="KZ78" s="157"/>
      <c r="LA78" s="157"/>
      <c r="LB78" s="157"/>
      <c r="LC78" s="157"/>
      <c r="LD78" s="157"/>
      <c r="LE78" s="157"/>
      <c r="LF78" s="157"/>
      <c r="LG78" s="157"/>
      <c r="LH78" s="157"/>
      <c r="LI78" s="157"/>
      <c r="LJ78" s="157"/>
      <c r="LK78" s="157"/>
      <c r="LL78" s="157"/>
      <c r="LM78" s="157"/>
      <c r="LN78" s="157"/>
      <c r="LO78" s="157"/>
      <c r="LP78" s="157"/>
      <c r="LQ78" s="157"/>
      <c r="LR78" s="157"/>
    </row>
    <row r="79" spans="1:330" s="159" customFormat="1" x14ac:dyDescent="0.2">
      <c r="A79" s="145" t="s">
        <v>616</v>
      </c>
      <c r="B79" s="146" t="s">
        <v>621</v>
      </c>
      <c r="C79" s="147">
        <v>43</v>
      </c>
      <c r="D79" s="147"/>
      <c r="E79" s="145"/>
      <c r="F79" s="168">
        <v>323</v>
      </c>
      <c r="G79" s="148"/>
      <c r="H79" s="149"/>
      <c r="I79" s="101">
        <f t="shared" ref="I79:AF79" si="124">I80+I81+I82+I83+I84</f>
        <v>1914133</v>
      </c>
      <c r="J79" s="101">
        <f t="shared" si="124"/>
        <v>0</v>
      </c>
      <c r="K79" s="101">
        <f t="shared" si="124"/>
        <v>753100</v>
      </c>
      <c r="L79" s="101">
        <f t="shared" si="124"/>
        <v>0</v>
      </c>
      <c r="M79" s="108">
        <f t="shared" si="124"/>
        <v>753100</v>
      </c>
      <c r="N79" s="108">
        <f t="shared" si="124"/>
        <v>0</v>
      </c>
      <c r="O79" s="108">
        <f t="shared" ref="O79:P79" si="125">O80+O81+O82+O83+O84</f>
        <v>753100</v>
      </c>
      <c r="P79" s="108">
        <f t="shared" si="125"/>
        <v>0</v>
      </c>
      <c r="Q79" s="108">
        <f t="shared" ref="Q79:T79" si="126">Q80+Q81+Q82+Q83+Q84</f>
        <v>1084907</v>
      </c>
      <c r="R79" s="108">
        <f t="shared" si="126"/>
        <v>0</v>
      </c>
      <c r="S79" s="108">
        <f t="shared" si="126"/>
        <v>2513100</v>
      </c>
      <c r="T79" s="108">
        <f t="shared" si="126"/>
        <v>0</v>
      </c>
      <c r="U79" s="101">
        <f t="shared" si="124"/>
        <v>659100</v>
      </c>
      <c r="V79" s="101">
        <f t="shared" si="124"/>
        <v>0</v>
      </c>
      <c r="W79" s="108">
        <f t="shared" si="124"/>
        <v>659100</v>
      </c>
      <c r="X79" s="108">
        <f t="shared" si="124"/>
        <v>0</v>
      </c>
      <c r="Y79" s="108">
        <f t="shared" ref="Y79:Z79" si="127">Y80+Y81+Y82+Y83+Y84</f>
        <v>659100</v>
      </c>
      <c r="Z79" s="108">
        <f t="shared" si="127"/>
        <v>0</v>
      </c>
      <c r="AA79" s="108">
        <f t="shared" ref="AA79:AD79" si="128">AA80+AA81+AA82+AA83+AA84</f>
        <v>990907</v>
      </c>
      <c r="AB79" s="108">
        <f t="shared" si="128"/>
        <v>0</v>
      </c>
      <c r="AC79" s="108">
        <f t="shared" si="128"/>
        <v>1813100</v>
      </c>
      <c r="AD79" s="108">
        <f t="shared" si="128"/>
        <v>0</v>
      </c>
      <c r="AE79" s="108">
        <f t="shared" si="124"/>
        <v>1395100</v>
      </c>
      <c r="AF79" s="108">
        <f t="shared" si="124"/>
        <v>0</v>
      </c>
      <c r="AG79" s="108">
        <f t="shared" ref="AG79:AH79" si="129">AG80+AG81+AG82+AG83+AG84</f>
        <v>1395100</v>
      </c>
      <c r="AH79" s="108">
        <f t="shared" si="129"/>
        <v>0</v>
      </c>
      <c r="AI79" s="108">
        <f t="shared" ref="AI79:AL79" si="130">AI80+AI81+AI82+AI83+AI84</f>
        <v>1395100</v>
      </c>
      <c r="AJ79" s="108">
        <f t="shared" si="130"/>
        <v>0</v>
      </c>
      <c r="AK79" s="108">
        <f t="shared" si="130"/>
        <v>1813100</v>
      </c>
      <c r="AL79" s="108">
        <f t="shared" si="130"/>
        <v>0</v>
      </c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150"/>
      <c r="DM79" s="150"/>
      <c r="DN79" s="150"/>
      <c r="DO79" s="150"/>
      <c r="DP79" s="150"/>
      <c r="DQ79" s="150"/>
      <c r="DR79" s="150"/>
      <c r="DS79" s="150"/>
      <c r="DT79" s="150"/>
      <c r="DU79" s="150"/>
      <c r="DV79" s="150"/>
      <c r="DW79" s="150"/>
      <c r="DX79" s="150"/>
      <c r="DY79" s="150"/>
      <c r="DZ79" s="150"/>
      <c r="EA79" s="150"/>
      <c r="EB79" s="150"/>
      <c r="EC79" s="150"/>
      <c r="ED79" s="150"/>
      <c r="EE79" s="150"/>
      <c r="EF79" s="150"/>
      <c r="EG79" s="150"/>
      <c r="EH79" s="150"/>
      <c r="EI79" s="150"/>
      <c r="EJ79" s="150"/>
      <c r="EK79" s="150"/>
      <c r="EL79" s="150"/>
      <c r="EM79" s="150"/>
      <c r="EN79" s="150"/>
      <c r="EO79" s="150"/>
      <c r="EP79" s="150"/>
      <c r="EQ79" s="150"/>
      <c r="ER79" s="150"/>
      <c r="ES79" s="150"/>
      <c r="ET79" s="150"/>
      <c r="EU79" s="150"/>
      <c r="EV79" s="150"/>
      <c r="EW79" s="150"/>
      <c r="EX79" s="150"/>
      <c r="EY79" s="150"/>
      <c r="EZ79" s="150"/>
      <c r="FA79" s="150"/>
      <c r="FB79" s="150"/>
      <c r="FC79" s="150"/>
      <c r="FD79" s="150"/>
      <c r="FE79" s="150"/>
      <c r="FF79" s="150"/>
      <c r="FG79" s="150"/>
      <c r="FH79" s="150"/>
      <c r="FI79" s="150"/>
      <c r="FJ79" s="150"/>
      <c r="FK79" s="150"/>
      <c r="FL79" s="150"/>
      <c r="FM79" s="150"/>
      <c r="FN79" s="150"/>
      <c r="FO79" s="150"/>
      <c r="FP79" s="150"/>
      <c r="FQ79" s="150"/>
      <c r="FR79" s="150"/>
      <c r="FS79" s="150"/>
      <c r="FT79" s="150"/>
      <c r="FU79" s="150"/>
      <c r="FV79" s="150"/>
      <c r="FW79" s="150"/>
      <c r="FX79" s="150"/>
      <c r="FY79" s="150"/>
      <c r="FZ79" s="150"/>
      <c r="GA79" s="150"/>
      <c r="GB79" s="150"/>
      <c r="GC79" s="150"/>
      <c r="GD79" s="150"/>
      <c r="GE79" s="150"/>
      <c r="GF79" s="150"/>
      <c r="GG79" s="150"/>
      <c r="GH79" s="150"/>
      <c r="GI79" s="150"/>
      <c r="GJ79" s="150"/>
      <c r="GK79" s="150"/>
      <c r="GL79" s="150"/>
      <c r="GM79" s="150"/>
      <c r="GN79" s="150"/>
      <c r="GO79" s="150"/>
      <c r="GP79" s="150"/>
      <c r="GQ79" s="150"/>
      <c r="GR79" s="150"/>
      <c r="GS79" s="150"/>
      <c r="GT79" s="150"/>
      <c r="GU79" s="150"/>
      <c r="GV79" s="150"/>
      <c r="GW79" s="150"/>
      <c r="GX79" s="150"/>
      <c r="GY79" s="150"/>
      <c r="GZ79" s="150"/>
      <c r="HA79" s="150"/>
      <c r="HB79" s="150"/>
      <c r="HC79" s="150"/>
      <c r="HD79" s="150"/>
      <c r="HE79" s="150"/>
      <c r="HF79" s="150"/>
      <c r="HG79" s="150"/>
      <c r="HH79" s="150"/>
      <c r="HI79" s="150"/>
      <c r="HJ79" s="150"/>
      <c r="HK79" s="150"/>
      <c r="HL79" s="150"/>
      <c r="HM79" s="150"/>
      <c r="HN79" s="150"/>
      <c r="HO79" s="150"/>
      <c r="HP79" s="150"/>
      <c r="HQ79" s="150"/>
      <c r="HR79" s="150"/>
      <c r="HS79" s="150"/>
      <c r="HT79" s="150"/>
      <c r="HU79" s="150"/>
      <c r="HV79" s="150"/>
      <c r="HW79" s="150"/>
      <c r="HX79" s="150"/>
      <c r="HY79" s="150"/>
      <c r="HZ79" s="150"/>
      <c r="IA79" s="150"/>
      <c r="IB79" s="150"/>
      <c r="IC79" s="150"/>
      <c r="ID79" s="150"/>
      <c r="IE79" s="150"/>
      <c r="IF79" s="150"/>
      <c r="IG79" s="150"/>
      <c r="IH79" s="150"/>
      <c r="II79" s="150"/>
      <c r="IJ79" s="150"/>
      <c r="IK79" s="150"/>
      <c r="IL79" s="150"/>
      <c r="IM79" s="150"/>
      <c r="IN79" s="150"/>
      <c r="IO79" s="150"/>
      <c r="IP79" s="150"/>
      <c r="IQ79" s="150"/>
      <c r="IR79" s="150"/>
      <c r="IS79" s="150"/>
      <c r="IT79" s="150"/>
      <c r="IU79" s="150"/>
      <c r="IV79" s="150"/>
      <c r="IW79" s="150"/>
      <c r="IX79" s="150"/>
      <c r="IY79" s="150"/>
      <c r="IZ79" s="150"/>
      <c r="JA79" s="150"/>
      <c r="JB79" s="150"/>
      <c r="JC79" s="150"/>
      <c r="JD79" s="150"/>
      <c r="JE79" s="150"/>
      <c r="JF79" s="150"/>
      <c r="JG79" s="150"/>
      <c r="JH79" s="150"/>
      <c r="JI79" s="150"/>
      <c r="JJ79" s="150"/>
      <c r="JK79" s="150"/>
      <c r="JL79" s="150"/>
      <c r="JM79" s="150"/>
      <c r="JN79" s="150"/>
      <c r="JO79" s="150"/>
      <c r="JP79" s="150"/>
      <c r="JQ79" s="150"/>
      <c r="JR79" s="150"/>
      <c r="JS79" s="150"/>
      <c r="JT79" s="150"/>
      <c r="JU79" s="150"/>
      <c r="JV79" s="150"/>
      <c r="JW79" s="150"/>
      <c r="JX79" s="150"/>
      <c r="JY79" s="150"/>
      <c r="JZ79" s="150"/>
      <c r="KA79" s="150"/>
      <c r="KB79" s="150"/>
      <c r="KC79" s="150"/>
      <c r="KD79" s="150"/>
      <c r="KE79" s="150"/>
      <c r="KF79" s="150"/>
      <c r="KG79" s="150"/>
      <c r="KH79" s="150"/>
      <c r="KI79" s="150"/>
      <c r="KJ79" s="150"/>
      <c r="KK79" s="150"/>
      <c r="KL79" s="150"/>
      <c r="KM79" s="150"/>
      <c r="KN79" s="150"/>
      <c r="KO79" s="150"/>
      <c r="KP79" s="150"/>
      <c r="KQ79" s="150"/>
      <c r="KR79" s="150"/>
      <c r="KS79" s="150"/>
      <c r="KT79" s="150"/>
      <c r="KU79" s="150"/>
      <c r="KV79" s="150"/>
      <c r="KW79" s="150"/>
      <c r="KX79" s="150"/>
      <c r="KY79" s="150"/>
      <c r="KZ79" s="150"/>
      <c r="LA79" s="150"/>
      <c r="LB79" s="150"/>
      <c r="LC79" s="150"/>
      <c r="LD79" s="150"/>
      <c r="LE79" s="150"/>
      <c r="LF79" s="150"/>
      <c r="LG79" s="150"/>
      <c r="LH79" s="150"/>
      <c r="LI79" s="150"/>
      <c r="LJ79" s="150"/>
      <c r="LK79" s="150"/>
      <c r="LL79" s="150"/>
      <c r="LM79" s="150"/>
      <c r="LN79" s="150"/>
      <c r="LO79" s="150"/>
      <c r="LP79" s="150"/>
      <c r="LQ79" s="150"/>
      <c r="LR79" s="150"/>
    </row>
    <row r="80" spans="1:330" s="158" customFormat="1" ht="15" x14ac:dyDescent="0.2">
      <c r="A80" s="151" t="s">
        <v>616</v>
      </c>
      <c r="B80" s="152" t="s">
        <v>621</v>
      </c>
      <c r="C80" s="153">
        <v>43</v>
      </c>
      <c r="D80" s="153"/>
      <c r="E80" s="151" t="s">
        <v>101</v>
      </c>
      <c r="F80" s="174">
        <v>3232</v>
      </c>
      <c r="G80" s="155" t="s">
        <v>53</v>
      </c>
      <c r="H80" s="156"/>
      <c r="I80" s="97">
        <v>1600000</v>
      </c>
      <c r="J80" s="112"/>
      <c r="K80" s="97">
        <v>600000</v>
      </c>
      <c r="L80" s="112"/>
      <c r="M80" s="120">
        <v>600000</v>
      </c>
      <c r="N80" s="113"/>
      <c r="O80" s="120">
        <v>600000</v>
      </c>
      <c r="P80" s="113"/>
      <c r="Q80" s="120">
        <v>931807</v>
      </c>
      <c r="R80" s="113"/>
      <c r="S80" s="120">
        <v>2200000</v>
      </c>
      <c r="T80" s="113"/>
      <c r="U80" s="97">
        <v>500000</v>
      </c>
      <c r="V80" s="112"/>
      <c r="W80" s="120">
        <v>500000</v>
      </c>
      <c r="X80" s="113"/>
      <c r="Y80" s="120">
        <v>500000</v>
      </c>
      <c r="Z80" s="113"/>
      <c r="AA80" s="120">
        <v>831807</v>
      </c>
      <c r="AB80" s="113"/>
      <c r="AC80" s="120">
        <v>1500000</v>
      </c>
      <c r="AD80" s="113"/>
      <c r="AE80" s="120">
        <v>1200000</v>
      </c>
      <c r="AF80" s="113"/>
      <c r="AG80" s="120">
        <v>1200000</v>
      </c>
      <c r="AH80" s="113"/>
      <c r="AI80" s="120">
        <v>1200000</v>
      </c>
      <c r="AJ80" s="113"/>
      <c r="AK80" s="120">
        <v>1500000</v>
      </c>
      <c r="AL80" s="113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/>
      <c r="BH80" s="157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/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157"/>
      <c r="DH80" s="157"/>
      <c r="DI80" s="157"/>
      <c r="DJ80" s="157"/>
      <c r="DK80" s="157"/>
      <c r="DL80" s="157"/>
      <c r="DM80" s="157"/>
      <c r="DN80" s="157"/>
      <c r="DO80" s="157"/>
      <c r="DP80" s="157"/>
      <c r="DQ80" s="157"/>
      <c r="DR80" s="157"/>
      <c r="DS80" s="157"/>
      <c r="DT80" s="157"/>
      <c r="DU80" s="157"/>
      <c r="DV80" s="157"/>
      <c r="DW80" s="157"/>
      <c r="DX80" s="157"/>
      <c r="DY80" s="157"/>
      <c r="DZ80" s="157"/>
      <c r="EA80" s="157"/>
      <c r="EB80" s="157"/>
      <c r="EC80" s="157"/>
      <c r="ED80" s="157"/>
      <c r="EE80" s="157"/>
      <c r="EF80" s="157"/>
      <c r="EG80" s="157"/>
      <c r="EH80" s="157"/>
      <c r="EI80" s="157"/>
      <c r="EJ80" s="157"/>
      <c r="EK80" s="157"/>
      <c r="EL80" s="157"/>
      <c r="EM80" s="157"/>
      <c r="EN80" s="157"/>
      <c r="EO80" s="157"/>
      <c r="EP80" s="157"/>
      <c r="EQ80" s="157"/>
      <c r="ER80" s="157"/>
      <c r="ES80" s="157"/>
      <c r="ET80" s="157"/>
      <c r="EU80" s="157"/>
      <c r="EV80" s="157"/>
      <c r="EW80" s="157"/>
      <c r="EX80" s="157"/>
      <c r="EY80" s="157"/>
      <c r="EZ80" s="157"/>
      <c r="FA80" s="157"/>
      <c r="FB80" s="157"/>
      <c r="FC80" s="157"/>
      <c r="FD80" s="157"/>
      <c r="FE80" s="157"/>
      <c r="FF80" s="157"/>
      <c r="FG80" s="157"/>
      <c r="FH80" s="157"/>
      <c r="FI80" s="157"/>
      <c r="FJ80" s="157"/>
      <c r="FK80" s="157"/>
      <c r="FL80" s="157"/>
      <c r="FM80" s="157"/>
      <c r="FN80" s="157"/>
      <c r="FO80" s="157"/>
      <c r="FP80" s="157"/>
      <c r="FQ80" s="157"/>
      <c r="FR80" s="157"/>
      <c r="FS80" s="157"/>
      <c r="FT80" s="157"/>
      <c r="FU80" s="157"/>
      <c r="FV80" s="157"/>
      <c r="FW80" s="157"/>
      <c r="FX80" s="157"/>
      <c r="FY80" s="157"/>
      <c r="FZ80" s="157"/>
      <c r="GA80" s="157"/>
      <c r="GB80" s="157"/>
      <c r="GC80" s="157"/>
      <c r="GD80" s="157"/>
      <c r="GE80" s="157"/>
      <c r="GF80" s="157"/>
      <c r="GG80" s="157"/>
      <c r="GH80" s="157"/>
      <c r="GI80" s="157"/>
      <c r="GJ80" s="157"/>
      <c r="GK80" s="157"/>
      <c r="GL80" s="157"/>
      <c r="GM80" s="157"/>
      <c r="GN80" s="157"/>
      <c r="GO80" s="157"/>
      <c r="GP80" s="157"/>
      <c r="GQ80" s="157"/>
      <c r="GR80" s="157"/>
      <c r="GS80" s="157"/>
      <c r="GT80" s="157"/>
      <c r="GU80" s="157"/>
      <c r="GV80" s="157"/>
      <c r="GW80" s="157"/>
      <c r="GX80" s="157"/>
      <c r="GY80" s="157"/>
      <c r="GZ80" s="157"/>
      <c r="HA80" s="157"/>
      <c r="HB80" s="157"/>
      <c r="HC80" s="157"/>
      <c r="HD80" s="157"/>
      <c r="HE80" s="157"/>
      <c r="HF80" s="157"/>
      <c r="HG80" s="157"/>
      <c r="HH80" s="157"/>
      <c r="HI80" s="157"/>
      <c r="HJ80" s="157"/>
      <c r="HK80" s="157"/>
      <c r="HL80" s="157"/>
      <c r="HM80" s="157"/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157"/>
      <c r="IG80" s="157"/>
      <c r="IH80" s="157"/>
      <c r="II80" s="157"/>
      <c r="IJ80" s="157"/>
      <c r="IK80" s="157"/>
      <c r="IL80" s="157"/>
      <c r="IM80" s="157"/>
      <c r="IN80" s="157"/>
      <c r="IO80" s="157"/>
      <c r="IP80" s="157"/>
      <c r="IQ80" s="157"/>
      <c r="IR80" s="157"/>
      <c r="IS80" s="157"/>
      <c r="IT80" s="157"/>
      <c r="IU80" s="157"/>
      <c r="IV80" s="157"/>
      <c r="IW80" s="157"/>
      <c r="IX80" s="157"/>
      <c r="IY80" s="157"/>
      <c r="IZ80" s="157"/>
      <c r="JA80" s="157"/>
      <c r="JB80" s="157"/>
      <c r="JC80" s="157"/>
      <c r="JD80" s="157"/>
      <c r="JE80" s="157"/>
      <c r="JF80" s="157"/>
      <c r="JG80" s="157"/>
      <c r="JH80" s="157"/>
      <c r="JI80" s="157"/>
      <c r="JJ80" s="157"/>
      <c r="JK80" s="157"/>
      <c r="JL80" s="157"/>
      <c r="JM80" s="157"/>
      <c r="JN80" s="157"/>
      <c r="JO80" s="157"/>
      <c r="JP80" s="157"/>
      <c r="JQ80" s="157"/>
      <c r="JR80" s="157"/>
      <c r="JS80" s="157"/>
      <c r="JT80" s="157"/>
      <c r="JU80" s="157"/>
      <c r="JV80" s="157"/>
      <c r="JW80" s="157"/>
      <c r="JX80" s="157"/>
      <c r="JY80" s="157"/>
      <c r="JZ80" s="157"/>
      <c r="KA80" s="157"/>
      <c r="KB80" s="157"/>
      <c r="KC80" s="157"/>
      <c r="KD80" s="157"/>
      <c r="KE80" s="157"/>
      <c r="KF80" s="157"/>
      <c r="KG80" s="157"/>
      <c r="KH80" s="157"/>
      <c r="KI80" s="157"/>
      <c r="KJ80" s="157"/>
      <c r="KK80" s="157"/>
      <c r="KL80" s="157"/>
      <c r="KM80" s="157"/>
      <c r="KN80" s="157"/>
      <c r="KO80" s="157"/>
      <c r="KP80" s="157"/>
      <c r="KQ80" s="157"/>
      <c r="KR80" s="157"/>
      <c r="KS80" s="157"/>
      <c r="KT80" s="157"/>
      <c r="KU80" s="157"/>
      <c r="KV80" s="157"/>
      <c r="KW80" s="157"/>
      <c r="KX80" s="157"/>
      <c r="KY80" s="157"/>
      <c r="KZ80" s="157"/>
      <c r="LA80" s="157"/>
      <c r="LB80" s="157"/>
      <c r="LC80" s="157"/>
      <c r="LD80" s="157"/>
      <c r="LE80" s="157"/>
      <c r="LF80" s="157"/>
      <c r="LG80" s="157"/>
      <c r="LH80" s="157"/>
      <c r="LI80" s="157"/>
      <c r="LJ80" s="157"/>
      <c r="LK80" s="157"/>
      <c r="LL80" s="157"/>
      <c r="LM80" s="157"/>
      <c r="LN80" s="157"/>
      <c r="LO80" s="157"/>
      <c r="LP80" s="157"/>
      <c r="LQ80" s="157"/>
      <c r="LR80" s="157"/>
    </row>
    <row r="81" spans="1:330" s="158" customFormat="1" ht="15" x14ac:dyDescent="0.2">
      <c r="A81" s="151" t="s">
        <v>616</v>
      </c>
      <c r="B81" s="152" t="s">
        <v>621</v>
      </c>
      <c r="C81" s="153">
        <v>43</v>
      </c>
      <c r="D81" s="153"/>
      <c r="E81" s="151" t="s">
        <v>101</v>
      </c>
      <c r="F81" s="174">
        <v>3234</v>
      </c>
      <c r="G81" s="155" t="s">
        <v>55</v>
      </c>
      <c r="H81" s="156"/>
      <c r="I81" s="98">
        <v>18000</v>
      </c>
      <c r="J81" s="112"/>
      <c r="K81" s="98">
        <v>13000</v>
      </c>
      <c r="L81" s="112"/>
      <c r="M81" s="102">
        <v>13000</v>
      </c>
      <c r="N81" s="113"/>
      <c r="O81" s="102">
        <v>13000</v>
      </c>
      <c r="P81" s="113"/>
      <c r="Q81" s="102">
        <v>13000</v>
      </c>
      <c r="R81" s="113"/>
      <c r="S81" s="102">
        <v>18000</v>
      </c>
      <c r="T81" s="113"/>
      <c r="U81" s="98">
        <v>13000</v>
      </c>
      <c r="V81" s="112"/>
      <c r="W81" s="102">
        <v>13000</v>
      </c>
      <c r="X81" s="113"/>
      <c r="Y81" s="102">
        <v>13000</v>
      </c>
      <c r="Z81" s="113"/>
      <c r="AA81" s="102">
        <v>13000</v>
      </c>
      <c r="AB81" s="113"/>
      <c r="AC81" s="102">
        <v>18000</v>
      </c>
      <c r="AD81" s="113"/>
      <c r="AE81" s="102">
        <v>15000</v>
      </c>
      <c r="AF81" s="113"/>
      <c r="AG81" s="102">
        <v>15000</v>
      </c>
      <c r="AH81" s="113"/>
      <c r="AI81" s="102">
        <v>15000</v>
      </c>
      <c r="AJ81" s="113"/>
      <c r="AK81" s="102">
        <v>18000</v>
      </c>
      <c r="AL81" s="113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7"/>
      <c r="BR81" s="157"/>
      <c r="BS81" s="157"/>
      <c r="BT81" s="157"/>
      <c r="BU81" s="157"/>
      <c r="BV81" s="157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7"/>
      <c r="CQ81" s="157"/>
      <c r="CR81" s="157"/>
      <c r="CS81" s="157"/>
      <c r="CT81" s="157"/>
      <c r="CU81" s="157"/>
      <c r="CV81" s="157"/>
      <c r="CW81" s="157"/>
      <c r="CX81" s="157"/>
      <c r="CY81" s="157"/>
      <c r="CZ81" s="157"/>
      <c r="DA81" s="157"/>
      <c r="DB81" s="157"/>
      <c r="DC81" s="157"/>
      <c r="DD81" s="157"/>
      <c r="DE81" s="157"/>
      <c r="DF81" s="157"/>
      <c r="DG81" s="157"/>
      <c r="DH81" s="157"/>
      <c r="DI81" s="157"/>
      <c r="DJ81" s="157"/>
      <c r="DK81" s="157"/>
      <c r="DL81" s="157"/>
      <c r="DM81" s="157"/>
      <c r="DN81" s="157"/>
      <c r="DO81" s="157"/>
      <c r="DP81" s="157"/>
      <c r="DQ81" s="157"/>
      <c r="DR81" s="157"/>
      <c r="DS81" s="157"/>
      <c r="DT81" s="157"/>
      <c r="DU81" s="157"/>
      <c r="DV81" s="157"/>
      <c r="DW81" s="157"/>
      <c r="DX81" s="157"/>
      <c r="DY81" s="157"/>
      <c r="DZ81" s="157"/>
      <c r="EA81" s="157"/>
      <c r="EB81" s="157"/>
      <c r="EC81" s="157"/>
      <c r="ED81" s="157"/>
      <c r="EE81" s="157"/>
      <c r="EF81" s="157"/>
      <c r="EG81" s="157"/>
      <c r="EH81" s="157"/>
      <c r="EI81" s="157"/>
      <c r="EJ81" s="157"/>
      <c r="EK81" s="157"/>
      <c r="EL81" s="157"/>
      <c r="EM81" s="157"/>
      <c r="EN81" s="157"/>
      <c r="EO81" s="157"/>
      <c r="EP81" s="157"/>
      <c r="EQ81" s="157"/>
      <c r="ER81" s="157"/>
      <c r="ES81" s="157"/>
      <c r="ET81" s="157"/>
      <c r="EU81" s="157"/>
      <c r="EV81" s="157"/>
      <c r="EW81" s="157"/>
      <c r="EX81" s="157"/>
      <c r="EY81" s="157"/>
      <c r="EZ81" s="157"/>
      <c r="FA81" s="157"/>
      <c r="FB81" s="157"/>
      <c r="FC81" s="157"/>
      <c r="FD81" s="157"/>
      <c r="FE81" s="157"/>
      <c r="FF81" s="157"/>
      <c r="FG81" s="157"/>
      <c r="FH81" s="157"/>
      <c r="FI81" s="157"/>
      <c r="FJ81" s="157"/>
      <c r="FK81" s="157"/>
      <c r="FL81" s="157"/>
      <c r="FM81" s="157"/>
      <c r="FN81" s="157"/>
      <c r="FO81" s="157"/>
      <c r="FP81" s="157"/>
      <c r="FQ81" s="157"/>
      <c r="FR81" s="157"/>
      <c r="FS81" s="157"/>
      <c r="FT81" s="157"/>
      <c r="FU81" s="157"/>
      <c r="FV81" s="157"/>
      <c r="FW81" s="157"/>
      <c r="FX81" s="157"/>
      <c r="FY81" s="157"/>
      <c r="FZ81" s="157"/>
      <c r="GA81" s="157"/>
      <c r="GB81" s="157"/>
      <c r="GC81" s="157"/>
      <c r="GD81" s="157"/>
      <c r="GE81" s="157"/>
      <c r="GF81" s="157"/>
      <c r="GG81" s="157"/>
      <c r="GH81" s="157"/>
      <c r="GI81" s="157"/>
      <c r="GJ81" s="157"/>
      <c r="GK81" s="157"/>
      <c r="GL81" s="157"/>
      <c r="GM81" s="157"/>
      <c r="GN81" s="157"/>
      <c r="GO81" s="157"/>
      <c r="GP81" s="157"/>
      <c r="GQ81" s="157"/>
      <c r="GR81" s="157"/>
      <c r="GS81" s="157"/>
      <c r="GT81" s="157"/>
      <c r="GU81" s="157"/>
      <c r="GV81" s="157"/>
      <c r="GW81" s="157"/>
      <c r="GX81" s="157"/>
      <c r="GY81" s="157"/>
      <c r="GZ81" s="157"/>
      <c r="HA81" s="157"/>
      <c r="HB81" s="157"/>
      <c r="HC81" s="157"/>
      <c r="HD81" s="157"/>
      <c r="HE81" s="157"/>
      <c r="HF81" s="157"/>
      <c r="HG81" s="157"/>
      <c r="HH81" s="157"/>
      <c r="HI81" s="157"/>
      <c r="HJ81" s="157"/>
      <c r="HK81" s="157"/>
      <c r="HL81" s="157"/>
      <c r="HM81" s="157"/>
      <c r="HN81" s="157"/>
      <c r="HO81" s="157"/>
      <c r="HP81" s="157"/>
      <c r="HQ81" s="157"/>
      <c r="HR81" s="157"/>
      <c r="HS81" s="157"/>
      <c r="HT81" s="157"/>
      <c r="HU81" s="157"/>
      <c r="HV81" s="157"/>
      <c r="HW81" s="157"/>
      <c r="HX81" s="157"/>
      <c r="HY81" s="157"/>
      <c r="HZ81" s="157"/>
      <c r="IA81" s="157"/>
      <c r="IB81" s="157"/>
      <c r="IC81" s="157"/>
      <c r="ID81" s="157"/>
      <c r="IE81" s="157"/>
      <c r="IF81" s="157"/>
      <c r="IG81" s="157"/>
      <c r="IH81" s="157"/>
      <c r="II81" s="157"/>
      <c r="IJ81" s="157"/>
      <c r="IK81" s="157"/>
      <c r="IL81" s="157"/>
      <c r="IM81" s="157"/>
      <c r="IN81" s="157"/>
      <c r="IO81" s="157"/>
      <c r="IP81" s="157"/>
      <c r="IQ81" s="157"/>
      <c r="IR81" s="157"/>
      <c r="IS81" s="157"/>
      <c r="IT81" s="157"/>
      <c r="IU81" s="157"/>
      <c r="IV81" s="157"/>
      <c r="IW81" s="157"/>
      <c r="IX81" s="157"/>
      <c r="IY81" s="157"/>
      <c r="IZ81" s="157"/>
      <c r="JA81" s="157"/>
      <c r="JB81" s="157"/>
      <c r="JC81" s="157"/>
      <c r="JD81" s="157"/>
      <c r="JE81" s="157"/>
      <c r="JF81" s="157"/>
      <c r="JG81" s="157"/>
      <c r="JH81" s="157"/>
      <c r="JI81" s="157"/>
      <c r="JJ81" s="157"/>
      <c r="JK81" s="157"/>
      <c r="JL81" s="157"/>
      <c r="JM81" s="157"/>
      <c r="JN81" s="157"/>
      <c r="JO81" s="157"/>
      <c r="JP81" s="157"/>
      <c r="JQ81" s="157"/>
      <c r="JR81" s="157"/>
      <c r="JS81" s="157"/>
      <c r="JT81" s="157"/>
      <c r="JU81" s="157"/>
      <c r="JV81" s="157"/>
      <c r="JW81" s="157"/>
      <c r="JX81" s="157"/>
      <c r="JY81" s="157"/>
      <c r="JZ81" s="157"/>
      <c r="KA81" s="157"/>
      <c r="KB81" s="157"/>
      <c r="KC81" s="157"/>
      <c r="KD81" s="157"/>
      <c r="KE81" s="157"/>
      <c r="KF81" s="157"/>
      <c r="KG81" s="157"/>
      <c r="KH81" s="157"/>
      <c r="KI81" s="157"/>
      <c r="KJ81" s="157"/>
      <c r="KK81" s="157"/>
      <c r="KL81" s="157"/>
      <c r="KM81" s="157"/>
      <c r="KN81" s="157"/>
      <c r="KO81" s="157"/>
      <c r="KP81" s="157"/>
      <c r="KQ81" s="157"/>
      <c r="KR81" s="157"/>
      <c r="KS81" s="157"/>
      <c r="KT81" s="157"/>
      <c r="KU81" s="157"/>
      <c r="KV81" s="157"/>
      <c r="KW81" s="157"/>
      <c r="KX81" s="157"/>
      <c r="KY81" s="157"/>
      <c r="KZ81" s="157"/>
      <c r="LA81" s="157"/>
      <c r="LB81" s="157"/>
      <c r="LC81" s="157"/>
      <c r="LD81" s="157"/>
      <c r="LE81" s="157"/>
      <c r="LF81" s="157"/>
      <c r="LG81" s="157"/>
      <c r="LH81" s="157"/>
      <c r="LI81" s="157"/>
      <c r="LJ81" s="157"/>
      <c r="LK81" s="157"/>
      <c r="LL81" s="157"/>
      <c r="LM81" s="157"/>
      <c r="LN81" s="157"/>
      <c r="LO81" s="157"/>
      <c r="LP81" s="157"/>
      <c r="LQ81" s="157"/>
      <c r="LR81" s="157"/>
    </row>
    <row r="82" spans="1:330" s="158" customFormat="1" ht="15" x14ac:dyDescent="0.2">
      <c r="A82" s="151" t="s">
        <v>616</v>
      </c>
      <c r="B82" s="152" t="s">
        <v>621</v>
      </c>
      <c r="C82" s="153">
        <v>43</v>
      </c>
      <c r="D82" s="153"/>
      <c r="E82" s="151" t="s">
        <v>101</v>
      </c>
      <c r="F82" s="174">
        <v>3237</v>
      </c>
      <c r="G82" s="155" t="s">
        <v>58</v>
      </c>
      <c r="H82" s="156"/>
      <c r="I82" s="98">
        <v>270000</v>
      </c>
      <c r="J82" s="112"/>
      <c r="K82" s="98">
        <v>120000</v>
      </c>
      <c r="L82" s="112"/>
      <c r="M82" s="102">
        <v>120000</v>
      </c>
      <c r="N82" s="113"/>
      <c r="O82" s="102">
        <v>120000</v>
      </c>
      <c r="P82" s="113"/>
      <c r="Q82" s="102">
        <v>120000</v>
      </c>
      <c r="R82" s="113"/>
      <c r="S82" s="102">
        <v>270000</v>
      </c>
      <c r="T82" s="113"/>
      <c r="U82" s="98">
        <v>120000</v>
      </c>
      <c r="V82" s="112"/>
      <c r="W82" s="102">
        <v>120000</v>
      </c>
      <c r="X82" s="113"/>
      <c r="Y82" s="102">
        <v>120000</v>
      </c>
      <c r="Z82" s="113"/>
      <c r="AA82" s="102">
        <v>120000</v>
      </c>
      <c r="AB82" s="113"/>
      <c r="AC82" s="102">
        <v>270000</v>
      </c>
      <c r="AD82" s="113"/>
      <c r="AE82" s="102">
        <v>150000</v>
      </c>
      <c r="AF82" s="113"/>
      <c r="AG82" s="102">
        <v>150000</v>
      </c>
      <c r="AH82" s="113"/>
      <c r="AI82" s="102">
        <v>150000</v>
      </c>
      <c r="AJ82" s="113"/>
      <c r="AK82" s="102">
        <v>270000</v>
      </c>
      <c r="AL82" s="113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7"/>
      <c r="BR82" s="157"/>
      <c r="BS82" s="157"/>
      <c r="BT82" s="157"/>
      <c r="BU82" s="157"/>
      <c r="BV82" s="157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7"/>
      <c r="CQ82" s="157"/>
      <c r="CR82" s="157"/>
      <c r="CS82" s="157"/>
      <c r="CT82" s="157"/>
      <c r="CU82" s="157"/>
      <c r="CV82" s="157"/>
      <c r="CW82" s="157"/>
      <c r="CX82" s="157"/>
      <c r="CY82" s="157"/>
      <c r="CZ82" s="157"/>
      <c r="DA82" s="157"/>
      <c r="DB82" s="157"/>
      <c r="DC82" s="157"/>
      <c r="DD82" s="157"/>
      <c r="DE82" s="157"/>
      <c r="DF82" s="157"/>
      <c r="DG82" s="157"/>
      <c r="DH82" s="157"/>
      <c r="DI82" s="157"/>
      <c r="DJ82" s="157"/>
      <c r="DK82" s="157"/>
      <c r="DL82" s="157"/>
      <c r="DM82" s="157"/>
      <c r="DN82" s="157"/>
      <c r="DO82" s="157"/>
      <c r="DP82" s="157"/>
      <c r="DQ82" s="157"/>
      <c r="DR82" s="157"/>
      <c r="DS82" s="157"/>
      <c r="DT82" s="157"/>
      <c r="DU82" s="157"/>
      <c r="DV82" s="157"/>
      <c r="DW82" s="157"/>
      <c r="DX82" s="157"/>
      <c r="DY82" s="157"/>
      <c r="DZ82" s="157"/>
      <c r="EA82" s="157"/>
      <c r="EB82" s="157"/>
      <c r="EC82" s="157"/>
      <c r="ED82" s="157"/>
      <c r="EE82" s="157"/>
      <c r="EF82" s="157"/>
      <c r="EG82" s="157"/>
      <c r="EH82" s="157"/>
      <c r="EI82" s="157"/>
      <c r="EJ82" s="157"/>
      <c r="EK82" s="157"/>
      <c r="EL82" s="157"/>
      <c r="EM82" s="157"/>
      <c r="EN82" s="157"/>
      <c r="EO82" s="157"/>
      <c r="EP82" s="157"/>
      <c r="EQ82" s="157"/>
      <c r="ER82" s="157"/>
      <c r="ES82" s="157"/>
      <c r="ET82" s="157"/>
      <c r="EU82" s="157"/>
      <c r="EV82" s="157"/>
      <c r="EW82" s="157"/>
      <c r="EX82" s="157"/>
      <c r="EY82" s="157"/>
      <c r="EZ82" s="157"/>
      <c r="FA82" s="157"/>
      <c r="FB82" s="157"/>
      <c r="FC82" s="157"/>
      <c r="FD82" s="157"/>
      <c r="FE82" s="157"/>
      <c r="FF82" s="157"/>
      <c r="FG82" s="157"/>
      <c r="FH82" s="157"/>
      <c r="FI82" s="157"/>
      <c r="FJ82" s="157"/>
      <c r="FK82" s="157"/>
      <c r="FL82" s="157"/>
      <c r="FM82" s="157"/>
      <c r="FN82" s="157"/>
      <c r="FO82" s="157"/>
      <c r="FP82" s="157"/>
      <c r="FQ82" s="157"/>
      <c r="FR82" s="157"/>
      <c r="FS82" s="157"/>
      <c r="FT82" s="157"/>
      <c r="FU82" s="157"/>
      <c r="FV82" s="157"/>
      <c r="FW82" s="157"/>
      <c r="FX82" s="157"/>
      <c r="FY82" s="157"/>
      <c r="FZ82" s="157"/>
      <c r="GA82" s="157"/>
      <c r="GB82" s="157"/>
      <c r="GC82" s="157"/>
      <c r="GD82" s="157"/>
      <c r="GE82" s="157"/>
      <c r="GF82" s="157"/>
      <c r="GG82" s="157"/>
      <c r="GH82" s="157"/>
      <c r="GI82" s="157"/>
      <c r="GJ82" s="157"/>
      <c r="GK82" s="157"/>
      <c r="GL82" s="157"/>
      <c r="GM82" s="157"/>
      <c r="GN82" s="157"/>
      <c r="GO82" s="157"/>
      <c r="GP82" s="157"/>
      <c r="GQ82" s="157"/>
      <c r="GR82" s="157"/>
      <c r="GS82" s="157"/>
      <c r="GT82" s="157"/>
      <c r="GU82" s="157"/>
      <c r="GV82" s="157"/>
      <c r="GW82" s="157"/>
      <c r="GX82" s="157"/>
      <c r="GY82" s="157"/>
      <c r="GZ82" s="157"/>
      <c r="HA82" s="157"/>
      <c r="HB82" s="157"/>
      <c r="HC82" s="157"/>
      <c r="HD82" s="157"/>
      <c r="HE82" s="157"/>
      <c r="HF82" s="157"/>
      <c r="HG82" s="157"/>
      <c r="HH82" s="157"/>
      <c r="HI82" s="157"/>
      <c r="HJ82" s="157"/>
      <c r="HK82" s="157"/>
      <c r="HL82" s="157"/>
      <c r="HM82" s="157"/>
      <c r="HN82" s="157"/>
      <c r="HO82" s="157"/>
      <c r="HP82" s="157"/>
      <c r="HQ82" s="157"/>
      <c r="HR82" s="157"/>
      <c r="HS82" s="157"/>
      <c r="HT82" s="157"/>
      <c r="HU82" s="157"/>
      <c r="HV82" s="157"/>
      <c r="HW82" s="157"/>
      <c r="HX82" s="157"/>
      <c r="HY82" s="157"/>
      <c r="HZ82" s="157"/>
      <c r="IA82" s="157"/>
      <c r="IB82" s="157"/>
      <c r="IC82" s="157"/>
      <c r="ID82" s="157"/>
      <c r="IE82" s="157"/>
      <c r="IF82" s="157"/>
      <c r="IG82" s="157"/>
      <c r="IH82" s="157"/>
      <c r="II82" s="157"/>
      <c r="IJ82" s="157"/>
      <c r="IK82" s="157"/>
      <c r="IL82" s="157"/>
      <c r="IM82" s="157"/>
      <c r="IN82" s="157"/>
      <c r="IO82" s="157"/>
      <c r="IP82" s="157"/>
      <c r="IQ82" s="157"/>
      <c r="IR82" s="157"/>
      <c r="IS82" s="157"/>
      <c r="IT82" s="157"/>
      <c r="IU82" s="157"/>
      <c r="IV82" s="157"/>
      <c r="IW82" s="157"/>
      <c r="IX82" s="157"/>
      <c r="IY82" s="157"/>
      <c r="IZ82" s="157"/>
      <c r="JA82" s="157"/>
      <c r="JB82" s="157"/>
      <c r="JC82" s="157"/>
      <c r="JD82" s="157"/>
      <c r="JE82" s="157"/>
      <c r="JF82" s="157"/>
      <c r="JG82" s="157"/>
      <c r="JH82" s="157"/>
      <c r="JI82" s="157"/>
      <c r="JJ82" s="157"/>
      <c r="JK82" s="157"/>
      <c r="JL82" s="157"/>
      <c r="JM82" s="157"/>
      <c r="JN82" s="157"/>
      <c r="JO82" s="157"/>
      <c r="JP82" s="157"/>
      <c r="JQ82" s="157"/>
      <c r="JR82" s="157"/>
      <c r="JS82" s="157"/>
      <c r="JT82" s="157"/>
      <c r="JU82" s="157"/>
      <c r="JV82" s="157"/>
      <c r="JW82" s="157"/>
      <c r="JX82" s="157"/>
      <c r="JY82" s="157"/>
      <c r="JZ82" s="157"/>
      <c r="KA82" s="157"/>
      <c r="KB82" s="157"/>
      <c r="KC82" s="157"/>
      <c r="KD82" s="157"/>
      <c r="KE82" s="157"/>
      <c r="KF82" s="157"/>
      <c r="KG82" s="157"/>
      <c r="KH82" s="157"/>
      <c r="KI82" s="157"/>
      <c r="KJ82" s="157"/>
      <c r="KK82" s="157"/>
      <c r="KL82" s="157"/>
      <c r="KM82" s="157"/>
      <c r="KN82" s="157"/>
      <c r="KO82" s="157"/>
      <c r="KP82" s="157"/>
      <c r="KQ82" s="157"/>
      <c r="KR82" s="157"/>
      <c r="KS82" s="157"/>
      <c r="KT82" s="157"/>
      <c r="KU82" s="157"/>
      <c r="KV82" s="157"/>
      <c r="KW82" s="157"/>
      <c r="KX82" s="157"/>
      <c r="KY82" s="157"/>
      <c r="KZ82" s="157"/>
      <c r="LA82" s="157"/>
      <c r="LB82" s="157"/>
      <c r="LC82" s="157"/>
      <c r="LD82" s="157"/>
      <c r="LE82" s="157"/>
      <c r="LF82" s="157"/>
      <c r="LG82" s="157"/>
      <c r="LH82" s="157"/>
      <c r="LI82" s="157"/>
      <c r="LJ82" s="157"/>
      <c r="LK82" s="157"/>
      <c r="LL82" s="157"/>
      <c r="LM82" s="157"/>
      <c r="LN82" s="157"/>
      <c r="LO82" s="157"/>
      <c r="LP82" s="157"/>
      <c r="LQ82" s="157"/>
      <c r="LR82" s="157"/>
    </row>
    <row r="83" spans="1:330" s="158" customFormat="1" ht="15" x14ac:dyDescent="0.2">
      <c r="A83" s="151" t="s">
        <v>616</v>
      </c>
      <c r="B83" s="152" t="s">
        <v>621</v>
      </c>
      <c r="C83" s="153">
        <v>43</v>
      </c>
      <c r="D83" s="153"/>
      <c r="E83" s="151" t="s">
        <v>101</v>
      </c>
      <c r="F83" s="174">
        <v>3238</v>
      </c>
      <c r="G83" s="155" t="s">
        <v>59</v>
      </c>
      <c r="H83" s="156"/>
      <c r="I83" s="98">
        <v>133</v>
      </c>
      <c r="J83" s="112"/>
      <c r="K83" s="98">
        <v>100</v>
      </c>
      <c r="L83" s="112"/>
      <c r="M83" s="102">
        <v>100</v>
      </c>
      <c r="N83" s="113"/>
      <c r="O83" s="102">
        <v>100</v>
      </c>
      <c r="P83" s="113"/>
      <c r="Q83" s="102">
        <v>100</v>
      </c>
      <c r="R83" s="113"/>
      <c r="S83" s="102">
        <v>100</v>
      </c>
      <c r="T83" s="113"/>
      <c r="U83" s="98">
        <v>100</v>
      </c>
      <c r="V83" s="112"/>
      <c r="W83" s="102">
        <v>100</v>
      </c>
      <c r="X83" s="113"/>
      <c r="Y83" s="102">
        <v>100</v>
      </c>
      <c r="Z83" s="113"/>
      <c r="AA83" s="102">
        <v>100</v>
      </c>
      <c r="AB83" s="113"/>
      <c r="AC83" s="102">
        <v>100</v>
      </c>
      <c r="AD83" s="113"/>
      <c r="AE83" s="102">
        <v>100</v>
      </c>
      <c r="AF83" s="113"/>
      <c r="AG83" s="102">
        <v>100</v>
      </c>
      <c r="AH83" s="113"/>
      <c r="AI83" s="102">
        <v>100</v>
      </c>
      <c r="AJ83" s="113"/>
      <c r="AK83" s="102">
        <v>100</v>
      </c>
      <c r="AL83" s="113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7"/>
      <c r="BR83" s="157"/>
      <c r="BS83" s="157"/>
      <c r="BT83" s="157"/>
      <c r="BU83" s="157"/>
      <c r="BV83" s="157"/>
      <c r="BW83" s="157"/>
      <c r="BX83" s="157"/>
      <c r="BY83" s="157"/>
      <c r="BZ83" s="157"/>
      <c r="CA83" s="157"/>
      <c r="CB83" s="157"/>
      <c r="CC83" s="157"/>
      <c r="CD83" s="157"/>
      <c r="CE83" s="157"/>
      <c r="CF83" s="157"/>
      <c r="CG83" s="157"/>
      <c r="CH83" s="157"/>
      <c r="CI83" s="157"/>
      <c r="CJ83" s="157"/>
      <c r="CK83" s="157"/>
      <c r="CL83" s="157"/>
      <c r="CM83" s="157"/>
      <c r="CN83" s="157"/>
      <c r="CO83" s="157"/>
      <c r="CP83" s="157"/>
      <c r="CQ83" s="157"/>
      <c r="CR83" s="157"/>
      <c r="CS83" s="157"/>
      <c r="CT83" s="157"/>
      <c r="CU83" s="157"/>
      <c r="CV83" s="157"/>
      <c r="CW83" s="157"/>
      <c r="CX83" s="157"/>
      <c r="CY83" s="157"/>
      <c r="CZ83" s="157"/>
      <c r="DA83" s="157"/>
      <c r="DB83" s="157"/>
      <c r="DC83" s="157"/>
      <c r="DD83" s="157"/>
      <c r="DE83" s="157"/>
      <c r="DF83" s="157"/>
      <c r="DG83" s="157"/>
      <c r="DH83" s="157"/>
      <c r="DI83" s="157"/>
      <c r="DJ83" s="157"/>
      <c r="DK83" s="157"/>
      <c r="DL83" s="157"/>
      <c r="DM83" s="157"/>
      <c r="DN83" s="157"/>
      <c r="DO83" s="157"/>
      <c r="DP83" s="157"/>
      <c r="DQ83" s="157"/>
      <c r="DR83" s="157"/>
      <c r="DS83" s="157"/>
      <c r="DT83" s="157"/>
      <c r="DU83" s="157"/>
      <c r="DV83" s="157"/>
      <c r="DW83" s="157"/>
      <c r="DX83" s="157"/>
      <c r="DY83" s="157"/>
      <c r="DZ83" s="157"/>
      <c r="EA83" s="157"/>
      <c r="EB83" s="157"/>
      <c r="EC83" s="157"/>
      <c r="ED83" s="157"/>
      <c r="EE83" s="157"/>
      <c r="EF83" s="157"/>
      <c r="EG83" s="157"/>
      <c r="EH83" s="157"/>
      <c r="EI83" s="157"/>
      <c r="EJ83" s="157"/>
      <c r="EK83" s="157"/>
      <c r="EL83" s="157"/>
      <c r="EM83" s="157"/>
      <c r="EN83" s="157"/>
      <c r="EO83" s="157"/>
      <c r="EP83" s="157"/>
      <c r="EQ83" s="157"/>
      <c r="ER83" s="157"/>
      <c r="ES83" s="157"/>
      <c r="ET83" s="157"/>
      <c r="EU83" s="157"/>
      <c r="EV83" s="157"/>
      <c r="EW83" s="157"/>
      <c r="EX83" s="157"/>
      <c r="EY83" s="157"/>
      <c r="EZ83" s="157"/>
      <c r="FA83" s="157"/>
      <c r="FB83" s="157"/>
      <c r="FC83" s="157"/>
      <c r="FD83" s="157"/>
      <c r="FE83" s="157"/>
      <c r="FF83" s="157"/>
      <c r="FG83" s="157"/>
      <c r="FH83" s="157"/>
      <c r="FI83" s="157"/>
      <c r="FJ83" s="157"/>
      <c r="FK83" s="157"/>
      <c r="FL83" s="157"/>
      <c r="FM83" s="157"/>
      <c r="FN83" s="157"/>
      <c r="FO83" s="157"/>
      <c r="FP83" s="157"/>
      <c r="FQ83" s="157"/>
      <c r="FR83" s="157"/>
      <c r="FS83" s="157"/>
      <c r="FT83" s="157"/>
      <c r="FU83" s="157"/>
      <c r="FV83" s="157"/>
      <c r="FW83" s="157"/>
      <c r="FX83" s="157"/>
      <c r="FY83" s="157"/>
      <c r="FZ83" s="157"/>
      <c r="GA83" s="157"/>
      <c r="GB83" s="157"/>
      <c r="GC83" s="157"/>
      <c r="GD83" s="157"/>
      <c r="GE83" s="157"/>
      <c r="GF83" s="157"/>
      <c r="GG83" s="157"/>
      <c r="GH83" s="157"/>
      <c r="GI83" s="157"/>
      <c r="GJ83" s="157"/>
      <c r="GK83" s="157"/>
      <c r="GL83" s="157"/>
      <c r="GM83" s="157"/>
      <c r="GN83" s="157"/>
      <c r="GO83" s="157"/>
      <c r="GP83" s="157"/>
      <c r="GQ83" s="157"/>
      <c r="GR83" s="157"/>
      <c r="GS83" s="157"/>
      <c r="GT83" s="157"/>
      <c r="GU83" s="157"/>
      <c r="GV83" s="157"/>
      <c r="GW83" s="157"/>
      <c r="GX83" s="157"/>
      <c r="GY83" s="157"/>
      <c r="GZ83" s="157"/>
      <c r="HA83" s="157"/>
      <c r="HB83" s="157"/>
      <c r="HC83" s="157"/>
      <c r="HD83" s="157"/>
      <c r="HE83" s="157"/>
      <c r="HF83" s="157"/>
      <c r="HG83" s="157"/>
      <c r="HH83" s="157"/>
      <c r="HI83" s="157"/>
      <c r="HJ83" s="157"/>
      <c r="HK83" s="157"/>
      <c r="HL83" s="157"/>
      <c r="HM83" s="157"/>
      <c r="HN83" s="157"/>
      <c r="HO83" s="157"/>
      <c r="HP83" s="157"/>
      <c r="HQ83" s="157"/>
      <c r="HR83" s="157"/>
      <c r="HS83" s="157"/>
      <c r="HT83" s="157"/>
      <c r="HU83" s="157"/>
      <c r="HV83" s="157"/>
      <c r="HW83" s="157"/>
      <c r="HX83" s="157"/>
      <c r="HY83" s="157"/>
      <c r="HZ83" s="157"/>
      <c r="IA83" s="157"/>
      <c r="IB83" s="157"/>
      <c r="IC83" s="157"/>
      <c r="ID83" s="157"/>
      <c r="IE83" s="157"/>
      <c r="IF83" s="157"/>
      <c r="IG83" s="157"/>
      <c r="IH83" s="157"/>
      <c r="II83" s="157"/>
      <c r="IJ83" s="157"/>
      <c r="IK83" s="157"/>
      <c r="IL83" s="157"/>
      <c r="IM83" s="157"/>
      <c r="IN83" s="157"/>
      <c r="IO83" s="157"/>
      <c r="IP83" s="157"/>
      <c r="IQ83" s="157"/>
      <c r="IR83" s="157"/>
      <c r="IS83" s="157"/>
      <c r="IT83" s="157"/>
      <c r="IU83" s="157"/>
      <c r="IV83" s="157"/>
      <c r="IW83" s="157"/>
      <c r="IX83" s="157"/>
      <c r="IY83" s="157"/>
      <c r="IZ83" s="157"/>
      <c r="JA83" s="157"/>
      <c r="JB83" s="157"/>
      <c r="JC83" s="157"/>
      <c r="JD83" s="157"/>
      <c r="JE83" s="157"/>
      <c r="JF83" s="157"/>
      <c r="JG83" s="157"/>
      <c r="JH83" s="157"/>
      <c r="JI83" s="157"/>
      <c r="JJ83" s="157"/>
      <c r="JK83" s="157"/>
      <c r="JL83" s="157"/>
      <c r="JM83" s="157"/>
      <c r="JN83" s="157"/>
      <c r="JO83" s="157"/>
      <c r="JP83" s="157"/>
      <c r="JQ83" s="157"/>
      <c r="JR83" s="157"/>
      <c r="JS83" s="157"/>
      <c r="JT83" s="157"/>
      <c r="JU83" s="157"/>
      <c r="JV83" s="157"/>
      <c r="JW83" s="157"/>
      <c r="JX83" s="157"/>
      <c r="JY83" s="157"/>
      <c r="JZ83" s="157"/>
      <c r="KA83" s="157"/>
      <c r="KB83" s="157"/>
      <c r="KC83" s="157"/>
      <c r="KD83" s="157"/>
      <c r="KE83" s="157"/>
      <c r="KF83" s="157"/>
      <c r="KG83" s="157"/>
      <c r="KH83" s="157"/>
      <c r="KI83" s="157"/>
      <c r="KJ83" s="157"/>
      <c r="KK83" s="157"/>
      <c r="KL83" s="157"/>
      <c r="KM83" s="157"/>
      <c r="KN83" s="157"/>
      <c r="KO83" s="157"/>
      <c r="KP83" s="157"/>
      <c r="KQ83" s="157"/>
      <c r="KR83" s="157"/>
      <c r="KS83" s="157"/>
      <c r="KT83" s="157"/>
      <c r="KU83" s="157"/>
      <c r="KV83" s="157"/>
      <c r="KW83" s="157"/>
      <c r="KX83" s="157"/>
      <c r="KY83" s="157"/>
      <c r="KZ83" s="157"/>
      <c r="LA83" s="157"/>
      <c r="LB83" s="157"/>
      <c r="LC83" s="157"/>
      <c r="LD83" s="157"/>
      <c r="LE83" s="157"/>
      <c r="LF83" s="157"/>
      <c r="LG83" s="157"/>
      <c r="LH83" s="157"/>
      <c r="LI83" s="157"/>
      <c r="LJ83" s="157"/>
      <c r="LK83" s="157"/>
      <c r="LL83" s="157"/>
      <c r="LM83" s="157"/>
      <c r="LN83" s="157"/>
      <c r="LO83" s="157"/>
      <c r="LP83" s="157"/>
      <c r="LQ83" s="157"/>
      <c r="LR83" s="157"/>
    </row>
    <row r="84" spans="1:330" s="158" customFormat="1" ht="15" x14ac:dyDescent="0.2">
      <c r="A84" s="151" t="s">
        <v>616</v>
      </c>
      <c r="B84" s="152" t="s">
        <v>621</v>
      </c>
      <c r="C84" s="153">
        <v>43</v>
      </c>
      <c r="D84" s="153"/>
      <c r="E84" s="151" t="s">
        <v>101</v>
      </c>
      <c r="F84" s="174">
        <v>3239</v>
      </c>
      <c r="G84" s="155" t="s">
        <v>612</v>
      </c>
      <c r="H84" s="156"/>
      <c r="I84" s="98">
        <v>26000</v>
      </c>
      <c r="J84" s="112"/>
      <c r="K84" s="98">
        <v>20000</v>
      </c>
      <c r="L84" s="112"/>
      <c r="M84" s="102">
        <v>20000</v>
      </c>
      <c r="N84" s="113"/>
      <c r="O84" s="102">
        <v>20000</v>
      </c>
      <c r="P84" s="113"/>
      <c r="Q84" s="102">
        <v>20000</v>
      </c>
      <c r="R84" s="113"/>
      <c r="S84" s="102">
        <v>25000</v>
      </c>
      <c r="T84" s="113"/>
      <c r="U84" s="98">
        <v>26000</v>
      </c>
      <c r="V84" s="112"/>
      <c r="W84" s="102">
        <v>26000</v>
      </c>
      <c r="X84" s="113"/>
      <c r="Y84" s="102">
        <v>26000</v>
      </c>
      <c r="Z84" s="113"/>
      <c r="AA84" s="102">
        <v>26000</v>
      </c>
      <c r="AB84" s="113"/>
      <c r="AC84" s="102">
        <v>25000</v>
      </c>
      <c r="AD84" s="113"/>
      <c r="AE84" s="102">
        <v>30000</v>
      </c>
      <c r="AF84" s="113"/>
      <c r="AG84" s="102">
        <v>30000</v>
      </c>
      <c r="AH84" s="113"/>
      <c r="AI84" s="102">
        <v>30000</v>
      </c>
      <c r="AJ84" s="113"/>
      <c r="AK84" s="102">
        <v>25000</v>
      </c>
      <c r="AL84" s="113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  <c r="BI84" s="157"/>
      <c r="BJ84" s="157"/>
      <c r="BK84" s="157"/>
      <c r="BL84" s="157"/>
      <c r="BM84" s="157"/>
      <c r="BN84" s="157"/>
      <c r="BO84" s="157"/>
      <c r="BP84" s="157"/>
      <c r="BQ84" s="157"/>
      <c r="BR84" s="157"/>
      <c r="BS84" s="157"/>
      <c r="BT84" s="157"/>
      <c r="BU84" s="157"/>
      <c r="BV84" s="157"/>
      <c r="BW84" s="157"/>
      <c r="BX84" s="157"/>
      <c r="BY84" s="157"/>
      <c r="BZ84" s="157"/>
      <c r="CA84" s="157"/>
      <c r="CB84" s="157"/>
      <c r="CC84" s="157"/>
      <c r="CD84" s="157"/>
      <c r="CE84" s="157"/>
      <c r="CF84" s="157"/>
      <c r="CG84" s="157"/>
      <c r="CH84" s="157"/>
      <c r="CI84" s="157"/>
      <c r="CJ84" s="157"/>
      <c r="CK84" s="157"/>
      <c r="CL84" s="157"/>
      <c r="CM84" s="157"/>
      <c r="CN84" s="157"/>
      <c r="CO84" s="157"/>
      <c r="CP84" s="157"/>
      <c r="CQ84" s="157"/>
      <c r="CR84" s="157"/>
      <c r="CS84" s="157"/>
      <c r="CT84" s="157"/>
      <c r="CU84" s="157"/>
      <c r="CV84" s="157"/>
      <c r="CW84" s="157"/>
      <c r="CX84" s="157"/>
      <c r="CY84" s="157"/>
      <c r="CZ84" s="157"/>
      <c r="DA84" s="157"/>
      <c r="DB84" s="157"/>
      <c r="DC84" s="157"/>
      <c r="DD84" s="157"/>
      <c r="DE84" s="157"/>
      <c r="DF84" s="157"/>
      <c r="DG84" s="157"/>
      <c r="DH84" s="157"/>
      <c r="DI84" s="157"/>
      <c r="DJ84" s="157"/>
      <c r="DK84" s="157"/>
      <c r="DL84" s="157"/>
      <c r="DM84" s="157"/>
      <c r="DN84" s="157"/>
      <c r="DO84" s="157"/>
      <c r="DP84" s="157"/>
      <c r="DQ84" s="157"/>
      <c r="DR84" s="157"/>
      <c r="DS84" s="157"/>
      <c r="DT84" s="157"/>
      <c r="DU84" s="157"/>
      <c r="DV84" s="157"/>
      <c r="DW84" s="157"/>
      <c r="DX84" s="157"/>
      <c r="DY84" s="157"/>
      <c r="DZ84" s="157"/>
      <c r="EA84" s="157"/>
      <c r="EB84" s="157"/>
      <c r="EC84" s="157"/>
      <c r="ED84" s="157"/>
      <c r="EE84" s="157"/>
      <c r="EF84" s="157"/>
      <c r="EG84" s="157"/>
      <c r="EH84" s="157"/>
      <c r="EI84" s="157"/>
      <c r="EJ84" s="157"/>
      <c r="EK84" s="157"/>
      <c r="EL84" s="157"/>
      <c r="EM84" s="157"/>
      <c r="EN84" s="157"/>
      <c r="EO84" s="157"/>
      <c r="EP84" s="157"/>
      <c r="EQ84" s="157"/>
      <c r="ER84" s="157"/>
      <c r="ES84" s="157"/>
      <c r="ET84" s="157"/>
      <c r="EU84" s="157"/>
      <c r="EV84" s="157"/>
      <c r="EW84" s="157"/>
      <c r="EX84" s="157"/>
      <c r="EY84" s="157"/>
      <c r="EZ84" s="157"/>
      <c r="FA84" s="157"/>
      <c r="FB84" s="157"/>
      <c r="FC84" s="157"/>
      <c r="FD84" s="157"/>
      <c r="FE84" s="157"/>
      <c r="FF84" s="157"/>
      <c r="FG84" s="157"/>
      <c r="FH84" s="157"/>
      <c r="FI84" s="157"/>
      <c r="FJ84" s="157"/>
      <c r="FK84" s="157"/>
      <c r="FL84" s="157"/>
      <c r="FM84" s="157"/>
      <c r="FN84" s="157"/>
      <c r="FO84" s="157"/>
      <c r="FP84" s="157"/>
      <c r="FQ84" s="157"/>
      <c r="FR84" s="157"/>
      <c r="FS84" s="157"/>
      <c r="FT84" s="157"/>
      <c r="FU84" s="157"/>
      <c r="FV84" s="157"/>
      <c r="FW84" s="157"/>
      <c r="FX84" s="157"/>
      <c r="FY84" s="157"/>
      <c r="FZ84" s="157"/>
      <c r="GA84" s="157"/>
      <c r="GB84" s="157"/>
      <c r="GC84" s="157"/>
      <c r="GD84" s="157"/>
      <c r="GE84" s="157"/>
      <c r="GF84" s="157"/>
      <c r="GG84" s="157"/>
      <c r="GH84" s="157"/>
      <c r="GI84" s="157"/>
      <c r="GJ84" s="157"/>
      <c r="GK84" s="157"/>
      <c r="GL84" s="157"/>
      <c r="GM84" s="157"/>
      <c r="GN84" s="157"/>
      <c r="GO84" s="157"/>
      <c r="GP84" s="157"/>
      <c r="GQ84" s="157"/>
      <c r="GR84" s="157"/>
      <c r="GS84" s="157"/>
      <c r="GT84" s="157"/>
      <c r="GU84" s="157"/>
      <c r="GV84" s="157"/>
      <c r="GW84" s="157"/>
      <c r="GX84" s="157"/>
      <c r="GY84" s="157"/>
      <c r="GZ84" s="157"/>
      <c r="HA84" s="157"/>
      <c r="HB84" s="157"/>
      <c r="HC84" s="157"/>
      <c r="HD84" s="157"/>
      <c r="HE84" s="157"/>
      <c r="HF84" s="157"/>
      <c r="HG84" s="157"/>
      <c r="HH84" s="157"/>
      <c r="HI84" s="157"/>
      <c r="HJ84" s="157"/>
      <c r="HK84" s="157"/>
      <c r="HL84" s="157"/>
      <c r="HM84" s="157"/>
      <c r="HN84" s="157"/>
      <c r="HO84" s="157"/>
      <c r="HP84" s="157"/>
      <c r="HQ84" s="157"/>
      <c r="HR84" s="157"/>
      <c r="HS84" s="157"/>
      <c r="HT84" s="157"/>
      <c r="HU84" s="157"/>
      <c r="HV84" s="157"/>
      <c r="HW84" s="157"/>
      <c r="HX84" s="157"/>
      <c r="HY84" s="157"/>
      <c r="HZ84" s="157"/>
      <c r="IA84" s="157"/>
      <c r="IB84" s="157"/>
      <c r="IC84" s="157"/>
      <c r="ID84" s="157"/>
      <c r="IE84" s="157"/>
      <c r="IF84" s="157"/>
      <c r="IG84" s="157"/>
      <c r="IH84" s="157"/>
      <c r="II84" s="157"/>
      <c r="IJ84" s="157"/>
      <c r="IK84" s="157"/>
      <c r="IL84" s="157"/>
      <c r="IM84" s="157"/>
      <c r="IN84" s="157"/>
      <c r="IO84" s="157"/>
      <c r="IP84" s="157"/>
      <c r="IQ84" s="157"/>
      <c r="IR84" s="157"/>
      <c r="IS84" s="157"/>
      <c r="IT84" s="157"/>
      <c r="IU84" s="157"/>
      <c r="IV84" s="157"/>
      <c r="IW84" s="157"/>
      <c r="IX84" s="157"/>
      <c r="IY84" s="157"/>
      <c r="IZ84" s="157"/>
      <c r="JA84" s="157"/>
      <c r="JB84" s="157"/>
      <c r="JC84" s="157"/>
      <c r="JD84" s="157"/>
      <c r="JE84" s="157"/>
      <c r="JF84" s="157"/>
      <c r="JG84" s="157"/>
      <c r="JH84" s="157"/>
      <c r="JI84" s="157"/>
      <c r="JJ84" s="157"/>
      <c r="JK84" s="157"/>
      <c r="JL84" s="157"/>
      <c r="JM84" s="157"/>
      <c r="JN84" s="157"/>
      <c r="JO84" s="157"/>
      <c r="JP84" s="157"/>
      <c r="JQ84" s="157"/>
      <c r="JR84" s="157"/>
      <c r="JS84" s="157"/>
      <c r="JT84" s="157"/>
      <c r="JU84" s="157"/>
      <c r="JV84" s="157"/>
      <c r="JW84" s="157"/>
      <c r="JX84" s="157"/>
      <c r="JY84" s="157"/>
      <c r="JZ84" s="157"/>
      <c r="KA84" s="157"/>
      <c r="KB84" s="157"/>
      <c r="KC84" s="157"/>
      <c r="KD84" s="157"/>
      <c r="KE84" s="157"/>
      <c r="KF84" s="157"/>
      <c r="KG84" s="157"/>
      <c r="KH84" s="157"/>
      <c r="KI84" s="157"/>
      <c r="KJ84" s="157"/>
      <c r="KK84" s="157"/>
      <c r="KL84" s="157"/>
      <c r="KM84" s="157"/>
      <c r="KN84" s="157"/>
      <c r="KO84" s="157"/>
      <c r="KP84" s="157"/>
      <c r="KQ84" s="157"/>
      <c r="KR84" s="157"/>
      <c r="KS84" s="157"/>
      <c r="KT84" s="157"/>
      <c r="KU84" s="157"/>
      <c r="KV84" s="157"/>
      <c r="KW84" s="157"/>
      <c r="KX84" s="157"/>
      <c r="KY84" s="157"/>
      <c r="KZ84" s="157"/>
      <c r="LA84" s="157"/>
      <c r="LB84" s="157"/>
      <c r="LC84" s="157"/>
      <c r="LD84" s="157"/>
      <c r="LE84" s="157"/>
      <c r="LF84" s="157"/>
      <c r="LG84" s="157"/>
      <c r="LH84" s="157"/>
      <c r="LI84" s="157"/>
      <c r="LJ84" s="157"/>
      <c r="LK84" s="157"/>
      <c r="LL84" s="157"/>
      <c r="LM84" s="157"/>
      <c r="LN84" s="157"/>
      <c r="LO84" s="157"/>
      <c r="LP84" s="157"/>
      <c r="LQ84" s="157"/>
      <c r="LR84" s="157"/>
    </row>
    <row r="85" spans="1:330" s="173" customFormat="1" x14ac:dyDescent="0.2">
      <c r="A85" s="139" t="s">
        <v>616</v>
      </c>
      <c r="B85" s="140" t="s">
        <v>621</v>
      </c>
      <c r="C85" s="141">
        <v>43</v>
      </c>
      <c r="D85" s="141"/>
      <c r="E85" s="141"/>
      <c r="F85" s="142">
        <v>42</v>
      </c>
      <c r="G85" s="143"/>
      <c r="H85" s="144"/>
      <c r="I85" s="99">
        <f t="shared" ref="I85:AF85" si="131">I86+I90+I97</f>
        <v>2038000</v>
      </c>
      <c r="J85" s="99">
        <f t="shared" si="131"/>
        <v>0</v>
      </c>
      <c r="K85" s="99">
        <f t="shared" si="131"/>
        <v>609000</v>
      </c>
      <c r="L85" s="99">
        <f t="shared" si="131"/>
        <v>0</v>
      </c>
      <c r="M85" s="99">
        <f t="shared" si="131"/>
        <v>609000</v>
      </c>
      <c r="N85" s="99">
        <f t="shared" si="131"/>
        <v>0</v>
      </c>
      <c r="O85" s="99">
        <f t="shared" ref="O85:P85" si="132">O86+O90+O97</f>
        <v>609000</v>
      </c>
      <c r="P85" s="99">
        <f t="shared" si="132"/>
        <v>0</v>
      </c>
      <c r="Q85" s="99">
        <f t="shared" ref="Q85:T85" si="133">Q86+Q90+Q97</f>
        <v>609000</v>
      </c>
      <c r="R85" s="99">
        <f t="shared" si="133"/>
        <v>0</v>
      </c>
      <c r="S85" s="99">
        <f t="shared" si="133"/>
        <v>2827900</v>
      </c>
      <c r="T85" s="99">
        <f t="shared" si="133"/>
        <v>0</v>
      </c>
      <c r="U85" s="99">
        <f t="shared" si="131"/>
        <v>587200</v>
      </c>
      <c r="V85" s="99">
        <f>V86+V90+V97</f>
        <v>0</v>
      </c>
      <c r="W85" s="99">
        <f t="shared" si="131"/>
        <v>587200</v>
      </c>
      <c r="X85" s="99">
        <f t="shared" si="131"/>
        <v>0</v>
      </c>
      <c r="Y85" s="99">
        <f t="shared" ref="Y85:Z85" si="134">Y86+Y90+Y97</f>
        <v>587200</v>
      </c>
      <c r="Z85" s="99">
        <f t="shared" si="134"/>
        <v>0</v>
      </c>
      <c r="AA85" s="99">
        <f t="shared" ref="AA85:AD85" si="135">AA86+AA90+AA97</f>
        <v>587200</v>
      </c>
      <c r="AB85" s="99">
        <f t="shared" si="135"/>
        <v>0</v>
      </c>
      <c r="AC85" s="99">
        <f t="shared" si="135"/>
        <v>907900</v>
      </c>
      <c r="AD85" s="99">
        <f t="shared" si="135"/>
        <v>0</v>
      </c>
      <c r="AE85" s="99">
        <f>AE86+AE90+AE97</f>
        <v>897200</v>
      </c>
      <c r="AF85" s="99">
        <f t="shared" si="131"/>
        <v>0</v>
      </c>
      <c r="AG85" s="99">
        <f>AG86+AG90+AG97</f>
        <v>897200</v>
      </c>
      <c r="AH85" s="99">
        <f t="shared" ref="AH85:AJ85" si="136">AH86+AH90+AH97</f>
        <v>0</v>
      </c>
      <c r="AI85" s="99">
        <f>AI86+AI90+AI97</f>
        <v>897200</v>
      </c>
      <c r="AJ85" s="99">
        <f t="shared" si="136"/>
        <v>0</v>
      </c>
      <c r="AK85" s="99">
        <f>AK86+AK90+AK97</f>
        <v>907900</v>
      </c>
      <c r="AL85" s="99">
        <f t="shared" ref="AL85" si="137">AL86+AL90+AL97</f>
        <v>0</v>
      </c>
      <c r="AM85" s="161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61"/>
      <c r="AY85" s="161"/>
      <c r="AZ85" s="161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61"/>
      <c r="BL85" s="161"/>
      <c r="BM85" s="161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161"/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161"/>
      <c r="DB85" s="161"/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  <c r="EY85" s="161"/>
      <c r="EZ85" s="161"/>
      <c r="FA85" s="161"/>
      <c r="FB85" s="161"/>
      <c r="FC85" s="161"/>
      <c r="FD85" s="161"/>
      <c r="FE85" s="161"/>
      <c r="FF85" s="161"/>
      <c r="FG85" s="161"/>
      <c r="FH85" s="161"/>
      <c r="FI85" s="161"/>
      <c r="FJ85" s="161"/>
      <c r="FK85" s="161"/>
      <c r="FL85" s="161"/>
      <c r="FM85" s="161"/>
      <c r="FN85" s="161"/>
      <c r="FO85" s="161"/>
      <c r="FP85" s="161"/>
      <c r="FQ85" s="161"/>
      <c r="FR85" s="161"/>
      <c r="FS85" s="161"/>
      <c r="FT85" s="161"/>
      <c r="FU85" s="161"/>
      <c r="FV85" s="161"/>
      <c r="FW85" s="161"/>
      <c r="FX85" s="161"/>
      <c r="FY85" s="161"/>
      <c r="FZ85" s="161"/>
      <c r="GA85" s="161"/>
      <c r="GB85" s="161"/>
      <c r="GC85" s="161"/>
      <c r="GD85" s="161"/>
      <c r="GE85" s="161"/>
      <c r="GF85" s="161"/>
      <c r="GG85" s="161"/>
      <c r="GH85" s="161"/>
      <c r="GI85" s="161"/>
      <c r="GJ85" s="161"/>
      <c r="GK85" s="161"/>
      <c r="GL85" s="161"/>
      <c r="GM85" s="161"/>
      <c r="GN85" s="161"/>
      <c r="GO85" s="161"/>
      <c r="GP85" s="161"/>
      <c r="GQ85" s="161"/>
      <c r="GR85" s="161"/>
      <c r="GS85" s="161"/>
      <c r="GT85" s="161"/>
      <c r="GU85" s="161"/>
      <c r="GV85" s="161"/>
      <c r="GW85" s="161"/>
      <c r="GX85" s="161"/>
      <c r="GY85" s="161"/>
      <c r="GZ85" s="161"/>
      <c r="HA85" s="161"/>
      <c r="HB85" s="161"/>
      <c r="HC85" s="161"/>
      <c r="HD85" s="161"/>
      <c r="HE85" s="161"/>
      <c r="HF85" s="161"/>
      <c r="HG85" s="161"/>
      <c r="HH85" s="161"/>
      <c r="HI85" s="161"/>
      <c r="HJ85" s="161"/>
      <c r="HK85" s="161"/>
      <c r="HL85" s="161"/>
      <c r="HM85" s="161"/>
      <c r="HN85" s="161"/>
      <c r="HO85" s="161"/>
      <c r="HP85" s="161"/>
      <c r="HQ85" s="161"/>
      <c r="HR85" s="161"/>
      <c r="HS85" s="161"/>
      <c r="HT85" s="161"/>
      <c r="HU85" s="161"/>
      <c r="HV85" s="161"/>
      <c r="HW85" s="161"/>
      <c r="HX85" s="161"/>
      <c r="HY85" s="161"/>
      <c r="HZ85" s="161"/>
      <c r="IA85" s="161"/>
      <c r="IB85" s="161"/>
      <c r="IC85" s="161"/>
      <c r="ID85" s="161"/>
      <c r="IE85" s="161"/>
      <c r="IF85" s="161"/>
      <c r="IG85" s="161"/>
      <c r="IH85" s="161"/>
      <c r="II85" s="161"/>
      <c r="IJ85" s="161"/>
      <c r="IK85" s="161"/>
      <c r="IL85" s="161"/>
      <c r="IM85" s="161"/>
      <c r="IN85" s="161"/>
      <c r="IO85" s="161"/>
      <c r="IP85" s="161"/>
      <c r="IQ85" s="161"/>
      <c r="IR85" s="161"/>
      <c r="IS85" s="161"/>
      <c r="IT85" s="161"/>
      <c r="IU85" s="161"/>
      <c r="IV85" s="161"/>
      <c r="IW85" s="161"/>
      <c r="IX85" s="161"/>
      <c r="IY85" s="161"/>
      <c r="IZ85" s="161"/>
      <c r="JA85" s="161"/>
      <c r="JB85" s="161"/>
      <c r="JC85" s="161"/>
      <c r="JD85" s="161"/>
      <c r="JE85" s="161"/>
      <c r="JF85" s="161"/>
      <c r="JG85" s="161"/>
      <c r="JH85" s="161"/>
      <c r="JI85" s="161"/>
      <c r="JJ85" s="161"/>
      <c r="JK85" s="161"/>
      <c r="JL85" s="161"/>
      <c r="JM85" s="161"/>
      <c r="JN85" s="161"/>
      <c r="JO85" s="161"/>
      <c r="JP85" s="161"/>
      <c r="JQ85" s="161"/>
      <c r="JR85" s="161"/>
      <c r="JS85" s="161"/>
      <c r="JT85" s="161"/>
      <c r="JU85" s="161"/>
      <c r="JV85" s="161"/>
      <c r="JW85" s="161"/>
      <c r="JX85" s="161"/>
      <c r="JY85" s="161"/>
      <c r="JZ85" s="161"/>
      <c r="KA85" s="161"/>
      <c r="KB85" s="161"/>
      <c r="KC85" s="161"/>
      <c r="KD85" s="161"/>
      <c r="KE85" s="161"/>
      <c r="KF85" s="161"/>
      <c r="KG85" s="161"/>
      <c r="KH85" s="161"/>
      <c r="KI85" s="161"/>
      <c r="KJ85" s="161"/>
      <c r="KK85" s="161"/>
      <c r="KL85" s="161"/>
      <c r="KM85" s="161"/>
      <c r="KN85" s="161"/>
      <c r="KO85" s="161"/>
      <c r="KP85" s="161"/>
      <c r="KQ85" s="161"/>
      <c r="KR85" s="161"/>
      <c r="KS85" s="161"/>
      <c r="KT85" s="161"/>
      <c r="KU85" s="161"/>
      <c r="KV85" s="161"/>
      <c r="KW85" s="161"/>
      <c r="KX85" s="161"/>
      <c r="KY85" s="161"/>
      <c r="KZ85" s="161"/>
      <c r="LA85" s="161"/>
      <c r="LB85" s="161"/>
      <c r="LC85" s="161"/>
      <c r="LD85" s="161"/>
      <c r="LE85" s="161"/>
      <c r="LF85" s="161"/>
      <c r="LG85" s="161"/>
      <c r="LH85" s="161"/>
      <c r="LI85" s="161"/>
      <c r="LJ85" s="161"/>
      <c r="LK85" s="161"/>
      <c r="LL85" s="161"/>
      <c r="LM85" s="161"/>
      <c r="LN85" s="161"/>
      <c r="LO85" s="161"/>
      <c r="LP85" s="161"/>
      <c r="LQ85" s="161"/>
      <c r="LR85" s="161"/>
    </row>
    <row r="86" spans="1:330" s="159" customFormat="1" x14ac:dyDescent="0.2">
      <c r="A86" s="145" t="s">
        <v>616</v>
      </c>
      <c r="B86" s="146" t="s">
        <v>621</v>
      </c>
      <c r="C86" s="147">
        <v>43</v>
      </c>
      <c r="D86" s="147"/>
      <c r="E86" s="145"/>
      <c r="F86" s="168">
        <v>421</v>
      </c>
      <c r="G86" s="148"/>
      <c r="H86" s="149"/>
      <c r="I86" s="101">
        <f t="shared" ref="I86:AF86" si="138">I87+I88+I89</f>
        <v>1802000</v>
      </c>
      <c r="J86" s="101">
        <f t="shared" si="138"/>
        <v>0</v>
      </c>
      <c r="K86" s="101">
        <f t="shared" si="138"/>
        <v>502000</v>
      </c>
      <c r="L86" s="101">
        <f t="shared" si="138"/>
        <v>0</v>
      </c>
      <c r="M86" s="108">
        <f t="shared" si="138"/>
        <v>502000</v>
      </c>
      <c r="N86" s="108">
        <f t="shared" si="138"/>
        <v>0</v>
      </c>
      <c r="O86" s="108">
        <f t="shared" ref="O86:P86" si="139">O87+O88+O89</f>
        <v>502000</v>
      </c>
      <c r="P86" s="108">
        <f t="shared" si="139"/>
        <v>0</v>
      </c>
      <c r="Q86" s="108">
        <f t="shared" ref="Q86:T86" si="140">Q87+Q88+Q89</f>
        <v>502000</v>
      </c>
      <c r="R86" s="108">
        <f t="shared" si="140"/>
        <v>0</v>
      </c>
      <c r="S86" s="108">
        <f t="shared" si="140"/>
        <v>2601000</v>
      </c>
      <c r="T86" s="108">
        <f t="shared" si="140"/>
        <v>0</v>
      </c>
      <c r="U86" s="101">
        <f t="shared" si="138"/>
        <v>520000</v>
      </c>
      <c r="V86" s="101">
        <f t="shared" si="138"/>
        <v>0</v>
      </c>
      <c r="W86" s="108">
        <f t="shared" si="138"/>
        <v>520000</v>
      </c>
      <c r="X86" s="108">
        <f t="shared" si="138"/>
        <v>0</v>
      </c>
      <c r="Y86" s="108">
        <f t="shared" ref="Y86:Z86" si="141">Y87+Y88+Y89</f>
        <v>520000</v>
      </c>
      <c r="Z86" s="108">
        <f t="shared" si="141"/>
        <v>0</v>
      </c>
      <c r="AA86" s="108">
        <f t="shared" ref="AA86:AD86" si="142">AA87+AA88+AA89</f>
        <v>520000</v>
      </c>
      <c r="AB86" s="108">
        <f t="shared" si="142"/>
        <v>0</v>
      </c>
      <c r="AC86" s="108">
        <f t="shared" si="142"/>
        <v>701000</v>
      </c>
      <c r="AD86" s="108">
        <f t="shared" si="142"/>
        <v>0</v>
      </c>
      <c r="AE86" s="108">
        <f t="shared" si="138"/>
        <v>820000</v>
      </c>
      <c r="AF86" s="108">
        <f t="shared" si="138"/>
        <v>0</v>
      </c>
      <c r="AG86" s="108">
        <f t="shared" ref="AG86:AH86" si="143">AG87+AG88+AG89</f>
        <v>820000</v>
      </c>
      <c r="AH86" s="108">
        <f t="shared" si="143"/>
        <v>0</v>
      </c>
      <c r="AI86" s="108">
        <f t="shared" ref="AI86:AL86" si="144">AI87+AI88+AI89</f>
        <v>820000</v>
      </c>
      <c r="AJ86" s="108">
        <f t="shared" si="144"/>
        <v>0</v>
      </c>
      <c r="AK86" s="108">
        <f t="shared" si="144"/>
        <v>701000</v>
      </c>
      <c r="AL86" s="108">
        <f t="shared" si="144"/>
        <v>0</v>
      </c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50"/>
      <c r="DB86" s="150"/>
      <c r="DC86" s="150"/>
      <c r="DD86" s="150"/>
      <c r="DE86" s="150"/>
      <c r="DF86" s="150"/>
      <c r="DG86" s="150"/>
      <c r="DH86" s="150"/>
      <c r="DI86" s="150"/>
      <c r="DJ86" s="150"/>
      <c r="DK86" s="150"/>
      <c r="DL86" s="150"/>
      <c r="DM86" s="150"/>
      <c r="DN86" s="150"/>
      <c r="DO86" s="150"/>
      <c r="DP86" s="150"/>
      <c r="DQ86" s="150"/>
      <c r="DR86" s="150"/>
      <c r="DS86" s="150"/>
      <c r="DT86" s="150"/>
      <c r="DU86" s="150"/>
      <c r="DV86" s="150"/>
      <c r="DW86" s="150"/>
      <c r="DX86" s="150"/>
      <c r="DY86" s="150"/>
      <c r="DZ86" s="150"/>
      <c r="EA86" s="150"/>
      <c r="EB86" s="150"/>
      <c r="EC86" s="150"/>
      <c r="ED86" s="150"/>
      <c r="EE86" s="150"/>
      <c r="EF86" s="150"/>
      <c r="EG86" s="150"/>
      <c r="EH86" s="150"/>
      <c r="EI86" s="150"/>
      <c r="EJ86" s="150"/>
      <c r="EK86" s="150"/>
      <c r="EL86" s="150"/>
      <c r="EM86" s="150"/>
      <c r="EN86" s="150"/>
      <c r="EO86" s="150"/>
      <c r="EP86" s="150"/>
      <c r="EQ86" s="150"/>
      <c r="ER86" s="150"/>
      <c r="ES86" s="150"/>
      <c r="ET86" s="150"/>
      <c r="EU86" s="150"/>
      <c r="EV86" s="150"/>
      <c r="EW86" s="150"/>
      <c r="EX86" s="150"/>
      <c r="EY86" s="150"/>
      <c r="EZ86" s="150"/>
      <c r="FA86" s="150"/>
      <c r="FB86" s="150"/>
      <c r="FC86" s="150"/>
      <c r="FD86" s="150"/>
      <c r="FE86" s="150"/>
      <c r="FF86" s="150"/>
      <c r="FG86" s="150"/>
      <c r="FH86" s="150"/>
      <c r="FI86" s="150"/>
      <c r="FJ86" s="150"/>
      <c r="FK86" s="150"/>
      <c r="FL86" s="150"/>
      <c r="FM86" s="150"/>
      <c r="FN86" s="150"/>
      <c r="FO86" s="150"/>
      <c r="FP86" s="150"/>
      <c r="FQ86" s="150"/>
      <c r="FR86" s="150"/>
      <c r="FS86" s="150"/>
      <c r="FT86" s="150"/>
      <c r="FU86" s="150"/>
      <c r="FV86" s="150"/>
      <c r="FW86" s="150"/>
      <c r="FX86" s="150"/>
      <c r="FY86" s="150"/>
      <c r="FZ86" s="150"/>
      <c r="GA86" s="150"/>
      <c r="GB86" s="150"/>
      <c r="GC86" s="150"/>
      <c r="GD86" s="150"/>
      <c r="GE86" s="150"/>
      <c r="GF86" s="150"/>
      <c r="GG86" s="150"/>
      <c r="GH86" s="150"/>
      <c r="GI86" s="150"/>
      <c r="GJ86" s="150"/>
      <c r="GK86" s="150"/>
      <c r="GL86" s="150"/>
      <c r="GM86" s="150"/>
      <c r="GN86" s="150"/>
      <c r="GO86" s="150"/>
      <c r="GP86" s="150"/>
      <c r="GQ86" s="150"/>
      <c r="GR86" s="150"/>
      <c r="GS86" s="150"/>
      <c r="GT86" s="150"/>
      <c r="GU86" s="150"/>
      <c r="GV86" s="150"/>
      <c r="GW86" s="150"/>
      <c r="GX86" s="150"/>
      <c r="GY86" s="150"/>
      <c r="GZ86" s="150"/>
      <c r="HA86" s="150"/>
      <c r="HB86" s="150"/>
      <c r="HC86" s="150"/>
      <c r="HD86" s="150"/>
      <c r="HE86" s="150"/>
      <c r="HF86" s="150"/>
      <c r="HG86" s="150"/>
      <c r="HH86" s="150"/>
      <c r="HI86" s="150"/>
      <c r="HJ86" s="150"/>
      <c r="HK86" s="150"/>
      <c r="HL86" s="150"/>
      <c r="HM86" s="150"/>
      <c r="HN86" s="150"/>
      <c r="HO86" s="150"/>
      <c r="HP86" s="150"/>
      <c r="HQ86" s="150"/>
      <c r="HR86" s="150"/>
      <c r="HS86" s="150"/>
      <c r="HT86" s="150"/>
      <c r="HU86" s="150"/>
      <c r="HV86" s="150"/>
      <c r="HW86" s="150"/>
      <c r="HX86" s="150"/>
      <c r="HY86" s="150"/>
      <c r="HZ86" s="150"/>
      <c r="IA86" s="150"/>
      <c r="IB86" s="150"/>
      <c r="IC86" s="150"/>
      <c r="ID86" s="150"/>
      <c r="IE86" s="150"/>
      <c r="IF86" s="150"/>
      <c r="IG86" s="150"/>
      <c r="IH86" s="150"/>
      <c r="II86" s="150"/>
      <c r="IJ86" s="150"/>
      <c r="IK86" s="150"/>
      <c r="IL86" s="150"/>
      <c r="IM86" s="150"/>
      <c r="IN86" s="150"/>
      <c r="IO86" s="150"/>
      <c r="IP86" s="150"/>
      <c r="IQ86" s="150"/>
      <c r="IR86" s="150"/>
      <c r="IS86" s="150"/>
      <c r="IT86" s="150"/>
      <c r="IU86" s="150"/>
      <c r="IV86" s="150"/>
      <c r="IW86" s="150"/>
      <c r="IX86" s="150"/>
      <c r="IY86" s="150"/>
      <c r="IZ86" s="150"/>
      <c r="JA86" s="150"/>
      <c r="JB86" s="150"/>
      <c r="JC86" s="150"/>
      <c r="JD86" s="150"/>
      <c r="JE86" s="150"/>
      <c r="JF86" s="150"/>
      <c r="JG86" s="150"/>
      <c r="JH86" s="150"/>
      <c r="JI86" s="150"/>
      <c r="JJ86" s="150"/>
      <c r="JK86" s="150"/>
      <c r="JL86" s="150"/>
      <c r="JM86" s="150"/>
      <c r="JN86" s="150"/>
      <c r="JO86" s="150"/>
      <c r="JP86" s="150"/>
      <c r="JQ86" s="150"/>
      <c r="JR86" s="150"/>
      <c r="JS86" s="150"/>
      <c r="JT86" s="150"/>
      <c r="JU86" s="150"/>
      <c r="JV86" s="150"/>
      <c r="JW86" s="150"/>
      <c r="JX86" s="150"/>
      <c r="JY86" s="150"/>
      <c r="JZ86" s="150"/>
      <c r="KA86" s="150"/>
      <c r="KB86" s="150"/>
      <c r="KC86" s="150"/>
      <c r="KD86" s="150"/>
      <c r="KE86" s="150"/>
      <c r="KF86" s="150"/>
      <c r="KG86" s="150"/>
      <c r="KH86" s="150"/>
      <c r="KI86" s="150"/>
      <c r="KJ86" s="150"/>
      <c r="KK86" s="150"/>
      <c r="KL86" s="150"/>
      <c r="KM86" s="150"/>
      <c r="KN86" s="150"/>
      <c r="KO86" s="150"/>
      <c r="KP86" s="150"/>
      <c r="KQ86" s="150"/>
      <c r="KR86" s="150"/>
      <c r="KS86" s="150"/>
      <c r="KT86" s="150"/>
      <c r="KU86" s="150"/>
      <c r="KV86" s="150"/>
      <c r="KW86" s="150"/>
      <c r="KX86" s="150"/>
      <c r="KY86" s="150"/>
      <c r="KZ86" s="150"/>
      <c r="LA86" s="150"/>
      <c r="LB86" s="150"/>
      <c r="LC86" s="150"/>
      <c r="LD86" s="150"/>
      <c r="LE86" s="150"/>
      <c r="LF86" s="150"/>
      <c r="LG86" s="150"/>
      <c r="LH86" s="150"/>
      <c r="LI86" s="150"/>
      <c r="LJ86" s="150"/>
      <c r="LK86" s="150"/>
      <c r="LL86" s="150"/>
      <c r="LM86" s="150"/>
      <c r="LN86" s="150"/>
      <c r="LO86" s="150"/>
      <c r="LP86" s="150"/>
      <c r="LQ86" s="150"/>
      <c r="LR86" s="150"/>
    </row>
    <row r="87" spans="1:330" s="158" customFormat="1" ht="15" x14ac:dyDescent="0.2">
      <c r="A87" s="151" t="s">
        <v>616</v>
      </c>
      <c r="B87" s="152" t="s">
        <v>621</v>
      </c>
      <c r="C87" s="153">
        <v>43</v>
      </c>
      <c r="D87" s="153"/>
      <c r="E87" s="151" t="s">
        <v>101</v>
      </c>
      <c r="F87" s="174">
        <v>4212</v>
      </c>
      <c r="G87" s="155" t="s">
        <v>607</v>
      </c>
      <c r="H87" s="156"/>
      <c r="I87" s="97">
        <v>151000</v>
      </c>
      <c r="J87" s="112"/>
      <c r="K87" s="97">
        <v>1000</v>
      </c>
      <c r="L87" s="112"/>
      <c r="M87" s="120">
        <v>1000</v>
      </c>
      <c r="N87" s="113"/>
      <c r="O87" s="120">
        <v>1000</v>
      </c>
      <c r="P87" s="113"/>
      <c r="Q87" s="120">
        <v>1000</v>
      </c>
      <c r="R87" s="113"/>
      <c r="S87" s="120">
        <v>400000</v>
      </c>
      <c r="T87" s="113"/>
      <c r="U87" s="97">
        <v>10000</v>
      </c>
      <c r="V87" s="112"/>
      <c r="W87" s="120">
        <v>10000</v>
      </c>
      <c r="X87" s="113"/>
      <c r="Y87" s="120">
        <v>10000</v>
      </c>
      <c r="Z87" s="113"/>
      <c r="AA87" s="120">
        <v>10000</v>
      </c>
      <c r="AB87" s="113"/>
      <c r="AC87" s="120">
        <v>500000</v>
      </c>
      <c r="AD87" s="113"/>
      <c r="AE87" s="120">
        <v>10000</v>
      </c>
      <c r="AF87" s="113"/>
      <c r="AG87" s="120">
        <v>10000</v>
      </c>
      <c r="AH87" s="113"/>
      <c r="AI87" s="120">
        <v>10000</v>
      </c>
      <c r="AJ87" s="113"/>
      <c r="AK87" s="120">
        <v>500000</v>
      </c>
      <c r="AL87" s="113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  <c r="BI87" s="157"/>
      <c r="BJ87" s="157"/>
      <c r="BK87" s="157"/>
      <c r="BL87" s="157"/>
      <c r="BM87" s="157"/>
      <c r="BN87" s="157"/>
      <c r="BO87" s="157"/>
      <c r="BP87" s="157"/>
      <c r="BQ87" s="157"/>
      <c r="BR87" s="157"/>
      <c r="BS87" s="157"/>
      <c r="BT87" s="157"/>
      <c r="BU87" s="157"/>
      <c r="BV87" s="157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57"/>
      <c r="DL87" s="157"/>
      <c r="DM87" s="157"/>
      <c r="DN87" s="157"/>
      <c r="DO87" s="157"/>
      <c r="DP87" s="157"/>
      <c r="DQ87" s="157"/>
      <c r="DR87" s="157"/>
      <c r="DS87" s="157"/>
      <c r="DT87" s="157"/>
      <c r="DU87" s="157"/>
      <c r="DV87" s="157"/>
      <c r="DW87" s="157"/>
      <c r="DX87" s="157"/>
      <c r="DY87" s="157"/>
      <c r="DZ87" s="157"/>
      <c r="EA87" s="157"/>
      <c r="EB87" s="157"/>
      <c r="EC87" s="157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7"/>
      <c r="EO87" s="157"/>
      <c r="EP87" s="157"/>
      <c r="EQ87" s="157"/>
      <c r="ER87" s="157"/>
      <c r="ES87" s="157"/>
      <c r="ET87" s="157"/>
      <c r="EU87" s="157"/>
      <c r="EV87" s="157"/>
      <c r="EW87" s="157"/>
      <c r="EX87" s="157"/>
      <c r="EY87" s="157"/>
      <c r="EZ87" s="157"/>
      <c r="FA87" s="157"/>
      <c r="FB87" s="157"/>
      <c r="FC87" s="157"/>
      <c r="FD87" s="157"/>
      <c r="FE87" s="157"/>
      <c r="FF87" s="157"/>
      <c r="FG87" s="157"/>
      <c r="FH87" s="157"/>
      <c r="FI87" s="157"/>
      <c r="FJ87" s="157"/>
      <c r="FK87" s="157"/>
      <c r="FL87" s="157"/>
      <c r="FM87" s="157"/>
      <c r="FN87" s="157"/>
      <c r="FO87" s="157"/>
      <c r="FP87" s="157"/>
      <c r="FQ87" s="157"/>
      <c r="FR87" s="157"/>
      <c r="FS87" s="157"/>
      <c r="FT87" s="157"/>
      <c r="FU87" s="157"/>
      <c r="FV87" s="157"/>
      <c r="FW87" s="157"/>
      <c r="FX87" s="157"/>
      <c r="FY87" s="157"/>
      <c r="FZ87" s="157"/>
      <c r="GA87" s="157"/>
      <c r="GB87" s="157"/>
      <c r="GC87" s="157"/>
      <c r="GD87" s="157"/>
      <c r="GE87" s="157"/>
      <c r="GF87" s="157"/>
      <c r="GG87" s="157"/>
      <c r="GH87" s="157"/>
      <c r="GI87" s="157"/>
      <c r="GJ87" s="157"/>
      <c r="GK87" s="157"/>
      <c r="GL87" s="157"/>
      <c r="GM87" s="157"/>
      <c r="GN87" s="157"/>
      <c r="GO87" s="157"/>
      <c r="GP87" s="157"/>
      <c r="GQ87" s="157"/>
      <c r="GR87" s="157"/>
      <c r="GS87" s="157"/>
      <c r="GT87" s="157"/>
      <c r="GU87" s="157"/>
      <c r="GV87" s="157"/>
      <c r="GW87" s="157"/>
      <c r="GX87" s="157"/>
      <c r="GY87" s="157"/>
      <c r="GZ87" s="157"/>
      <c r="HA87" s="157"/>
      <c r="HB87" s="157"/>
      <c r="HC87" s="157"/>
      <c r="HD87" s="157"/>
      <c r="HE87" s="157"/>
      <c r="HF87" s="157"/>
      <c r="HG87" s="157"/>
      <c r="HH87" s="157"/>
      <c r="HI87" s="157"/>
      <c r="HJ87" s="157"/>
      <c r="HK87" s="157"/>
      <c r="HL87" s="157"/>
      <c r="HM87" s="157"/>
      <c r="HN87" s="157"/>
      <c r="HO87" s="157"/>
      <c r="HP87" s="157"/>
      <c r="HQ87" s="157"/>
      <c r="HR87" s="157"/>
      <c r="HS87" s="157"/>
      <c r="HT87" s="157"/>
      <c r="HU87" s="157"/>
      <c r="HV87" s="157"/>
      <c r="HW87" s="157"/>
      <c r="HX87" s="157"/>
      <c r="HY87" s="157"/>
      <c r="HZ87" s="157"/>
      <c r="IA87" s="157"/>
      <c r="IB87" s="157"/>
      <c r="IC87" s="157"/>
      <c r="ID87" s="157"/>
      <c r="IE87" s="157"/>
      <c r="IF87" s="157"/>
      <c r="IG87" s="157"/>
      <c r="IH87" s="157"/>
      <c r="II87" s="157"/>
      <c r="IJ87" s="157"/>
      <c r="IK87" s="157"/>
      <c r="IL87" s="157"/>
      <c r="IM87" s="157"/>
      <c r="IN87" s="157"/>
      <c r="IO87" s="157"/>
      <c r="IP87" s="157"/>
      <c r="IQ87" s="157"/>
      <c r="IR87" s="157"/>
      <c r="IS87" s="157"/>
      <c r="IT87" s="157"/>
      <c r="IU87" s="157"/>
      <c r="IV87" s="157"/>
      <c r="IW87" s="157"/>
      <c r="IX87" s="157"/>
      <c r="IY87" s="157"/>
      <c r="IZ87" s="157"/>
      <c r="JA87" s="157"/>
      <c r="JB87" s="157"/>
      <c r="JC87" s="157"/>
      <c r="JD87" s="157"/>
      <c r="JE87" s="157"/>
      <c r="JF87" s="157"/>
      <c r="JG87" s="157"/>
      <c r="JH87" s="157"/>
      <c r="JI87" s="157"/>
      <c r="JJ87" s="157"/>
      <c r="JK87" s="157"/>
      <c r="JL87" s="157"/>
      <c r="JM87" s="157"/>
      <c r="JN87" s="157"/>
      <c r="JO87" s="157"/>
      <c r="JP87" s="157"/>
      <c r="JQ87" s="157"/>
      <c r="JR87" s="157"/>
      <c r="JS87" s="157"/>
      <c r="JT87" s="157"/>
      <c r="JU87" s="157"/>
      <c r="JV87" s="157"/>
      <c r="JW87" s="157"/>
      <c r="JX87" s="157"/>
      <c r="JY87" s="157"/>
      <c r="JZ87" s="157"/>
      <c r="KA87" s="157"/>
      <c r="KB87" s="157"/>
      <c r="KC87" s="157"/>
      <c r="KD87" s="157"/>
      <c r="KE87" s="157"/>
      <c r="KF87" s="157"/>
      <c r="KG87" s="157"/>
      <c r="KH87" s="157"/>
      <c r="KI87" s="157"/>
      <c r="KJ87" s="157"/>
      <c r="KK87" s="157"/>
      <c r="KL87" s="157"/>
      <c r="KM87" s="157"/>
      <c r="KN87" s="157"/>
      <c r="KO87" s="157"/>
      <c r="KP87" s="157"/>
      <c r="KQ87" s="157"/>
      <c r="KR87" s="157"/>
      <c r="KS87" s="157"/>
      <c r="KT87" s="157"/>
      <c r="KU87" s="157"/>
      <c r="KV87" s="157"/>
      <c r="KW87" s="157"/>
      <c r="KX87" s="157"/>
      <c r="KY87" s="157"/>
      <c r="KZ87" s="157"/>
      <c r="LA87" s="157"/>
      <c r="LB87" s="157"/>
      <c r="LC87" s="157"/>
      <c r="LD87" s="157"/>
      <c r="LE87" s="157"/>
      <c r="LF87" s="157"/>
      <c r="LG87" s="157"/>
      <c r="LH87" s="157"/>
      <c r="LI87" s="157"/>
      <c r="LJ87" s="157"/>
      <c r="LK87" s="157"/>
      <c r="LL87" s="157"/>
      <c r="LM87" s="157"/>
      <c r="LN87" s="157"/>
      <c r="LO87" s="157"/>
      <c r="LP87" s="157"/>
      <c r="LQ87" s="157"/>
      <c r="LR87" s="157"/>
    </row>
    <row r="88" spans="1:330" s="158" customFormat="1" ht="15" x14ac:dyDescent="0.2">
      <c r="A88" s="151" t="s">
        <v>616</v>
      </c>
      <c r="B88" s="152" t="s">
        <v>621</v>
      </c>
      <c r="C88" s="153">
        <v>43</v>
      </c>
      <c r="D88" s="153"/>
      <c r="E88" s="151" t="s">
        <v>101</v>
      </c>
      <c r="F88" s="174">
        <v>4213</v>
      </c>
      <c r="G88" s="155" t="s">
        <v>608</v>
      </c>
      <c r="H88" s="156"/>
      <c r="I88" s="98">
        <v>1000</v>
      </c>
      <c r="J88" s="112"/>
      <c r="K88" s="98">
        <v>1000</v>
      </c>
      <c r="L88" s="112"/>
      <c r="M88" s="102">
        <v>1000</v>
      </c>
      <c r="N88" s="113"/>
      <c r="O88" s="102">
        <v>1000</v>
      </c>
      <c r="P88" s="113"/>
      <c r="Q88" s="102">
        <v>1000</v>
      </c>
      <c r="R88" s="113"/>
      <c r="S88" s="102">
        <v>1000</v>
      </c>
      <c r="T88" s="113"/>
      <c r="U88" s="98">
        <v>10000</v>
      </c>
      <c r="V88" s="112"/>
      <c r="W88" s="102">
        <v>10000</v>
      </c>
      <c r="X88" s="113"/>
      <c r="Y88" s="102">
        <v>10000</v>
      </c>
      <c r="Z88" s="113"/>
      <c r="AA88" s="102">
        <v>10000</v>
      </c>
      <c r="AB88" s="113"/>
      <c r="AC88" s="102">
        <v>1000</v>
      </c>
      <c r="AD88" s="113"/>
      <c r="AE88" s="102">
        <v>10000</v>
      </c>
      <c r="AF88" s="113"/>
      <c r="AG88" s="102">
        <v>10000</v>
      </c>
      <c r="AH88" s="113"/>
      <c r="AI88" s="102">
        <v>10000</v>
      </c>
      <c r="AJ88" s="113"/>
      <c r="AK88" s="102">
        <v>1000</v>
      </c>
      <c r="AL88" s="113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7"/>
      <c r="DA88" s="157"/>
      <c r="DB88" s="157"/>
      <c r="DC88" s="157"/>
      <c r="DD88" s="157"/>
      <c r="DE88" s="157"/>
      <c r="DF88" s="157"/>
      <c r="DG88" s="157"/>
      <c r="DH88" s="157"/>
      <c r="DI88" s="157"/>
      <c r="DJ88" s="157"/>
      <c r="DK88" s="157"/>
      <c r="DL88" s="157"/>
      <c r="DM88" s="157"/>
      <c r="DN88" s="157"/>
      <c r="DO88" s="157"/>
      <c r="DP88" s="157"/>
      <c r="DQ88" s="157"/>
      <c r="DR88" s="157"/>
      <c r="DS88" s="157"/>
      <c r="DT88" s="157"/>
      <c r="DU88" s="157"/>
      <c r="DV88" s="157"/>
      <c r="DW88" s="157"/>
      <c r="DX88" s="157"/>
      <c r="DY88" s="157"/>
      <c r="DZ88" s="157"/>
      <c r="EA88" s="157"/>
      <c r="EB88" s="157"/>
      <c r="EC88" s="157"/>
      <c r="ED88" s="157"/>
      <c r="EE88" s="157"/>
      <c r="EF88" s="157"/>
      <c r="EG88" s="157"/>
      <c r="EH88" s="157"/>
      <c r="EI88" s="157"/>
      <c r="EJ88" s="157"/>
      <c r="EK88" s="157"/>
      <c r="EL88" s="157"/>
      <c r="EM88" s="157"/>
      <c r="EN88" s="157"/>
      <c r="EO88" s="157"/>
      <c r="EP88" s="157"/>
      <c r="EQ88" s="157"/>
      <c r="ER88" s="157"/>
      <c r="ES88" s="157"/>
      <c r="ET88" s="157"/>
      <c r="EU88" s="157"/>
      <c r="EV88" s="157"/>
      <c r="EW88" s="157"/>
      <c r="EX88" s="157"/>
      <c r="EY88" s="157"/>
      <c r="EZ88" s="157"/>
      <c r="FA88" s="157"/>
      <c r="FB88" s="157"/>
      <c r="FC88" s="157"/>
      <c r="FD88" s="157"/>
      <c r="FE88" s="157"/>
      <c r="FF88" s="157"/>
      <c r="FG88" s="157"/>
      <c r="FH88" s="157"/>
      <c r="FI88" s="157"/>
      <c r="FJ88" s="157"/>
      <c r="FK88" s="157"/>
      <c r="FL88" s="157"/>
      <c r="FM88" s="157"/>
      <c r="FN88" s="157"/>
      <c r="FO88" s="157"/>
      <c r="FP88" s="157"/>
      <c r="FQ88" s="157"/>
      <c r="FR88" s="157"/>
      <c r="FS88" s="157"/>
      <c r="FT88" s="157"/>
      <c r="FU88" s="157"/>
      <c r="FV88" s="157"/>
      <c r="FW88" s="157"/>
      <c r="FX88" s="157"/>
      <c r="FY88" s="157"/>
      <c r="FZ88" s="157"/>
      <c r="GA88" s="157"/>
      <c r="GB88" s="157"/>
      <c r="GC88" s="157"/>
      <c r="GD88" s="157"/>
      <c r="GE88" s="157"/>
      <c r="GF88" s="157"/>
      <c r="GG88" s="157"/>
      <c r="GH88" s="157"/>
      <c r="GI88" s="157"/>
      <c r="GJ88" s="157"/>
      <c r="GK88" s="157"/>
      <c r="GL88" s="157"/>
      <c r="GM88" s="157"/>
      <c r="GN88" s="157"/>
      <c r="GO88" s="157"/>
      <c r="GP88" s="157"/>
      <c r="GQ88" s="157"/>
      <c r="GR88" s="157"/>
      <c r="GS88" s="157"/>
      <c r="GT88" s="157"/>
      <c r="GU88" s="157"/>
      <c r="GV88" s="157"/>
      <c r="GW88" s="157"/>
      <c r="GX88" s="157"/>
      <c r="GY88" s="157"/>
      <c r="GZ88" s="157"/>
      <c r="HA88" s="157"/>
      <c r="HB88" s="157"/>
      <c r="HC88" s="157"/>
      <c r="HD88" s="157"/>
      <c r="HE88" s="157"/>
      <c r="HF88" s="157"/>
      <c r="HG88" s="157"/>
      <c r="HH88" s="157"/>
      <c r="HI88" s="157"/>
      <c r="HJ88" s="157"/>
      <c r="HK88" s="157"/>
      <c r="HL88" s="157"/>
      <c r="HM88" s="157"/>
      <c r="HN88" s="157"/>
      <c r="HO88" s="157"/>
      <c r="HP88" s="157"/>
      <c r="HQ88" s="157"/>
      <c r="HR88" s="157"/>
      <c r="HS88" s="157"/>
      <c r="HT88" s="157"/>
      <c r="HU88" s="157"/>
      <c r="HV88" s="157"/>
      <c r="HW88" s="157"/>
      <c r="HX88" s="157"/>
      <c r="HY88" s="157"/>
      <c r="HZ88" s="157"/>
      <c r="IA88" s="157"/>
      <c r="IB88" s="157"/>
      <c r="IC88" s="157"/>
      <c r="ID88" s="157"/>
      <c r="IE88" s="157"/>
      <c r="IF88" s="157"/>
      <c r="IG88" s="157"/>
      <c r="IH88" s="157"/>
      <c r="II88" s="157"/>
      <c r="IJ88" s="157"/>
      <c r="IK88" s="157"/>
      <c r="IL88" s="157"/>
      <c r="IM88" s="157"/>
      <c r="IN88" s="157"/>
      <c r="IO88" s="157"/>
      <c r="IP88" s="157"/>
      <c r="IQ88" s="157"/>
      <c r="IR88" s="157"/>
      <c r="IS88" s="157"/>
      <c r="IT88" s="157"/>
      <c r="IU88" s="157"/>
      <c r="IV88" s="157"/>
      <c r="IW88" s="157"/>
      <c r="IX88" s="157"/>
      <c r="IY88" s="157"/>
      <c r="IZ88" s="157"/>
      <c r="JA88" s="157"/>
      <c r="JB88" s="157"/>
      <c r="JC88" s="157"/>
      <c r="JD88" s="157"/>
      <c r="JE88" s="157"/>
      <c r="JF88" s="157"/>
      <c r="JG88" s="157"/>
      <c r="JH88" s="157"/>
      <c r="JI88" s="157"/>
      <c r="JJ88" s="157"/>
      <c r="JK88" s="157"/>
      <c r="JL88" s="157"/>
      <c r="JM88" s="157"/>
      <c r="JN88" s="157"/>
      <c r="JO88" s="157"/>
      <c r="JP88" s="157"/>
      <c r="JQ88" s="157"/>
      <c r="JR88" s="157"/>
      <c r="JS88" s="157"/>
      <c r="JT88" s="157"/>
      <c r="JU88" s="157"/>
      <c r="JV88" s="157"/>
      <c r="JW88" s="157"/>
      <c r="JX88" s="157"/>
      <c r="JY88" s="157"/>
      <c r="JZ88" s="157"/>
      <c r="KA88" s="157"/>
      <c r="KB88" s="157"/>
      <c r="KC88" s="157"/>
      <c r="KD88" s="157"/>
      <c r="KE88" s="157"/>
      <c r="KF88" s="157"/>
      <c r="KG88" s="157"/>
      <c r="KH88" s="157"/>
      <c r="KI88" s="157"/>
      <c r="KJ88" s="157"/>
      <c r="KK88" s="157"/>
      <c r="KL88" s="157"/>
      <c r="KM88" s="157"/>
      <c r="KN88" s="157"/>
      <c r="KO88" s="157"/>
      <c r="KP88" s="157"/>
      <c r="KQ88" s="157"/>
      <c r="KR88" s="157"/>
      <c r="KS88" s="157"/>
      <c r="KT88" s="157"/>
      <c r="KU88" s="157"/>
      <c r="KV88" s="157"/>
      <c r="KW88" s="157"/>
      <c r="KX88" s="157"/>
      <c r="KY88" s="157"/>
      <c r="KZ88" s="157"/>
      <c r="LA88" s="157"/>
      <c r="LB88" s="157"/>
      <c r="LC88" s="157"/>
      <c r="LD88" s="157"/>
      <c r="LE88" s="157"/>
      <c r="LF88" s="157"/>
      <c r="LG88" s="157"/>
      <c r="LH88" s="157"/>
      <c r="LI88" s="157"/>
      <c r="LJ88" s="157"/>
      <c r="LK88" s="157"/>
      <c r="LL88" s="157"/>
      <c r="LM88" s="157"/>
      <c r="LN88" s="157"/>
      <c r="LO88" s="157"/>
      <c r="LP88" s="157"/>
      <c r="LQ88" s="157"/>
      <c r="LR88" s="157"/>
    </row>
    <row r="89" spans="1:330" s="158" customFormat="1" ht="15" x14ac:dyDescent="0.2">
      <c r="A89" s="151" t="s">
        <v>616</v>
      </c>
      <c r="B89" s="152" t="s">
        <v>621</v>
      </c>
      <c r="C89" s="153">
        <v>43</v>
      </c>
      <c r="D89" s="153"/>
      <c r="E89" s="151" t="s">
        <v>101</v>
      </c>
      <c r="F89" s="174">
        <v>4214</v>
      </c>
      <c r="G89" s="155" t="s">
        <v>500</v>
      </c>
      <c r="H89" s="156"/>
      <c r="I89" s="98">
        <v>1650000</v>
      </c>
      <c r="J89" s="112"/>
      <c r="K89" s="98">
        <v>500000</v>
      </c>
      <c r="L89" s="112"/>
      <c r="M89" s="102">
        <v>500000</v>
      </c>
      <c r="N89" s="113"/>
      <c r="O89" s="102">
        <v>500000</v>
      </c>
      <c r="P89" s="113"/>
      <c r="Q89" s="102">
        <v>500000</v>
      </c>
      <c r="R89" s="113"/>
      <c r="S89" s="102">
        <v>2200000</v>
      </c>
      <c r="T89" s="113"/>
      <c r="U89" s="98">
        <v>500000</v>
      </c>
      <c r="V89" s="112"/>
      <c r="W89" s="102">
        <v>500000</v>
      </c>
      <c r="X89" s="113"/>
      <c r="Y89" s="102">
        <v>500000</v>
      </c>
      <c r="Z89" s="113"/>
      <c r="AA89" s="102">
        <v>500000</v>
      </c>
      <c r="AB89" s="113"/>
      <c r="AC89" s="102">
        <v>200000</v>
      </c>
      <c r="AD89" s="113"/>
      <c r="AE89" s="102">
        <v>800000</v>
      </c>
      <c r="AF89" s="113"/>
      <c r="AG89" s="102">
        <v>800000</v>
      </c>
      <c r="AH89" s="113"/>
      <c r="AI89" s="102">
        <v>800000</v>
      </c>
      <c r="AJ89" s="113"/>
      <c r="AK89" s="102">
        <v>200000</v>
      </c>
      <c r="AL89" s="113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7"/>
      <c r="BR89" s="157"/>
      <c r="BS89" s="157"/>
      <c r="BT89" s="157"/>
      <c r="BU89" s="157"/>
      <c r="BV89" s="157"/>
      <c r="BW89" s="157"/>
      <c r="BX89" s="157"/>
      <c r="BY89" s="157"/>
      <c r="BZ89" s="157"/>
      <c r="CA89" s="157"/>
      <c r="CB89" s="157"/>
      <c r="CC89" s="157"/>
      <c r="CD89" s="157"/>
      <c r="CE89" s="157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/>
      <c r="CT89" s="157"/>
      <c r="CU89" s="157"/>
      <c r="CV89" s="157"/>
      <c r="CW89" s="157"/>
      <c r="CX89" s="157"/>
      <c r="CY89" s="157"/>
      <c r="CZ89" s="157"/>
      <c r="DA89" s="157"/>
      <c r="DB89" s="157"/>
      <c r="DC89" s="157"/>
      <c r="DD89" s="157"/>
      <c r="DE89" s="157"/>
      <c r="DF89" s="157"/>
      <c r="DG89" s="157"/>
      <c r="DH89" s="157"/>
      <c r="DI89" s="157"/>
      <c r="DJ89" s="157"/>
      <c r="DK89" s="157"/>
      <c r="DL89" s="157"/>
      <c r="DM89" s="157"/>
      <c r="DN89" s="157"/>
      <c r="DO89" s="157"/>
      <c r="DP89" s="157"/>
      <c r="DQ89" s="157"/>
      <c r="DR89" s="157"/>
      <c r="DS89" s="157"/>
      <c r="DT89" s="157"/>
      <c r="DU89" s="157"/>
      <c r="DV89" s="157"/>
      <c r="DW89" s="157"/>
      <c r="DX89" s="157"/>
      <c r="DY89" s="157"/>
      <c r="DZ89" s="157"/>
      <c r="EA89" s="157"/>
      <c r="EB89" s="157"/>
      <c r="EC89" s="157"/>
      <c r="ED89" s="157"/>
      <c r="EE89" s="157"/>
      <c r="EF89" s="157"/>
      <c r="EG89" s="157"/>
      <c r="EH89" s="157"/>
      <c r="EI89" s="157"/>
      <c r="EJ89" s="157"/>
      <c r="EK89" s="157"/>
      <c r="EL89" s="157"/>
      <c r="EM89" s="157"/>
      <c r="EN89" s="157"/>
      <c r="EO89" s="157"/>
      <c r="EP89" s="157"/>
      <c r="EQ89" s="157"/>
      <c r="ER89" s="157"/>
      <c r="ES89" s="157"/>
      <c r="ET89" s="157"/>
      <c r="EU89" s="157"/>
      <c r="EV89" s="157"/>
      <c r="EW89" s="157"/>
      <c r="EX89" s="157"/>
      <c r="EY89" s="157"/>
      <c r="EZ89" s="157"/>
      <c r="FA89" s="157"/>
      <c r="FB89" s="157"/>
      <c r="FC89" s="157"/>
      <c r="FD89" s="157"/>
      <c r="FE89" s="157"/>
      <c r="FF89" s="157"/>
      <c r="FG89" s="157"/>
      <c r="FH89" s="157"/>
      <c r="FI89" s="157"/>
      <c r="FJ89" s="157"/>
      <c r="FK89" s="157"/>
      <c r="FL89" s="157"/>
      <c r="FM89" s="157"/>
      <c r="FN89" s="157"/>
      <c r="FO89" s="157"/>
      <c r="FP89" s="157"/>
      <c r="FQ89" s="157"/>
      <c r="FR89" s="157"/>
      <c r="FS89" s="157"/>
      <c r="FT89" s="157"/>
      <c r="FU89" s="157"/>
      <c r="FV89" s="157"/>
      <c r="FW89" s="157"/>
      <c r="FX89" s="157"/>
      <c r="FY89" s="157"/>
      <c r="FZ89" s="157"/>
      <c r="GA89" s="157"/>
      <c r="GB89" s="157"/>
      <c r="GC89" s="157"/>
      <c r="GD89" s="157"/>
      <c r="GE89" s="157"/>
      <c r="GF89" s="157"/>
      <c r="GG89" s="157"/>
      <c r="GH89" s="157"/>
      <c r="GI89" s="157"/>
      <c r="GJ89" s="157"/>
      <c r="GK89" s="157"/>
      <c r="GL89" s="157"/>
      <c r="GM89" s="157"/>
      <c r="GN89" s="157"/>
      <c r="GO89" s="157"/>
      <c r="GP89" s="157"/>
      <c r="GQ89" s="157"/>
      <c r="GR89" s="157"/>
      <c r="GS89" s="157"/>
      <c r="GT89" s="157"/>
      <c r="GU89" s="157"/>
      <c r="GV89" s="157"/>
      <c r="GW89" s="157"/>
      <c r="GX89" s="157"/>
      <c r="GY89" s="157"/>
      <c r="GZ89" s="157"/>
      <c r="HA89" s="157"/>
      <c r="HB89" s="157"/>
      <c r="HC89" s="157"/>
      <c r="HD89" s="157"/>
      <c r="HE89" s="157"/>
      <c r="HF89" s="157"/>
      <c r="HG89" s="157"/>
      <c r="HH89" s="157"/>
      <c r="HI89" s="157"/>
      <c r="HJ89" s="157"/>
      <c r="HK89" s="157"/>
      <c r="HL89" s="157"/>
      <c r="HM89" s="157"/>
      <c r="HN89" s="157"/>
      <c r="HO89" s="157"/>
      <c r="HP89" s="157"/>
      <c r="HQ89" s="157"/>
      <c r="HR89" s="157"/>
      <c r="HS89" s="157"/>
      <c r="HT89" s="157"/>
      <c r="HU89" s="157"/>
      <c r="HV89" s="157"/>
      <c r="HW89" s="157"/>
      <c r="HX89" s="157"/>
      <c r="HY89" s="157"/>
      <c r="HZ89" s="157"/>
      <c r="IA89" s="157"/>
      <c r="IB89" s="157"/>
      <c r="IC89" s="157"/>
      <c r="ID89" s="157"/>
      <c r="IE89" s="157"/>
      <c r="IF89" s="157"/>
      <c r="IG89" s="157"/>
      <c r="IH89" s="157"/>
      <c r="II89" s="157"/>
      <c r="IJ89" s="157"/>
      <c r="IK89" s="157"/>
      <c r="IL89" s="157"/>
      <c r="IM89" s="157"/>
      <c r="IN89" s="157"/>
      <c r="IO89" s="157"/>
      <c r="IP89" s="157"/>
      <c r="IQ89" s="157"/>
      <c r="IR89" s="157"/>
      <c r="IS89" s="157"/>
      <c r="IT89" s="157"/>
      <c r="IU89" s="157"/>
      <c r="IV89" s="157"/>
      <c r="IW89" s="157"/>
      <c r="IX89" s="157"/>
      <c r="IY89" s="157"/>
      <c r="IZ89" s="157"/>
      <c r="JA89" s="157"/>
      <c r="JB89" s="157"/>
      <c r="JC89" s="157"/>
      <c r="JD89" s="157"/>
      <c r="JE89" s="157"/>
      <c r="JF89" s="157"/>
      <c r="JG89" s="157"/>
      <c r="JH89" s="157"/>
      <c r="JI89" s="157"/>
      <c r="JJ89" s="157"/>
      <c r="JK89" s="157"/>
      <c r="JL89" s="157"/>
      <c r="JM89" s="157"/>
      <c r="JN89" s="157"/>
      <c r="JO89" s="157"/>
      <c r="JP89" s="157"/>
      <c r="JQ89" s="157"/>
      <c r="JR89" s="157"/>
      <c r="JS89" s="157"/>
      <c r="JT89" s="157"/>
      <c r="JU89" s="157"/>
      <c r="JV89" s="157"/>
      <c r="JW89" s="157"/>
      <c r="JX89" s="157"/>
      <c r="JY89" s="157"/>
      <c r="JZ89" s="157"/>
      <c r="KA89" s="157"/>
      <c r="KB89" s="157"/>
      <c r="KC89" s="157"/>
      <c r="KD89" s="157"/>
      <c r="KE89" s="157"/>
      <c r="KF89" s="157"/>
      <c r="KG89" s="157"/>
      <c r="KH89" s="157"/>
      <c r="KI89" s="157"/>
      <c r="KJ89" s="157"/>
      <c r="KK89" s="157"/>
      <c r="KL89" s="157"/>
      <c r="KM89" s="157"/>
      <c r="KN89" s="157"/>
      <c r="KO89" s="157"/>
      <c r="KP89" s="157"/>
      <c r="KQ89" s="157"/>
      <c r="KR89" s="157"/>
      <c r="KS89" s="157"/>
      <c r="KT89" s="157"/>
      <c r="KU89" s="157"/>
      <c r="KV89" s="157"/>
      <c r="KW89" s="157"/>
      <c r="KX89" s="157"/>
      <c r="KY89" s="157"/>
      <c r="KZ89" s="157"/>
      <c r="LA89" s="157"/>
      <c r="LB89" s="157"/>
      <c r="LC89" s="157"/>
      <c r="LD89" s="157"/>
      <c r="LE89" s="157"/>
      <c r="LF89" s="157"/>
      <c r="LG89" s="157"/>
      <c r="LH89" s="157"/>
      <c r="LI89" s="157"/>
      <c r="LJ89" s="157"/>
      <c r="LK89" s="157"/>
      <c r="LL89" s="157"/>
      <c r="LM89" s="157"/>
      <c r="LN89" s="157"/>
      <c r="LO89" s="157"/>
      <c r="LP89" s="157"/>
      <c r="LQ89" s="157"/>
      <c r="LR89" s="157"/>
    </row>
    <row r="90" spans="1:330" s="159" customFormat="1" x14ac:dyDescent="0.2">
      <c r="A90" s="145" t="s">
        <v>616</v>
      </c>
      <c r="B90" s="146" t="s">
        <v>621</v>
      </c>
      <c r="C90" s="147">
        <v>43</v>
      </c>
      <c r="D90" s="147"/>
      <c r="E90" s="145"/>
      <c r="F90" s="168">
        <v>422</v>
      </c>
      <c r="G90" s="148"/>
      <c r="H90" s="149"/>
      <c r="I90" s="101">
        <f t="shared" ref="I90:AF90" si="145">I91+I92+I93+I94+I95+I96</f>
        <v>229400</v>
      </c>
      <c r="J90" s="101">
        <f t="shared" si="145"/>
        <v>0</v>
      </c>
      <c r="K90" s="101">
        <f t="shared" si="145"/>
        <v>100400</v>
      </c>
      <c r="L90" s="101">
        <f t="shared" si="145"/>
        <v>0</v>
      </c>
      <c r="M90" s="108">
        <f t="shared" si="145"/>
        <v>100400</v>
      </c>
      <c r="N90" s="108">
        <f t="shared" si="145"/>
        <v>0</v>
      </c>
      <c r="O90" s="108">
        <f t="shared" ref="O90:P90" si="146">O91+O92+O93+O94+O95+O96</f>
        <v>100400</v>
      </c>
      <c r="P90" s="108">
        <f t="shared" si="146"/>
        <v>0</v>
      </c>
      <c r="Q90" s="108">
        <f t="shared" ref="Q90:T90" si="147">Q91+Q92+Q93+Q94+Q95+Q96</f>
        <v>100400</v>
      </c>
      <c r="R90" s="108">
        <f t="shared" si="147"/>
        <v>0</v>
      </c>
      <c r="S90" s="108">
        <f t="shared" si="147"/>
        <v>220300</v>
      </c>
      <c r="T90" s="108">
        <f t="shared" si="147"/>
        <v>0</v>
      </c>
      <c r="U90" s="101">
        <f t="shared" si="145"/>
        <v>57200</v>
      </c>
      <c r="V90" s="101">
        <f t="shared" si="145"/>
        <v>0</v>
      </c>
      <c r="W90" s="108">
        <f t="shared" si="145"/>
        <v>57200</v>
      </c>
      <c r="X90" s="108">
        <f t="shared" si="145"/>
        <v>0</v>
      </c>
      <c r="Y90" s="108">
        <f t="shared" ref="Y90:Z90" si="148">Y91+Y92+Y93+Y94+Y95+Y96</f>
        <v>57200</v>
      </c>
      <c r="Z90" s="108">
        <f t="shared" si="148"/>
        <v>0</v>
      </c>
      <c r="AA90" s="108">
        <f t="shared" ref="AA90:AD90" si="149">AA91+AA92+AA93+AA94+AA95+AA96</f>
        <v>57200</v>
      </c>
      <c r="AB90" s="108">
        <f t="shared" si="149"/>
        <v>0</v>
      </c>
      <c r="AC90" s="108">
        <f t="shared" si="149"/>
        <v>200300</v>
      </c>
      <c r="AD90" s="108">
        <f t="shared" si="149"/>
        <v>0</v>
      </c>
      <c r="AE90" s="108">
        <f t="shared" si="145"/>
        <v>67200</v>
      </c>
      <c r="AF90" s="108">
        <f t="shared" si="145"/>
        <v>0</v>
      </c>
      <c r="AG90" s="108">
        <f t="shared" ref="AG90:AH90" si="150">AG91+AG92+AG93+AG94+AG95+AG96</f>
        <v>67200</v>
      </c>
      <c r="AH90" s="108">
        <f t="shared" si="150"/>
        <v>0</v>
      </c>
      <c r="AI90" s="108">
        <f t="shared" ref="AI90:AL90" si="151">AI91+AI92+AI93+AI94+AI95+AI96</f>
        <v>67200</v>
      </c>
      <c r="AJ90" s="108">
        <f t="shared" si="151"/>
        <v>0</v>
      </c>
      <c r="AK90" s="108">
        <f t="shared" si="151"/>
        <v>200300</v>
      </c>
      <c r="AL90" s="108">
        <f t="shared" si="151"/>
        <v>0</v>
      </c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/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/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/>
      <c r="FJ90" s="150"/>
      <c r="FK90" s="150"/>
      <c r="FL90" s="150"/>
      <c r="FM90" s="150"/>
      <c r="FN90" s="150"/>
      <c r="FO90" s="150"/>
      <c r="FP90" s="150"/>
      <c r="FQ90" s="150"/>
      <c r="FR90" s="150"/>
      <c r="FS90" s="150"/>
      <c r="FT90" s="150"/>
      <c r="FU90" s="150"/>
      <c r="FV90" s="150"/>
      <c r="FW90" s="150"/>
      <c r="FX90" s="150"/>
      <c r="FY90" s="150"/>
      <c r="FZ90" s="150"/>
      <c r="GA90" s="150"/>
      <c r="GB90" s="150"/>
      <c r="GC90" s="150"/>
      <c r="GD90" s="150"/>
      <c r="GE90" s="150"/>
      <c r="GF90" s="150"/>
      <c r="GG90" s="150"/>
      <c r="GH90" s="150"/>
      <c r="GI90" s="150"/>
      <c r="GJ90" s="150"/>
      <c r="GK90" s="150"/>
      <c r="GL90" s="150"/>
      <c r="GM90" s="150"/>
      <c r="GN90" s="150"/>
      <c r="GO90" s="150"/>
      <c r="GP90" s="150"/>
      <c r="GQ90" s="150"/>
      <c r="GR90" s="150"/>
      <c r="GS90" s="150"/>
      <c r="GT90" s="150"/>
      <c r="GU90" s="150"/>
      <c r="GV90" s="150"/>
      <c r="GW90" s="150"/>
      <c r="GX90" s="150"/>
      <c r="GY90" s="150"/>
      <c r="GZ90" s="150"/>
      <c r="HA90" s="150"/>
      <c r="HB90" s="150"/>
      <c r="HC90" s="150"/>
      <c r="HD90" s="150"/>
      <c r="HE90" s="150"/>
      <c r="HF90" s="150"/>
      <c r="HG90" s="150"/>
      <c r="HH90" s="150"/>
      <c r="HI90" s="150"/>
      <c r="HJ90" s="150"/>
      <c r="HK90" s="150"/>
      <c r="HL90" s="150"/>
      <c r="HM90" s="150"/>
      <c r="HN90" s="150"/>
      <c r="HO90" s="150"/>
      <c r="HP90" s="150"/>
      <c r="HQ90" s="150"/>
      <c r="HR90" s="150"/>
      <c r="HS90" s="150"/>
      <c r="HT90" s="150"/>
      <c r="HU90" s="150"/>
      <c r="HV90" s="150"/>
      <c r="HW90" s="150"/>
      <c r="HX90" s="150"/>
      <c r="HY90" s="150"/>
      <c r="HZ90" s="150"/>
      <c r="IA90" s="150"/>
      <c r="IB90" s="150"/>
      <c r="IC90" s="150"/>
      <c r="ID90" s="150"/>
      <c r="IE90" s="150"/>
      <c r="IF90" s="150"/>
      <c r="IG90" s="150"/>
      <c r="IH90" s="150"/>
      <c r="II90" s="150"/>
      <c r="IJ90" s="150"/>
      <c r="IK90" s="150"/>
      <c r="IL90" s="150"/>
      <c r="IM90" s="150"/>
      <c r="IN90" s="150"/>
      <c r="IO90" s="150"/>
      <c r="IP90" s="150"/>
      <c r="IQ90" s="150"/>
      <c r="IR90" s="150"/>
      <c r="IS90" s="150"/>
      <c r="IT90" s="150"/>
      <c r="IU90" s="150"/>
      <c r="IV90" s="150"/>
      <c r="IW90" s="150"/>
      <c r="IX90" s="150"/>
      <c r="IY90" s="150"/>
      <c r="IZ90" s="150"/>
      <c r="JA90" s="150"/>
      <c r="JB90" s="150"/>
      <c r="JC90" s="150"/>
      <c r="JD90" s="150"/>
      <c r="JE90" s="150"/>
      <c r="JF90" s="150"/>
      <c r="JG90" s="150"/>
      <c r="JH90" s="150"/>
      <c r="JI90" s="150"/>
      <c r="JJ90" s="150"/>
      <c r="JK90" s="150"/>
      <c r="JL90" s="150"/>
      <c r="JM90" s="150"/>
      <c r="JN90" s="150"/>
      <c r="JO90" s="150"/>
      <c r="JP90" s="150"/>
      <c r="JQ90" s="150"/>
      <c r="JR90" s="150"/>
      <c r="JS90" s="150"/>
      <c r="JT90" s="150"/>
      <c r="JU90" s="150"/>
      <c r="JV90" s="150"/>
      <c r="JW90" s="150"/>
      <c r="JX90" s="150"/>
      <c r="JY90" s="150"/>
      <c r="JZ90" s="150"/>
      <c r="KA90" s="150"/>
      <c r="KB90" s="150"/>
      <c r="KC90" s="150"/>
      <c r="KD90" s="150"/>
      <c r="KE90" s="150"/>
      <c r="KF90" s="150"/>
      <c r="KG90" s="150"/>
      <c r="KH90" s="150"/>
      <c r="KI90" s="150"/>
      <c r="KJ90" s="150"/>
      <c r="KK90" s="150"/>
      <c r="KL90" s="150"/>
      <c r="KM90" s="150"/>
      <c r="KN90" s="150"/>
      <c r="KO90" s="150"/>
      <c r="KP90" s="150"/>
      <c r="KQ90" s="150"/>
      <c r="KR90" s="150"/>
      <c r="KS90" s="150"/>
      <c r="KT90" s="150"/>
      <c r="KU90" s="150"/>
      <c r="KV90" s="150"/>
      <c r="KW90" s="150"/>
      <c r="KX90" s="150"/>
      <c r="KY90" s="150"/>
      <c r="KZ90" s="150"/>
      <c r="LA90" s="150"/>
      <c r="LB90" s="150"/>
      <c r="LC90" s="150"/>
      <c r="LD90" s="150"/>
      <c r="LE90" s="150"/>
      <c r="LF90" s="150"/>
      <c r="LG90" s="150"/>
      <c r="LH90" s="150"/>
      <c r="LI90" s="150"/>
      <c r="LJ90" s="150"/>
      <c r="LK90" s="150"/>
      <c r="LL90" s="150"/>
      <c r="LM90" s="150"/>
      <c r="LN90" s="150"/>
      <c r="LO90" s="150"/>
      <c r="LP90" s="150"/>
      <c r="LQ90" s="150"/>
      <c r="LR90" s="150"/>
    </row>
    <row r="91" spans="1:330" s="158" customFormat="1" ht="15" x14ac:dyDescent="0.2">
      <c r="A91" s="151" t="s">
        <v>616</v>
      </c>
      <c r="B91" s="152" t="s">
        <v>621</v>
      </c>
      <c r="C91" s="153">
        <v>43</v>
      </c>
      <c r="D91" s="153"/>
      <c r="E91" s="151" t="s">
        <v>101</v>
      </c>
      <c r="F91" s="174">
        <v>4221</v>
      </c>
      <c r="G91" s="155" t="s">
        <v>74</v>
      </c>
      <c r="H91" s="156"/>
      <c r="I91" s="97">
        <v>100</v>
      </c>
      <c r="J91" s="112"/>
      <c r="K91" s="97">
        <v>100</v>
      </c>
      <c r="L91" s="112"/>
      <c r="M91" s="120">
        <v>100</v>
      </c>
      <c r="N91" s="113"/>
      <c r="O91" s="120">
        <v>100</v>
      </c>
      <c r="P91" s="113"/>
      <c r="Q91" s="120">
        <v>100</v>
      </c>
      <c r="R91" s="113"/>
      <c r="S91" s="120">
        <v>100</v>
      </c>
      <c r="T91" s="113"/>
      <c r="U91" s="97">
        <v>5000</v>
      </c>
      <c r="V91" s="112"/>
      <c r="W91" s="120">
        <v>5000</v>
      </c>
      <c r="X91" s="113"/>
      <c r="Y91" s="120">
        <v>5000</v>
      </c>
      <c r="Z91" s="113"/>
      <c r="AA91" s="120">
        <v>5000</v>
      </c>
      <c r="AB91" s="113"/>
      <c r="AC91" s="120">
        <v>100</v>
      </c>
      <c r="AD91" s="113"/>
      <c r="AE91" s="120">
        <v>5000</v>
      </c>
      <c r="AF91" s="113"/>
      <c r="AG91" s="120">
        <v>5000</v>
      </c>
      <c r="AH91" s="113"/>
      <c r="AI91" s="120">
        <v>5000</v>
      </c>
      <c r="AJ91" s="113"/>
      <c r="AK91" s="120">
        <v>100</v>
      </c>
      <c r="AL91" s="113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  <c r="BI91" s="157"/>
      <c r="BJ91" s="157"/>
      <c r="BK91" s="157"/>
      <c r="BL91" s="157"/>
      <c r="BM91" s="157"/>
      <c r="BN91" s="157"/>
      <c r="BO91" s="157"/>
      <c r="BP91" s="157"/>
      <c r="BQ91" s="157"/>
      <c r="BR91" s="157"/>
      <c r="BS91" s="157"/>
      <c r="BT91" s="157"/>
      <c r="BU91" s="157"/>
      <c r="BV91" s="157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7"/>
      <c r="CQ91" s="157"/>
      <c r="CR91" s="157"/>
      <c r="CS91" s="157"/>
      <c r="CT91" s="157"/>
      <c r="CU91" s="157"/>
      <c r="CV91" s="157"/>
      <c r="CW91" s="157"/>
      <c r="CX91" s="157"/>
      <c r="CY91" s="157"/>
      <c r="CZ91" s="157"/>
      <c r="DA91" s="157"/>
      <c r="DB91" s="157"/>
      <c r="DC91" s="157"/>
      <c r="DD91" s="157"/>
      <c r="DE91" s="157"/>
      <c r="DF91" s="157"/>
      <c r="DG91" s="157"/>
      <c r="DH91" s="157"/>
      <c r="DI91" s="157"/>
      <c r="DJ91" s="157"/>
      <c r="DK91" s="157"/>
      <c r="DL91" s="157"/>
      <c r="DM91" s="157"/>
      <c r="DN91" s="157"/>
      <c r="DO91" s="157"/>
      <c r="DP91" s="157"/>
      <c r="DQ91" s="157"/>
      <c r="DR91" s="157"/>
      <c r="DS91" s="157"/>
      <c r="DT91" s="157"/>
      <c r="DU91" s="157"/>
      <c r="DV91" s="157"/>
      <c r="DW91" s="157"/>
      <c r="DX91" s="157"/>
      <c r="DY91" s="157"/>
      <c r="DZ91" s="157"/>
      <c r="EA91" s="157"/>
      <c r="EB91" s="157"/>
      <c r="EC91" s="157"/>
      <c r="ED91" s="157"/>
      <c r="EE91" s="157"/>
      <c r="EF91" s="157"/>
      <c r="EG91" s="157"/>
      <c r="EH91" s="157"/>
      <c r="EI91" s="157"/>
      <c r="EJ91" s="157"/>
      <c r="EK91" s="157"/>
      <c r="EL91" s="157"/>
      <c r="EM91" s="157"/>
      <c r="EN91" s="157"/>
      <c r="EO91" s="157"/>
      <c r="EP91" s="157"/>
      <c r="EQ91" s="157"/>
      <c r="ER91" s="157"/>
      <c r="ES91" s="157"/>
      <c r="ET91" s="157"/>
      <c r="EU91" s="157"/>
      <c r="EV91" s="157"/>
      <c r="EW91" s="157"/>
      <c r="EX91" s="157"/>
      <c r="EY91" s="157"/>
      <c r="EZ91" s="157"/>
      <c r="FA91" s="157"/>
      <c r="FB91" s="157"/>
      <c r="FC91" s="157"/>
      <c r="FD91" s="157"/>
      <c r="FE91" s="157"/>
      <c r="FF91" s="157"/>
      <c r="FG91" s="157"/>
      <c r="FH91" s="157"/>
      <c r="FI91" s="157"/>
      <c r="FJ91" s="157"/>
      <c r="FK91" s="157"/>
      <c r="FL91" s="157"/>
      <c r="FM91" s="157"/>
      <c r="FN91" s="157"/>
      <c r="FO91" s="157"/>
      <c r="FP91" s="157"/>
      <c r="FQ91" s="157"/>
      <c r="FR91" s="157"/>
      <c r="FS91" s="157"/>
      <c r="FT91" s="157"/>
      <c r="FU91" s="157"/>
      <c r="FV91" s="157"/>
      <c r="FW91" s="157"/>
      <c r="FX91" s="157"/>
      <c r="FY91" s="157"/>
      <c r="FZ91" s="157"/>
      <c r="GA91" s="157"/>
      <c r="GB91" s="157"/>
      <c r="GC91" s="157"/>
      <c r="GD91" s="157"/>
      <c r="GE91" s="157"/>
      <c r="GF91" s="157"/>
      <c r="GG91" s="157"/>
      <c r="GH91" s="157"/>
      <c r="GI91" s="157"/>
      <c r="GJ91" s="157"/>
      <c r="GK91" s="157"/>
      <c r="GL91" s="157"/>
      <c r="GM91" s="157"/>
      <c r="GN91" s="157"/>
      <c r="GO91" s="157"/>
      <c r="GP91" s="157"/>
      <c r="GQ91" s="157"/>
      <c r="GR91" s="157"/>
      <c r="GS91" s="157"/>
      <c r="GT91" s="157"/>
      <c r="GU91" s="157"/>
      <c r="GV91" s="157"/>
      <c r="GW91" s="157"/>
      <c r="GX91" s="157"/>
      <c r="GY91" s="157"/>
      <c r="GZ91" s="157"/>
      <c r="HA91" s="157"/>
      <c r="HB91" s="157"/>
      <c r="HC91" s="157"/>
      <c r="HD91" s="157"/>
      <c r="HE91" s="157"/>
      <c r="HF91" s="157"/>
      <c r="HG91" s="157"/>
      <c r="HH91" s="157"/>
      <c r="HI91" s="157"/>
      <c r="HJ91" s="157"/>
      <c r="HK91" s="157"/>
      <c r="HL91" s="157"/>
      <c r="HM91" s="157"/>
      <c r="HN91" s="157"/>
      <c r="HO91" s="157"/>
      <c r="HP91" s="157"/>
      <c r="HQ91" s="157"/>
      <c r="HR91" s="157"/>
      <c r="HS91" s="157"/>
      <c r="HT91" s="157"/>
      <c r="HU91" s="157"/>
      <c r="HV91" s="157"/>
      <c r="HW91" s="157"/>
      <c r="HX91" s="157"/>
      <c r="HY91" s="157"/>
      <c r="HZ91" s="157"/>
      <c r="IA91" s="157"/>
      <c r="IB91" s="157"/>
      <c r="IC91" s="157"/>
      <c r="ID91" s="157"/>
      <c r="IE91" s="157"/>
      <c r="IF91" s="157"/>
      <c r="IG91" s="157"/>
      <c r="IH91" s="157"/>
      <c r="II91" s="157"/>
      <c r="IJ91" s="157"/>
      <c r="IK91" s="157"/>
      <c r="IL91" s="157"/>
      <c r="IM91" s="157"/>
      <c r="IN91" s="157"/>
      <c r="IO91" s="157"/>
      <c r="IP91" s="157"/>
      <c r="IQ91" s="157"/>
      <c r="IR91" s="157"/>
      <c r="IS91" s="157"/>
      <c r="IT91" s="157"/>
      <c r="IU91" s="157"/>
      <c r="IV91" s="157"/>
      <c r="IW91" s="157"/>
      <c r="IX91" s="157"/>
      <c r="IY91" s="157"/>
      <c r="IZ91" s="157"/>
      <c r="JA91" s="157"/>
      <c r="JB91" s="157"/>
      <c r="JC91" s="157"/>
      <c r="JD91" s="157"/>
      <c r="JE91" s="157"/>
      <c r="JF91" s="157"/>
      <c r="JG91" s="157"/>
      <c r="JH91" s="157"/>
      <c r="JI91" s="157"/>
      <c r="JJ91" s="157"/>
      <c r="JK91" s="157"/>
      <c r="JL91" s="157"/>
      <c r="JM91" s="157"/>
      <c r="JN91" s="157"/>
      <c r="JO91" s="157"/>
      <c r="JP91" s="157"/>
      <c r="JQ91" s="157"/>
      <c r="JR91" s="157"/>
      <c r="JS91" s="157"/>
      <c r="JT91" s="157"/>
      <c r="JU91" s="157"/>
      <c r="JV91" s="157"/>
      <c r="JW91" s="157"/>
      <c r="JX91" s="157"/>
      <c r="JY91" s="157"/>
      <c r="JZ91" s="157"/>
      <c r="KA91" s="157"/>
      <c r="KB91" s="157"/>
      <c r="KC91" s="157"/>
      <c r="KD91" s="157"/>
      <c r="KE91" s="157"/>
      <c r="KF91" s="157"/>
      <c r="KG91" s="157"/>
      <c r="KH91" s="157"/>
      <c r="KI91" s="157"/>
      <c r="KJ91" s="157"/>
      <c r="KK91" s="157"/>
      <c r="KL91" s="157"/>
      <c r="KM91" s="157"/>
      <c r="KN91" s="157"/>
      <c r="KO91" s="157"/>
      <c r="KP91" s="157"/>
      <c r="KQ91" s="157"/>
      <c r="KR91" s="157"/>
      <c r="KS91" s="157"/>
      <c r="KT91" s="157"/>
      <c r="KU91" s="157"/>
      <c r="KV91" s="157"/>
      <c r="KW91" s="157"/>
      <c r="KX91" s="157"/>
      <c r="KY91" s="157"/>
      <c r="KZ91" s="157"/>
      <c r="LA91" s="157"/>
      <c r="LB91" s="157"/>
      <c r="LC91" s="157"/>
      <c r="LD91" s="157"/>
      <c r="LE91" s="157"/>
      <c r="LF91" s="157"/>
      <c r="LG91" s="157"/>
      <c r="LH91" s="157"/>
      <c r="LI91" s="157"/>
      <c r="LJ91" s="157"/>
      <c r="LK91" s="157"/>
      <c r="LL91" s="157"/>
      <c r="LM91" s="157"/>
      <c r="LN91" s="157"/>
      <c r="LO91" s="157"/>
      <c r="LP91" s="157"/>
      <c r="LQ91" s="157"/>
      <c r="LR91" s="157"/>
    </row>
    <row r="92" spans="1:330" s="158" customFormat="1" ht="15" x14ac:dyDescent="0.2">
      <c r="A92" s="151" t="s">
        <v>616</v>
      </c>
      <c r="B92" s="152" t="s">
        <v>621</v>
      </c>
      <c r="C92" s="153">
        <v>43</v>
      </c>
      <c r="D92" s="153"/>
      <c r="E92" s="151" t="s">
        <v>101</v>
      </c>
      <c r="F92" s="174">
        <v>4222</v>
      </c>
      <c r="G92" s="155" t="s">
        <v>75</v>
      </c>
      <c r="H92" s="156"/>
      <c r="I92" s="98">
        <v>100</v>
      </c>
      <c r="J92" s="112"/>
      <c r="K92" s="98">
        <v>100</v>
      </c>
      <c r="L92" s="112"/>
      <c r="M92" s="102">
        <v>100</v>
      </c>
      <c r="N92" s="113"/>
      <c r="O92" s="102">
        <v>100</v>
      </c>
      <c r="P92" s="113"/>
      <c r="Q92" s="102">
        <v>100</v>
      </c>
      <c r="R92" s="113"/>
      <c r="S92" s="102">
        <v>100</v>
      </c>
      <c r="T92" s="113"/>
      <c r="U92" s="98">
        <v>100</v>
      </c>
      <c r="V92" s="112"/>
      <c r="W92" s="102">
        <v>100</v>
      </c>
      <c r="X92" s="113"/>
      <c r="Y92" s="102">
        <v>100</v>
      </c>
      <c r="Z92" s="113"/>
      <c r="AA92" s="102">
        <v>100</v>
      </c>
      <c r="AB92" s="113"/>
      <c r="AC92" s="102">
        <v>100</v>
      </c>
      <c r="AD92" s="113"/>
      <c r="AE92" s="102">
        <v>100</v>
      </c>
      <c r="AF92" s="113"/>
      <c r="AG92" s="102">
        <v>100</v>
      </c>
      <c r="AH92" s="113"/>
      <c r="AI92" s="102">
        <v>100</v>
      </c>
      <c r="AJ92" s="113"/>
      <c r="AK92" s="102">
        <v>100</v>
      </c>
      <c r="AL92" s="113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/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  <c r="BV92" s="157"/>
      <c r="BW92" s="157"/>
      <c r="BX92" s="157"/>
      <c r="BY92" s="157"/>
      <c r="BZ92" s="157"/>
      <c r="CA92" s="157"/>
      <c r="CB92" s="157"/>
      <c r="CC92" s="157"/>
      <c r="CD92" s="157"/>
      <c r="CE92" s="157"/>
      <c r="CF92" s="157"/>
      <c r="CG92" s="157"/>
      <c r="CH92" s="157"/>
      <c r="CI92" s="157"/>
      <c r="CJ92" s="157"/>
      <c r="CK92" s="157"/>
      <c r="CL92" s="157"/>
      <c r="CM92" s="157"/>
      <c r="CN92" s="157"/>
      <c r="CO92" s="157"/>
      <c r="CP92" s="157"/>
      <c r="CQ92" s="157"/>
      <c r="CR92" s="157"/>
      <c r="CS92" s="157"/>
      <c r="CT92" s="157"/>
      <c r="CU92" s="157"/>
      <c r="CV92" s="157"/>
      <c r="CW92" s="157"/>
      <c r="CX92" s="157"/>
      <c r="CY92" s="157"/>
      <c r="CZ92" s="157"/>
      <c r="DA92" s="157"/>
      <c r="DB92" s="157"/>
      <c r="DC92" s="157"/>
      <c r="DD92" s="157"/>
      <c r="DE92" s="157"/>
      <c r="DF92" s="157"/>
      <c r="DG92" s="157"/>
      <c r="DH92" s="157"/>
      <c r="DI92" s="157"/>
      <c r="DJ92" s="157"/>
      <c r="DK92" s="157"/>
      <c r="DL92" s="157"/>
      <c r="DM92" s="157"/>
      <c r="DN92" s="157"/>
      <c r="DO92" s="157"/>
      <c r="DP92" s="157"/>
      <c r="DQ92" s="157"/>
      <c r="DR92" s="157"/>
      <c r="DS92" s="157"/>
      <c r="DT92" s="157"/>
      <c r="DU92" s="157"/>
      <c r="DV92" s="157"/>
      <c r="DW92" s="157"/>
      <c r="DX92" s="157"/>
      <c r="DY92" s="157"/>
      <c r="DZ92" s="157"/>
      <c r="EA92" s="157"/>
      <c r="EB92" s="157"/>
      <c r="EC92" s="157"/>
      <c r="ED92" s="157"/>
      <c r="EE92" s="157"/>
      <c r="EF92" s="157"/>
      <c r="EG92" s="157"/>
      <c r="EH92" s="157"/>
      <c r="EI92" s="157"/>
      <c r="EJ92" s="157"/>
      <c r="EK92" s="157"/>
      <c r="EL92" s="157"/>
      <c r="EM92" s="157"/>
      <c r="EN92" s="157"/>
      <c r="EO92" s="157"/>
      <c r="EP92" s="157"/>
      <c r="EQ92" s="157"/>
      <c r="ER92" s="157"/>
      <c r="ES92" s="157"/>
      <c r="ET92" s="157"/>
      <c r="EU92" s="157"/>
      <c r="EV92" s="157"/>
      <c r="EW92" s="157"/>
      <c r="EX92" s="157"/>
      <c r="EY92" s="157"/>
      <c r="EZ92" s="157"/>
      <c r="FA92" s="157"/>
      <c r="FB92" s="157"/>
      <c r="FC92" s="157"/>
      <c r="FD92" s="157"/>
      <c r="FE92" s="157"/>
      <c r="FF92" s="157"/>
      <c r="FG92" s="157"/>
      <c r="FH92" s="157"/>
      <c r="FI92" s="157"/>
      <c r="FJ92" s="157"/>
      <c r="FK92" s="157"/>
      <c r="FL92" s="157"/>
      <c r="FM92" s="157"/>
      <c r="FN92" s="157"/>
      <c r="FO92" s="157"/>
      <c r="FP92" s="157"/>
      <c r="FQ92" s="157"/>
      <c r="FR92" s="157"/>
      <c r="FS92" s="157"/>
      <c r="FT92" s="157"/>
      <c r="FU92" s="157"/>
      <c r="FV92" s="157"/>
      <c r="FW92" s="157"/>
      <c r="FX92" s="157"/>
      <c r="FY92" s="157"/>
      <c r="FZ92" s="157"/>
      <c r="GA92" s="157"/>
      <c r="GB92" s="157"/>
      <c r="GC92" s="157"/>
      <c r="GD92" s="157"/>
      <c r="GE92" s="157"/>
      <c r="GF92" s="157"/>
      <c r="GG92" s="157"/>
      <c r="GH92" s="157"/>
      <c r="GI92" s="157"/>
      <c r="GJ92" s="157"/>
      <c r="GK92" s="157"/>
      <c r="GL92" s="157"/>
      <c r="GM92" s="157"/>
      <c r="GN92" s="157"/>
      <c r="GO92" s="157"/>
      <c r="GP92" s="157"/>
      <c r="GQ92" s="157"/>
      <c r="GR92" s="157"/>
      <c r="GS92" s="157"/>
      <c r="GT92" s="157"/>
      <c r="GU92" s="157"/>
      <c r="GV92" s="157"/>
      <c r="GW92" s="157"/>
      <c r="GX92" s="157"/>
      <c r="GY92" s="157"/>
      <c r="GZ92" s="157"/>
      <c r="HA92" s="157"/>
      <c r="HB92" s="157"/>
      <c r="HC92" s="157"/>
      <c r="HD92" s="157"/>
      <c r="HE92" s="157"/>
      <c r="HF92" s="157"/>
      <c r="HG92" s="157"/>
      <c r="HH92" s="157"/>
      <c r="HI92" s="157"/>
      <c r="HJ92" s="157"/>
      <c r="HK92" s="157"/>
      <c r="HL92" s="157"/>
      <c r="HM92" s="157"/>
      <c r="HN92" s="157"/>
      <c r="HO92" s="157"/>
      <c r="HP92" s="157"/>
      <c r="HQ92" s="157"/>
      <c r="HR92" s="157"/>
      <c r="HS92" s="157"/>
      <c r="HT92" s="157"/>
      <c r="HU92" s="157"/>
      <c r="HV92" s="157"/>
      <c r="HW92" s="157"/>
      <c r="HX92" s="157"/>
      <c r="HY92" s="157"/>
      <c r="HZ92" s="157"/>
      <c r="IA92" s="157"/>
      <c r="IB92" s="157"/>
      <c r="IC92" s="157"/>
      <c r="ID92" s="157"/>
      <c r="IE92" s="157"/>
      <c r="IF92" s="157"/>
      <c r="IG92" s="157"/>
      <c r="IH92" s="157"/>
      <c r="II92" s="157"/>
      <c r="IJ92" s="157"/>
      <c r="IK92" s="157"/>
      <c r="IL92" s="157"/>
      <c r="IM92" s="157"/>
      <c r="IN92" s="157"/>
      <c r="IO92" s="157"/>
      <c r="IP92" s="157"/>
      <c r="IQ92" s="157"/>
      <c r="IR92" s="157"/>
      <c r="IS92" s="157"/>
      <c r="IT92" s="157"/>
      <c r="IU92" s="157"/>
      <c r="IV92" s="157"/>
      <c r="IW92" s="157"/>
      <c r="IX92" s="157"/>
      <c r="IY92" s="157"/>
      <c r="IZ92" s="157"/>
      <c r="JA92" s="157"/>
      <c r="JB92" s="157"/>
      <c r="JC92" s="157"/>
      <c r="JD92" s="157"/>
      <c r="JE92" s="157"/>
      <c r="JF92" s="157"/>
      <c r="JG92" s="157"/>
      <c r="JH92" s="157"/>
      <c r="JI92" s="157"/>
      <c r="JJ92" s="157"/>
      <c r="JK92" s="157"/>
      <c r="JL92" s="157"/>
      <c r="JM92" s="157"/>
      <c r="JN92" s="157"/>
      <c r="JO92" s="157"/>
      <c r="JP92" s="157"/>
      <c r="JQ92" s="157"/>
      <c r="JR92" s="157"/>
      <c r="JS92" s="157"/>
      <c r="JT92" s="157"/>
      <c r="JU92" s="157"/>
      <c r="JV92" s="157"/>
      <c r="JW92" s="157"/>
      <c r="JX92" s="157"/>
      <c r="JY92" s="157"/>
      <c r="JZ92" s="157"/>
      <c r="KA92" s="157"/>
      <c r="KB92" s="157"/>
      <c r="KC92" s="157"/>
      <c r="KD92" s="157"/>
      <c r="KE92" s="157"/>
      <c r="KF92" s="157"/>
      <c r="KG92" s="157"/>
      <c r="KH92" s="157"/>
      <c r="KI92" s="157"/>
      <c r="KJ92" s="157"/>
      <c r="KK92" s="157"/>
      <c r="KL92" s="157"/>
      <c r="KM92" s="157"/>
      <c r="KN92" s="157"/>
      <c r="KO92" s="157"/>
      <c r="KP92" s="157"/>
      <c r="KQ92" s="157"/>
      <c r="KR92" s="157"/>
      <c r="KS92" s="157"/>
      <c r="KT92" s="157"/>
      <c r="KU92" s="157"/>
      <c r="KV92" s="157"/>
      <c r="KW92" s="157"/>
      <c r="KX92" s="157"/>
      <c r="KY92" s="157"/>
      <c r="KZ92" s="157"/>
      <c r="LA92" s="157"/>
      <c r="LB92" s="157"/>
      <c r="LC92" s="157"/>
      <c r="LD92" s="157"/>
      <c r="LE92" s="157"/>
      <c r="LF92" s="157"/>
      <c r="LG92" s="157"/>
      <c r="LH92" s="157"/>
      <c r="LI92" s="157"/>
      <c r="LJ92" s="157"/>
      <c r="LK92" s="157"/>
      <c r="LL92" s="157"/>
      <c r="LM92" s="157"/>
      <c r="LN92" s="157"/>
      <c r="LO92" s="157"/>
      <c r="LP92" s="157"/>
      <c r="LQ92" s="157"/>
      <c r="LR92" s="157"/>
    </row>
    <row r="93" spans="1:330" s="158" customFormat="1" ht="15" x14ac:dyDescent="0.2">
      <c r="A93" s="151" t="s">
        <v>616</v>
      </c>
      <c r="B93" s="152" t="s">
        <v>621</v>
      </c>
      <c r="C93" s="153">
        <v>43</v>
      </c>
      <c r="D93" s="153"/>
      <c r="E93" s="151" t="s">
        <v>101</v>
      </c>
      <c r="F93" s="174">
        <v>4223</v>
      </c>
      <c r="G93" s="155" t="s">
        <v>76</v>
      </c>
      <c r="H93" s="156"/>
      <c r="I93" s="98">
        <v>120000</v>
      </c>
      <c r="J93" s="112"/>
      <c r="K93" s="98">
        <v>80000</v>
      </c>
      <c r="L93" s="112"/>
      <c r="M93" s="102">
        <v>80000</v>
      </c>
      <c r="N93" s="113"/>
      <c r="O93" s="102">
        <v>80000</v>
      </c>
      <c r="P93" s="113"/>
      <c r="Q93" s="102">
        <v>80000</v>
      </c>
      <c r="R93" s="113"/>
      <c r="S93" s="102">
        <v>120000</v>
      </c>
      <c r="T93" s="113"/>
      <c r="U93" s="98">
        <v>40000</v>
      </c>
      <c r="V93" s="112"/>
      <c r="W93" s="102">
        <v>40000</v>
      </c>
      <c r="X93" s="113"/>
      <c r="Y93" s="102">
        <v>40000</v>
      </c>
      <c r="Z93" s="113"/>
      <c r="AA93" s="102">
        <v>40000</v>
      </c>
      <c r="AB93" s="113"/>
      <c r="AC93" s="102">
        <v>100000</v>
      </c>
      <c r="AD93" s="113"/>
      <c r="AE93" s="102">
        <v>50000</v>
      </c>
      <c r="AF93" s="113"/>
      <c r="AG93" s="102">
        <v>50000</v>
      </c>
      <c r="AH93" s="113"/>
      <c r="AI93" s="102">
        <v>50000</v>
      </c>
      <c r="AJ93" s="113"/>
      <c r="AK93" s="102">
        <v>100000</v>
      </c>
      <c r="AL93" s="113"/>
      <c r="AM93" s="157"/>
      <c r="AN93" s="157"/>
      <c r="AO93" s="157"/>
      <c r="AP93" s="157"/>
      <c r="AQ93" s="157"/>
      <c r="AR93" s="157"/>
      <c r="AS93" s="157"/>
      <c r="AT93" s="157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  <c r="BO93" s="157"/>
      <c r="BP93" s="157"/>
      <c r="BQ93" s="157"/>
      <c r="BR93" s="157"/>
      <c r="BS93" s="157"/>
      <c r="BT93" s="157"/>
      <c r="BU93" s="157"/>
      <c r="BV93" s="157"/>
      <c r="BW93" s="157"/>
      <c r="BX93" s="157"/>
      <c r="BY93" s="157"/>
      <c r="BZ93" s="157"/>
      <c r="CA93" s="157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7"/>
      <c r="CV93" s="157"/>
      <c r="CW93" s="157"/>
      <c r="CX93" s="157"/>
      <c r="CY93" s="157"/>
      <c r="CZ93" s="157"/>
      <c r="DA93" s="157"/>
      <c r="DB93" s="157"/>
      <c r="DC93" s="157"/>
      <c r="DD93" s="157"/>
      <c r="DE93" s="157"/>
      <c r="DF93" s="157"/>
      <c r="DG93" s="157"/>
      <c r="DH93" s="157"/>
      <c r="DI93" s="157"/>
      <c r="DJ93" s="157"/>
      <c r="DK93" s="157"/>
      <c r="DL93" s="157"/>
      <c r="DM93" s="157"/>
      <c r="DN93" s="157"/>
      <c r="DO93" s="157"/>
      <c r="DP93" s="157"/>
      <c r="DQ93" s="157"/>
      <c r="DR93" s="157"/>
      <c r="DS93" s="157"/>
      <c r="DT93" s="157"/>
      <c r="DU93" s="157"/>
      <c r="DV93" s="157"/>
      <c r="DW93" s="157"/>
      <c r="DX93" s="157"/>
      <c r="DY93" s="157"/>
      <c r="DZ93" s="157"/>
      <c r="EA93" s="157"/>
      <c r="EB93" s="157"/>
      <c r="EC93" s="157"/>
      <c r="ED93" s="157"/>
      <c r="EE93" s="157"/>
      <c r="EF93" s="157"/>
      <c r="EG93" s="157"/>
      <c r="EH93" s="157"/>
      <c r="EI93" s="157"/>
      <c r="EJ93" s="157"/>
      <c r="EK93" s="157"/>
      <c r="EL93" s="157"/>
      <c r="EM93" s="157"/>
      <c r="EN93" s="157"/>
      <c r="EO93" s="157"/>
      <c r="EP93" s="157"/>
      <c r="EQ93" s="157"/>
      <c r="ER93" s="157"/>
      <c r="ES93" s="157"/>
      <c r="ET93" s="157"/>
      <c r="EU93" s="157"/>
      <c r="EV93" s="157"/>
      <c r="EW93" s="157"/>
      <c r="EX93" s="157"/>
      <c r="EY93" s="157"/>
      <c r="EZ93" s="157"/>
      <c r="FA93" s="157"/>
      <c r="FB93" s="157"/>
      <c r="FC93" s="157"/>
      <c r="FD93" s="157"/>
      <c r="FE93" s="157"/>
      <c r="FF93" s="157"/>
      <c r="FG93" s="157"/>
      <c r="FH93" s="157"/>
      <c r="FI93" s="157"/>
      <c r="FJ93" s="157"/>
      <c r="FK93" s="157"/>
      <c r="FL93" s="157"/>
      <c r="FM93" s="157"/>
      <c r="FN93" s="157"/>
      <c r="FO93" s="157"/>
      <c r="FP93" s="157"/>
      <c r="FQ93" s="157"/>
      <c r="FR93" s="157"/>
      <c r="FS93" s="157"/>
      <c r="FT93" s="157"/>
      <c r="FU93" s="157"/>
      <c r="FV93" s="157"/>
      <c r="FW93" s="157"/>
      <c r="FX93" s="157"/>
      <c r="FY93" s="157"/>
      <c r="FZ93" s="157"/>
      <c r="GA93" s="157"/>
      <c r="GB93" s="157"/>
      <c r="GC93" s="157"/>
      <c r="GD93" s="157"/>
      <c r="GE93" s="157"/>
      <c r="GF93" s="157"/>
      <c r="GG93" s="157"/>
      <c r="GH93" s="157"/>
      <c r="GI93" s="157"/>
      <c r="GJ93" s="157"/>
      <c r="GK93" s="157"/>
      <c r="GL93" s="157"/>
      <c r="GM93" s="157"/>
      <c r="GN93" s="157"/>
      <c r="GO93" s="157"/>
      <c r="GP93" s="157"/>
      <c r="GQ93" s="157"/>
      <c r="GR93" s="157"/>
      <c r="GS93" s="157"/>
      <c r="GT93" s="157"/>
      <c r="GU93" s="157"/>
      <c r="GV93" s="157"/>
      <c r="GW93" s="157"/>
      <c r="GX93" s="157"/>
      <c r="GY93" s="157"/>
      <c r="GZ93" s="157"/>
      <c r="HA93" s="157"/>
      <c r="HB93" s="157"/>
      <c r="HC93" s="157"/>
      <c r="HD93" s="157"/>
      <c r="HE93" s="157"/>
      <c r="HF93" s="157"/>
      <c r="HG93" s="157"/>
      <c r="HH93" s="157"/>
      <c r="HI93" s="157"/>
      <c r="HJ93" s="157"/>
      <c r="HK93" s="157"/>
      <c r="HL93" s="157"/>
      <c r="HM93" s="157"/>
      <c r="HN93" s="157"/>
      <c r="HO93" s="157"/>
      <c r="HP93" s="157"/>
      <c r="HQ93" s="157"/>
      <c r="HR93" s="157"/>
      <c r="HS93" s="157"/>
      <c r="HT93" s="157"/>
      <c r="HU93" s="157"/>
      <c r="HV93" s="157"/>
      <c r="HW93" s="157"/>
      <c r="HX93" s="157"/>
      <c r="HY93" s="157"/>
      <c r="HZ93" s="157"/>
      <c r="IA93" s="157"/>
      <c r="IB93" s="157"/>
      <c r="IC93" s="157"/>
      <c r="ID93" s="157"/>
      <c r="IE93" s="157"/>
      <c r="IF93" s="157"/>
      <c r="IG93" s="157"/>
      <c r="IH93" s="157"/>
      <c r="II93" s="157"/>
      <c r="IJ93" s="157"/>
      <c r="IK93" s="157"/>
      <c r="IL93" s="157"/>
      <c r="IM93" s="157"/>
      <c r="IN93" s="157"/>
      <c r="IO93" s="157"/>
      <c r="IP93" s="157"/>
      <c r="IQ93" s="157"/>
      <c r="IR93" s="157"/>
      <c r="IS93" s="157"/>
      <c r="IT93" s="157"/>
      <c r="IU93" s="157"/>
      <c r="IV93" s="157"/>
      <c r="IW93" s="157"/>
      <c r="IX93" s="157"/>
      <c r="IY93" s="157"/>
      <c r="IZ93" s="157"/>
      <c r="JA93" s="157"/>
      <c r="JB93" s="157"/>
      <c r="JC93" s="157"/>
      <c r="JD93" s="157"/>
      <c r="JE93" s="157"/>
      <c r="JF93" s="157"/>
      <c r="JG93" s="157"/>
      <c r="JH93" s="157"/>
      <c r="JI93" s="157"/>
      <c r="JJ93" s="157"/>
      <c r="JK93" s="157"/>
      <c r="JL93" s="157"/>
      <c r="JM93" s="157"/>
      <c r="JN93" s="157"/>
      <c r="JO93" s="157"/>
      <c r="JP93" s="157"/>
      <c r="JQ93" s="157"/>
      <c r="JR93" s="157"/>
      <c r="JS93" s="157"/>
      <c r="JT93" s="157"/>
      <c r="JU93" s="157"/>
      <c r="JV93" s="157"/>
      <c r="JW93" s="157"/>
      <c r="JX93" s="157"/>
      <c r="JY93" s="157"/>
      <c r="JZ93" s="157"/>
      <c r="KA93" s="157"/>
      <c r="KB93" s="157"/>
      <c r="KC93" s="157"/>
      <c r="KD93" s="157"/>
      <c r="KE93" s="157"/>
      <c r="KF93" s="157"/>
      <c r="KG93" s="157"/>
      <c r="KH93" s="157"/>
      <c r="KI93" s="157"/>
      <c r="KJ93" s="157"/>
      <c r="KK93" s="157"/>
      <c r="KL93" s="157"/>
      <c r="KM93" s="157"/>
      <c r="KN93" s="157"/>
      <c r="KO93" s="157"/>
      <c r="KP93" s="157"/>
      <c r="KQ93" s="157"/>
      <c r="KR93" s="157"/>
      <c r="KS93" s="157"/>
      <c r="KT93" s="157"/>
      <c r="KU93" s="157"/>
      <c r="KV93" s="157"/>
      <c r="KW93" s="157"/>
      <c r="KX93" s="157"/>
      <c r="KY93" s="157"/>
      <c r="KZ93" s="157"/>
      <c r="LA93" s="157"/>
      <c r="LB93" s="157"/>
      <c r="LC93" s="157"/>
      <c r="LD93" s="157"/>
      <c r="LE93" s="157"/>
      <c r="LF93" s="157"/>
      <c r="LG93" s="157"/>
      <c r="LH93" s="157"/>
      <c r="LI93" s="157"/>
      <c r="LJ93" s="157"/>
      <c r="LK93" s="157"/>
      <c r="LL93" s="157"/>
      <c r="LM93" s="157"/>
      <c r="LN93" s="157"/>
      <c r="LO93" s="157"/>
      <c r="LP93" s="157"/>
      <c r="LQ93" s="157"/>
      <c r="LR93" s="157"/>
    </row>
    <row r="94" spans="1:330" s="158" customFormat="1" ht="15" x14ac:dyDescent="0.2">
      <c r="A94" s="151" t="s">
        <v>616</v>
      </c>
      <c r="B94" s="152" t="s">
        <v>621</v>
      </c>
      <c r="C94" s="153">
        <v>43</v>
      </c>
      <c r="D94" s="153"/>
      <c r="E94" s="151" t="s">
        <v>101</v>
      </c>
      <c r="F94" s="174">
        <v>4224</v>
      </c>
      <c r="G94" s="155" t="s">
        <v>606</v>
      </c>
      <c r="H94" s="156"/>
      <c r="I94" s="98">
        <v>100</v>
      </c>
      <c r="J94" s="112"/>
      <c r="K94" s="98">
        <v>100</v>
      </c>
      <c r="L94" s="112"/>
      <c r="M94" s="102">
        <v>100</v>
      </c>
      <c r="N94" s="113"/>
      <c r="O94" s="102">
        <v>100</v>
      </c>
      <c r="P94" s="113"/>
      <c r="Q94" s="102">
        <v>100</v>
      </c>
      <c r="R94" s="113"/>
      <c r="S94" s="102">
        <v>100</v>
      </c>
      <c r="T94" s="113"/>
      <c r="U94" s="98">
        <v>2000</v>
      </c>
      <c r="V94" s="112"/>
      <c r="W94" s="102">
        <v>2000</v>
      </c>
      <c r="X94" s="113"/>
      <c r="Y94" s="102">
        <v>2000</v>
      </c>
      <c r="Z94" s="113"/>
      <c r="AA94" s="102">
        <v>2000</v>
      </c>
      <c r="AB94" s="113"/>
      <c r="AC94" s="102">
        <v>100</v>
      </c>
      <c r="AD94" s="113"/>
      <c r="AE94" s="102">
        <v>2000</v>
      </c>
      <c r="AF94" s="113"/>
      <c r="AG94" s="102">
        <v>2000</v>
      </c>
      <c r="AH94" s="113"/>
      <c r="AI94" s="102">
        <v>2000</v>
      </c>
      <c r="AJ94" s="113"/>
      <c r="AK94" s="102">
        <v>100</v>
      </c>
      <c r="AL94" s="113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7"/>
      <c r="BJ94" s="157"/>
      <c r="BK94" s="157"/>
      <c r="BL94" s="157"/>
      <c r="BM94" s="157"/>
      <c r="BN94" s="157"/>
      <c r="BO94" s="157"/>
      <c r="BP94" s="157"/>
      <c r="BQ94" s="157"/>
      <c r="BR94" s="157"/>
      <c r="BS94" s="157"/>
      <c r="BT94" s="157"/>
      <c r="BU94" s="157"/>
      <c r="BV94" s="157"/>
      <c r="BW94" s="157"/>
      <c r="BX94" s="157"/>
      <c r="BY94" s="157"/>
      <c r="BZ94" s="157"/>
      <c r="CA94" s="157"/>
      <c r="CB94" s="157"/>
      <c r="CC94" s="157"/>
      <c r="CD94" s="157"/>
      <c r="CE94" s="157"/>
      <c r="CF94" s="157"/>
      <c r="CG94" s="157"/>
      <c r="CH94" s="157"/>
      <c r="CI94" s="157"/>
      <c r="CJ94" s="157"/>
      <c r="CK94" s="157"/>
      <c r="CL94" s="157"/>
      <c r="CM94" s="157"/>
      <c r="CN94" s="157"/>
      <c r="CO94" s="157"/>
      <c r="CP94" s="157"/>
      <c r="CQ94" s="157"/>
      <c r="CR94" s="157"/>
      <c r="CS94" s="157"/>
      <c r="CT94" s="157"/>
      <c r="CU94" s="157"/>
      <c r="CV94" s="157"/>
      <c r="CW94" s="157"/>
      <c r="CX94" s="157"/>
      <c r="CY94" s="157"/>
      <c r="CZ94" s="157"/>
      <c r="DA94" s="157"/>
      <c r="DB94" s="157"/>
      <c r="DC94" s="157"/>
      <c r="DD94" s="157"/>
      <c r="DE94" s="157"/>
      <c r="DF94" s="157"/>
      <c r="DG94" s="157"/>
      <c r="DH94" s="157"/>
      <c r="DI94" s="157"/>
      <c r="DJ94" s="157"/>
      <c r="DK94" s="157"/>
      <c r="DL94" s="157"/>
      <c r="DM94" s="157"/>
      <c r="DN94" s="157"/>
      <c r="DO94" s="157"/>
      <c r="DP94" s="157"/>
      <c r="DQ94" s="157"/>
      <c r="DR94" s="157"/>
      <c r="DS94" s="157"/>
      <c r="DT94" s="157"/>
      <c r="DU94" s="157"/>
      <c r="DV94" s="157"/>
      <c r="DW94" s="157"/>
      <c r="DX94" s="157"/>
      <c r="DY94" s="157"/>
      <c r="DZ94" s="157"/>
      <c r="EA94" s="157"/>
      <c r="EB94" s="157"/>
      <c r="EC94" s="157"/>
      <c r="ED94" s="157"/>
      <c r="EE94" s="157"/>
      <c r="EF94" s="157"/>
      <c r="EG94" s="157"/>
      <c r="EH94" s="157"/>
      <c r="EI94" s="157"/>
      <c r="EJ94" s="157"/>
      <c r="EK94" s="157"/>
      <c r="EL94" s="157"/>
      <c r="EM94" s="157"/>
      <c r="EN94" s="157"/>
      <c r="EO94" s="157"/>
      <c r="EP94" s="157"/>
      <c r="EQ94" s="157"/>
      <c r="ER94" s="157"/>
      <c r="ES94" s="157"/>
      <c r="ET94" s="157"/>
      <c r="EU94" s="157"/>
      <c r="EV94" s="157"/>
      <c r="EW94" s="157"/>
      <c r="EX94" s="157"/>
      <c r="EY94" s="157"/>
      <c r="EZ94" s="157"/>
      <c r="FA94" s="157"/>
      <c r="FB94" s="157"/>
      <c r="FC94" s="157"/>
      <c r="FD94" s="157"/>
      <c r="FE94" s="157"/>
      <c r="FF94" s="157"/>
      <c r="FG94" s="157"/>
      <c r="FH94" s="157"/>
      <c r="FI94" s="157"/>
      <c r="FJ94" s="157"/>
      <c r="FK94" s="157"/>
      <c r="FL94" s="157"/>
      <c r="FM94" s="157"/>
      <c r="FN94" s="157"/>
      <c r="FO94" s="157"/>
      <c r="FP94" s="157"/>
      <c r="FQ94" s="157"/>
      <c r="FR94" s="157"/>
      <c r="FS94" s="157"/>
      <c r="FT94" s="157"/>
      <c r="FU94" s="157"/>
      <c r="FV94" s="157"/>
      <c r="FW94" s="157"/>
      <c r="FX94" s="157"/>
      <c r="FY94" s="157"/>
      <c r="FZ94" s="157"/>
      <c r="GA94" s="157"/>
      <c r="GB94" s="157"/>
      <c r="GC94" s="157"/>
      <c r="GD94" s="157"/>
      <c r="GE94" s="157"/>
      <c r="GF94" s="157"/>
      <c r="GG94" s="157"/>
      <c r="GH94" s="157"/>
      <c r="GI94" s="157"/>
      <c r="GJ94" s="157"/>
      <c r="GK94" s="157"/>
      <c r="GL94" s="157"/>
      <c r="GM94" s="157"/>
      <c r="GN94" s="157"/>
      <c r="GO94" s="157"/>
      <c r="GP94" s="157"/>
      <c r="GQ94" s="157"/>
      <c r="GR94" s="157"/>
      <c r="GS94" s="157"/>
      <c r="GT94" s="157"/>
      <c r="GU94" s="157"/>
      <c r="GV94" s="157"/>
      <c r="GW94" s="157"/>
      <c r="GX94" s="157"/>
      <c r="GY94" s="157"/>
      <c r="GZ94" s="157"/>
      <c r="HA94" s="157"/>
      <c r="HB94" s="157"/>
      <c r="HC94" s="157"/>
      <c r="HD94" s="157"/>
      <c r="HE94" s="157"/>
      <c r="HF94" s="157"/>
      <c r="HG94" s="157"/>
      <c r="HH94" s="157"/>
      <c r="HI94" s="157"/>
      <c r="HJ94" s="157"/>
      <c r="HK94" s="157"/>
      <c r="HL94" s="157"/>
      <c r="HM94" s="157"/>
      <c r="HN94" s="157"/>
      <c r="HO94" s="157"/>
      <c r="HP94" s="157"/>
      <c r="HQ94" s="157"/>
      <c r="HR94" s="157"/>
      <c r="HS94" s="157"/>
      <c r="HT94" s="157"/>
      <c r="HU94" s="157"/>
      <c r="HV94" s="157"/>
      <c r="HW94" s="157"/>
      <c r="HX94" s="157"/>
      <c r="HY94" s="157"/>
      <c r="HZ94" s="157"/>
      <c r="IA94" s="157"/>
      <c r="IB94" s="157"/>
      <c r="IC94" s="157"/>
      <c r="ID94" s="157"/>
      <c r="IE94" s="157"/>
      <c r="IF94" s="157"/>
      <c r="IG94" s="157"/>
      <c r="IH94" s="157"/>
      <c r="II94" s="157"/>
      <c r="IJ94" s="157"/>
      <c r="IK94" s="157"/>
      <c r="IL94" s="157"/>
      <c r="IM94" s="157"/>
      <c r="IN94" s="157"/>
      <c r="IO94" s="157"/>
      <c r="IP94" s="157"/>
      <c r="IQ94" s="157"/>
      <c r="IR94" s="157"/>
      <c r="IS94" s="157"/>
      <c r="IT94" s="157"/>
      <c r="IU94" s="157"/>
      <c r="IV94" s="157"/>
      <c r="IW94" s="157"/>
      <c r="IX94" s="157"/>
      <c r="IY94" s="157"/>
      <c r="IZ94" s="157"/>
      <c r="JA94" s="157"/>
      <c r="JB94" s="157"/>
      <c r="JC94" s="157"/>
      <c r="JD94" s="157"/>
      <c r="JE94" s="157"/>
      <c r="JF94" s="157"/>
      <c r="JG94" s="157"/>
      <c r="JH94" s="157"/>
      <c r="JI94" s="157"/>
      <c r="JJ94" s="157"/>
      <c r="JK94" s="157"/>
      <c r="JL94" s="157"/>
      <c r="JM94" s="157"/>
      <c r="JN94" s="157"/>
      <c r="JO94" s="157"/>
      <c r="JP94" s="157"/>
      <c r="JQ94" s="157"/>
      <c r="JR94" s="157"/>
      <c r="JS94" s="157"/>
      <c r="JT94" s="157"/>
      <c r="JU94" s="157"/>
      <c r="JV94" s="157"/>
      <c r="JW94" s="157"/>
      <c r="JX94" s="157"/>
      <c r="JY94" s="157"/>
      <c r="JZ94" s="157"/>
      <c r="KA94" s="157"/>
      <c r="KB94" s="157"/>
      <c r="KC94" s="157"/>
      <c r="KD94" s="157"/>
      <c r="KE94" s="157"/>
      <c r="KF94" s="157"/>
      <c r="KG94" s="157"/>
      <c r="KH94" s="157"/>
      <c r="KI94" s="157"/>
      <c r="KJ94" s="157"/>
      <c r="KK94" s="157"/>
      <c r="KL94" s="157"/>
      <c r="KM94" s="157"/>
      <c r="KN94" s="157"/>
      <c r="KO94" s="157"/>
      <c r="KP94" s="157"/>
      <c r="KQ94" s="157"/>
      <c r="KR94" s="157"/>
      <c r="KS94" s="157"/>
      <c r="KT94" s="157"/>
      <c r="KU94" s="157"/>
      <c r="KV94" s="157"/>
      <c r="KW94" s="157"/>
      <c r="KX94" s="157"/>
      <c r="KY94" s="157"/>
      <c r="KZ94" s="157"/>
      <c r="LA94" s="157"/>
      <c r="LB94" s="157"/>
      <c r="LC94" s="157"/>
      <c r="LD94" s="157"/>
      <c r="LE94" s="157"/>
      <c r="LF94" s="157"/>
      <c r="LG94" s="157"/>
      <c r="LH94" s="157"/>
      <c r="LI94" s="157"/>
      <c r="LJ94" s="157"/>
      <c r="LK94" s="157"/>
      <c r="LL94" s="157"/>
      <c r="LM94" s="157"/>
      <c r="LN94" s="157"/>
      <c r="LO94" s="157"/>
      <c r="LP94" s="157"/>
      <c r="LQ94" s="157"/>
      <c r="LR94" s="157"/>
    </row>
    <row r="95" spans="1:330" s="158" customFormat="1" ht="15" x14ac:dyDescent="0.2">
      <c r="A95" s="151" t="s">
        <v>616</v>
      </c>
      <c r="B95" s="152" t="s">
        <v>621</v>
      </c>
      <c r="C95" s="153">
        <v>43</v>
      </c>
      <c r="D95" s="153"/>
      <c r="E95" s="151" t="s">
        <v>101</v>
      </c>
      <c r="F95" s="174">
        <v>4225</v>
      </c>
      <c r="G95" s="155" t="s">
        <v>601</v>
      </c>
      <c r="H95" s="156"/>
      <c r="I95" s="98">
        <v>89100</v>
      </c>
      <c r="J95" s="112"/>
      <c r="K95" s="98">
        <v>100</v>
      </c>
      <c r="L95" s="112"/>
      <c r="M95" s="102">
        <v>100</v>
      </c>
      <c r="N95" s="113"/>
      <c r="O95" s="102">
        <v>100</v>
      </c>
      <c r="P95" s="113"/>
      <c r="Q95" s="102">
        <v>100</v>
      </c>
      <c r="R95" s="113"/>
      <c r="S95" s="102">
        <v>80000</v>
      </c>
      <c r="T95" s="113"/>
      <c r="U95" s="98">
        <v>100</v>
      </c>
      <c r="V95" s="112"/>
      <c r="W95" s="102">
        <v>100</v>
      </c>
      <c r="X95" s="113"/>
      <c r="Y95" s="102">
        <v>100</v>
      </c>
      <c r="Z95" s="113"/>
      <c r="AA95" s="102">
        <v>100</v>
      </c>
      <c r="AB95" s="113"/>
      <c r="AC95" s="102">
        <v>80000</v>
      </c>
      <c r="AD95" s="113"/>
      <c r="AE95" s="102">
        <v>100</v>
      </c>
      <c r="AF95" s="113"/>
      <c r="AG95" s="102">
        <v>100</v>
      </c>
      <c r="AH95" s="113"/>
      <c r="AI95" s="102">
        <v>100</v>
      </c>
      <c r="AJ95" s="113"/>
      <c r="AK95" s="102">
        <v>80000</v>
      </c>
      <c r="AL95" s="113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/>
      <c r="BR95" s="157"/>
      <c r="BS95" s="157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7"/>
      <c r="CW95" s="157"/>
      <c r="CX95" s="157"/>
      <c r="CY95" s="157"/>
      <c r="CZ95" s="157"/>
      <c r="DA95" s="157"/>
      <c r="DB95" s="157"/>
      <c r="DC95" s="157"/>
      <c r="DD95" s="157"/>
      <c r="DE95" s="157"/>
      <c r="DF95" s="157"/>
      <c r="DG95" s="157"/>
      <c r="DH95" s="157"/>
      <c r="DI95" s="157"/>
      <c r="DJ95" s="157"/>
      <c r="DK95" s="157"/>
      <c r="DL95" s="157"/>
      <c r="DM95" s="157"/>
      <c r="DN95" s="157"/>
      <c r="DO95" s="157"/>
      <c r="DP95" s="157"/>
      <c r="DQ95" s="157"/>
      <c r="DR95" s="157"/>
      <c r="DS95" s="157"/>
      <c r="DT95" s="157"/>
      <c r="DU95" s="157"/>
      <c r="DV95" s="157"/>
      <c r="DW95" s="157"/>
      <c r="DX95" s="157"/>
      <c r="DY95" s="157"/>
      <c r="DZ95" s="157"/>
      <c r="EA95" s="157"/>
      <c r="EB95" s="157"/>
      <c r="EC95" s="157"/>
      <c r="ED95" s="157"/>
      <c r="EE95" s="157"/>
      <c r="EF95" s="157"/>
      <c r="EG95" s="157"/>
      <c r="EH95" s="157"/>
      <c r="EI95" s="157"/>
      <c r="EJ95" s="157"/>
      <c r="EK95" s="157"/>
      <c r="EL95" s="157"/>
      <c r="EM95" s="157"/>
      <c r="EN95" s="157"/>
      <c r="EO95" s="157"/>
      <c r="EP95" s="157"/>
      <c r="EQ95" s="157"/>
      <c r="ER95" s="157"/>
      <c r="ES95" s="157"/>
      <c r="ET95" s="157"/>
      <c r="EU95" s="157"/>
      <c r="EV95" s="157"/>
      <c r="EW95" s="157"/>
      <c r="EX95" s="157"/>
      <c r="EY95" s="157"/>
      <c r="EZ95" s="157"/>
      <c r="FA95" s="157"/>
      <c r="FB95" s="157"/>
      <c r="FC95" s="157"/>
      <c r="FD95" s="157"/>
      <c r="FE95" s="157"/>
      <c r="FF95" s="157"/>
      <c r="FG95" s="157"/>
      <c r="FH95" s="157"/>
      <c r="FI95" s="157"/>
      <c r="FJ95" s="157"/>
      <c r="FK95" s="157"/>
      <c r="FL95" s="157"/>
      <c r="FM95" s="157"/>
      <c r="FN95" s="157"/>
      <c r="FO95" s="157"/>
      <c r="FP95" s="157"/>
      <c r="FQ95" s="157"/>
      <c r="FR95" s="157"/>
      <c r="FS95" s="157"/>
      <c r="FT95" s="157"/>
      <c r="FU95" s="157"/>
      <c r="FV95" s="157"/>
      <c r="FW95" s="157"/>
      <c r="FX95" s="157"/>
      <c r="FY95" s="157"/>
      <c r="FZ95" s="157"/>
      <c r="GA95" s="157"/>
      <c r="GB95" s="157"/>
      <c r="GC95" s="157"/>
      <c r="GD95" s="157"/>
      <c r="GE95" s="157"/>
      <c r="GF95" s="157"/>
      <c r="GG95" s="157"/>
      <c r="GH95" s="157"/>
      <c r="GI95" s="157"/>
      <c r="GJ95" s="157"/>
      <c r="GK95" s="157"/>
      <c r="GL95" s="157"/>
      <c r="GM95" s="157"/>
      <c r="GN95" s="157"/>
      <c r="GO95" s="157"/>
      <c r="GP95" s="157"/>
      <c r="GQ95" s="157"/>
      <c r="GR95" s="157"/>
      <c r="GS95" s="157"/>
      <c r="GT95" s="157"/>
      <c r="GU95" s="157"/>
      <c r="GV95" s="157"/>
      <c r="GW95" s="157"/>
      <c r="GX95" s="157"/>
      <c r="GY95" s="157"/>
      <c r="GZ95" s="157"/>
      <c r="HA95" s="157"/>
      <c r="HB95" s="157"/>
      <c r="HC95" s="157"/>
      <c r="HD95" s="157"/>
      <c r="HE95" s="157"/>
      <c r="HF95" s="157"/>
      <c r="HG95" s="157"/>
      <c r="HH95" s="157"/>
      <c r="HI95" s="157"/>
      <c r="HJ95" s="157"/>
      <c r="HK95" s="157"/>
      <c r="HL95" s="157"/>
      <c r="HM95" s="157"/>
      <c r="HN95" s="157"/>
      <c r="HO95" s="157"/>
      <c r="HP95" s="157"/>
      <c r="HQ95" s="157"/>
      <c r="HR95" s="157"/>
      <c r="HS95" s="157"/>
      <c r="HT95" s="157"/>
      <c r="HU95" s="157"/>
      <c r="HV95" s="157"/>
      <c r="HW95" s="157"/>
      <c r="HX95" s="157"/>
      <c r="HY95" s="157"/>
      <c r="HZ95" s="157"/>
      <c r="IA95" s="157"/>
      <c r="IB95" s="157"/>
      <c r="IC95" s="157"/>
      <c r="ID95" s="157"/>
      <c r="IE95" s="157"/>
      <c r="IF95" s="157"/>
      <c r="IG95" s="157"/>
      <c r="IH95" s="157"/>
      <c r="II95" s="157"/>
      <c r="IJ95" s="157"/>
      <c r="IK95" s="157"/>
      <c r="IL95" s="157"/>
      <c r="IM95" s="157"/>
      <c r="IN95" s="157"/>
      <c r="IO95" s="157"/>
      <c r="IP95" s="157"/>
      <c r="IQ95" s="157"/>
      <c r="IR95" s="157"/>
      <c r="IS95" s="157"/>
      <c r="IT95" s="157"/>
      <c r="IU95" s="157"/>
      <c r="IV95" s="157"/>
      <c r="IW95" s="157"/>
      <c r="IX95" s="157"/>
      <c r="IY95" s="157"/>
      <c r="IZ95" s="157"/>
      <c r="JA95" s="157"/>
      <c r="JB95" s="157"/>
      <c r="JC95" s="157"/>
      <c r="JD95" s="157"/>
      <c r="JE95" s="157"/>
      <c r="JF95" s="157"/>
      <c r="JG95" s="157"/>
      <c r="JH95" s="157"/>
      <c r="JI95" s="157"/>
      <c r="JJ95" s="157"/>
      <c r="JK95" s="157"/>
      <c r="JL95" s="157"/>
      <c r="JM95" s="157"/>
      <c r="JN95" s="157"/>
      <c r="JO95" s="157"/>
      <c r="JP95" s="157"/>
      <c r="JQ95" s="157"/>
      <c r="JR95" s="157"/>
      <c r="JS95" s="157"/>
      <c r="JT95" s="157"/>
      <c r="JU95" s="157"/>
      <c r="JV95" s="157"/>
      <c r="JW95" s="157"/>
      <c r="JX95" s="157"/>
      <c r="JY95" s="157"/>
      <c r="JZ95" s="157"/>
      <c r="KA95" s="157"/>
      <c r="KB95" s="157"/>
      <c r="KC95" s="157"/>
      <c r="KD95" s="157"/>
      <c r="KE95" s="157"/>
      <c r="KF95" s="157"/>
      <c r="KG95" s="157"/>
      <c r="KH95" s="157"/>
      <c r="KI95" s="157"/>
      <c r="KJ95" s="157"/>
      <c r="KK95" s="157"/>
      <c r="KL95" s="157"/>
      <c r="KM95" s="157"/>
      <c r="KN95" s="157"/>
      <c r="KO95" s="157"/>
      <c r="KP95" s="157"/>
      <c r="KQ95" s="157"/>
      <c r="KR95" s="157"/>
      <c r="KS95" s="157"/>
      <c r="KT95" s="157"/>
      <c r="KU95" s="157"/>
      <c r="KV95" s="157"/>
      <c r="KW95" s="157"/>
      <c r="KX95" s="157"/>
      <c r="KY95" s="157"/>
      <c r="KZ95" s="157"/>
      <c r="LA95" s="157"/>
      <c r="LB95" s="157"/>
      <c r="LC95" s="157"/>
      <c r="LD95" s="157"/>
      <c r="LE95" s="157"/>
      <c r="LF95" s="157"/>
      <c r="LG95" s="157"/>
      <c r="LH95" s="157"/>
      <c r="LI95" s="157"/>
      <c r="LJ95" s="157"/>
      <c r="LK95" s="157"/>
      <c r="LL95" s="157"/>
      <c r="LM95" s="157"/>
      <c r="LN95" s="157"/>
      <c r="LO95" s="157"/>
      <c r="LP95" s="157"/>
      <c r="LQ95" s="157"/>
      <c r="LR95" s="157"/>
    </row>
    <row r="96" spans="1:330" s="158" customFormat="1" ht="15" x14ac:dyDescent="0.2">
      <c r="A96" s="151" t="s">
        <v>616</v>
      </c>
      <c r="B96" s="152" t="s">
        <v>621</v>
      </c>
      <c r="C96" s="153">
        <v>43</v>
      </c>
      <c r="D96" s="153"/>
      <c r="E96" s="151" t="s">
        <v>101</v>
      </c>
      <c r="F96" s="174">
        <v>4227</v>
      </c>
      <c r="G96" s="155" t="s">
        <v>613</v>
      </c>
      <c r="H96" s="156"/>
      <c r="I96" s="98">
        <v>20000</v>
      </c>
      <c r="J96" s="112"/>
      <c r="K96" s="98">
        <v>20000</v>
      </c>
      <c r="L96" s="112"/>
      <c r="M96" s="102">
        <v>20000</v>
      </c>
      <c r="N96" s="113"/>
      <c r="O96" s="102">
        <v>20000</v>
      </c>
      <c r="P96" s="113"/>
      <c r="Q96" s="102">
        <v>20000</v>
      </c>
      <c r="R96" s="113"/>
      <c r="S96" s="102">
        <v>20000</v>
      </c>
      <c r="T96" s="113"/>
      <c r="U96" s="98">
        <v>10000</v>
      </c>
      <c r="V96" s="112"/>
      <c r="W96" s="102">
        <v>10000</v>
      </c>
      <c r="X96" s="113"/>
      <c r="Y96" s="102">
        <v>10000</v>
      </c>
      <c r="Z96" s="113"/>
      <c r="AA96" s="102">
        <v>10000</v>
      </c>
      <c r="AB96" s="113"/>
      <c r="AC96" s="102">
        <v>20000</v>
      </c>
      <c r="AD96" s="113"/>
      <c r="AE96" s="102">
        <v>10000</v>
      </c>
      <c r="AF96" s="113"/>
      <c r="AG96" s="102">
        <v>10000</v>
      </c>
      <c r="AH96" s="113"/>
      <c r="AI96" s="102">
        <v>10000</v>
      </c>
      <c r="AJ96" s="113"/>
      <c r="AK96" s="102">
        <v>20000</v>
      </c>
      <c r="AL96" s="113"/>
      <c r="AM96" s="157"/>
      <c r="AN96" s="157"/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  <c r="BC96" s="157"/>
      <c r="BD96" s="157"/>
      <c r="BE96" s="157"/>
      <c r="BF96" s="157"/>
      <c r="BG96" s="157"/>
      <c r="BH96" s="157"/>
      <c r="BI96" s="157"/>
      <c r="BJ96" s="157"/>
      <c r="BK96" s="157"/>
      <c r="BL96" s="157"/>
      <c r="BM96" s="157"/>
      <c r="BN96" s="157"/>
      <c r="BO96" s="157"/>
      <c r="BP96" s="157"/>
      <c r="BQ96" s="157"/>
      <c r="BR96" s="157"/>
      <c r="BS96" s="157"/>
      <c r="BT96" s="157"/>
      <c r="BU96" s="157"/>
      <c r="BV96" s="157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7"/>
      <c r="CQ96" s="157"/>
      <c r="CR96" s="157"/>
      <c r="CS96" s="157"/>
      <c r="CT96" s="157"/>
      <c r="CU96" s="157"/>
      <c r="CV96" s="157"/>
      <c r="CW96" s="157"/>
      <c r="CX96" s="157"/>
      <c r="CY96" s="157"/>
      <c r="CZ96" s="157"/>
      <c r="DA96" s="157"/>
      <c r="DB96" s="157"/>
      <c r="DC96" s="157"/>
      <c r="DD96" s="157"/>
      <c r="DE96" s="157"/>
      <c r="DF96" s="157"/>
      <c r="DG96" s="157"/>
      <c r="DH96" s="157"/>
      <c r="DI96" s="157"/>
      <c r="DJ96" s="157"/>
      <c r="DK96" s="157"/>
      <c r="DL96" s="157"/>
      <c r="DM96" s="157"/>
      <c r="DN96" s="157"/>
      <c r="DO96" s="157"/>
      <c r="DP96" s="157"/>
      <c r="DQ96" s="157"/>
      <c r="DR96" s="157"/>
      <c r="DS96" s="157"/>
      <c r="DT96" s="157"/>
      <c r="DU96" s="157"/>
      <c r="DV96" s="157"/>
      <c r="DW96" s="157"/>
      <c r="DX96" s="157"/>
      <c r="DY96" s="157"/>
      <c r="DZ96" s="157"/>
      <c r="EA96" s="157"/>
      <c r="EB96" s="157"/>
      <c r="EC96" s="157"/>
      <c r="ED96" s="157"/>
      <c r="EE96" s="157"/>
      <c r="EF96" s="157"/>
      <c r="EG96" s="157"/>
      <c r="EH96" s="157"/>
      <c r="EI96" s="157"/>
      <c r="EJ96" s="157"/>
      <c r="EK96" s="157"/>
      <c r="EL96" s="157"/>
      <c r="EM96" s="157"/>
      <c r="EN96" s="157"/>
      <c r="EO96" s="157"/>
      <c r="EP96" s="157"/>
      <c r="EQ96" s="157"/>
      <c r="ER96" s="157"/>
      <c r="ES96" s="157"/>
      <c r="ET96" s="157"/>
      <c r="EU96" s="157"/>
      <c r="EV96" s="157"/>
      <c r="EW96" s="157"/>
      <c r="EX96" s="157"/>
      <c r="EY96" s="157"/>
      <c r="EZ96" s="157"/>
      <c r="FA96" s="157"/>
      <c r="FB96" s="157"/>
      <c r="FC96" s="157"/>
      <c r="FD96" s="157"/>
      <c r="FE96" s="157"/>
      <c r="FF96" s="157"/>
      <c r="FG96" s="157"/>
      <c r="FH96" s="157"/>
      <c r="FI96" s="157"/>
      <c r="FJ96" s="157"/>
      <c r="FK96" s="157"/>
      <c r="FL96" s="157"/>
      <c r="FM96" s="157"/>
      <c r="FN96" s="157"/>
      <c r="FO96" s="157"/>
      <c r="FP96" s="157"/>
      <c r="FQ96" s="157"/>
      <c r="FR96" s="157"/>
      <c r="FS96" s="157"/>
      <c r="FT96" s="157"/>
      <c r="FU96" s="157"/>
      <c r="FV96" s="157"/>
      <c r="FW96" s="157"/>
      <c r="FX96" s="157"/>
      <c r="FY96" s="157"/>
      <c r="FZ96" s="157"/>
      <c r="GA96" s="157"/>
      <c r="GB96" s="157"/>
      <c r="GC96" s="157"/>
      <c r="GD96" s="157"/>
      <c r="GE96" s="157"/>
      <c r="GF96" s="157"/>
      <c r="GG96" s="157"/>
      <c r="GH96" s="157"/>
      <c r="GI96" s="157"/>
      <c r="GJ96" s="157"/>
      <c r="GK96" s="157"/>
      <c r="GL96" s="157"/>
      <c r="GM96" s="157"/>
      <c r="GN96" s="157"/>
      <c r="GO96" s="157"/>
      <c r="GP96" s="157"/>
      <c r="GQ96" s="157"/>
      <c r="GR96" s="157"/>
      <c r="GS96" s="157"/>
      <c r="GT96" s="157"/>
      <c r="GU96" s="157"/>
      <c r="GV96" s="157"/>
      <c r="GW96" s="157"/>
      <c r="GX96" s="157"/>
      <c r="GY96" s="157"/>
      <c r="GZ96" s="157"/>
      <c r="HA96" s="157"/>
      <c r="HB96" s="157"/>
      <c r="HC96" s="157"/>
      <c r="HD96" s="157"/>
      <c r="HE96" s="157"/>
      <c r="HF96" s="157"/>
      <c r="HG96" s="157"/>
      <c r="HH96" s="157"/>
      <c r="HI96" s="157"/>
      <c r="HJ96" s="157"/>
      <c r="HK96" s="157"/>
      <c r="HL96" s="157"/>
      <c r="HM96" s="157"/>
      <c r="HN96" s="157"/>
      <c r="HO96" s="157"/>
      <c r="HP96" s="157"/>
      <c r="HQ96" s="157"/>
      <c r="HR96" s="157"/>
      <c r="HS96" s="157"/>
      <c r="HT96" s="157"/>
      <c r="HU96" s="157"/>
      <c r="HV96" s="157"/>
      <c r="HW96" s="157"/>
      <c r="HX96" s="157"/>
      <c r="HY96" s="157"/>
      <c r="HZ96" s="157"/>
      <c r="IA96" s="157"/>
      <c r="IB96" s="157"/>
      <c r="IC96" s="157"/>
      <c r="ID96" s="157"/>
      <c r="IE96" s="157"/>
      <c r="IF96" s="157"/>
      <c r="IG96" s="157"/>
      <c r="IH96" s="157"/>
      <c r="II96" s="157"/>
      <c r="IJ96" s="157"/>
      <c r="IK96" s="157"/>
      <c r="IL96" s="157"/>
      <c r="IM96" s="157"/>
      <c r="IN96" s="157"/>
      <c r="IO96" s="157"/>
      <c r="IP96" s="157"/>
      <c r="IQ96" s="157"/>
      <c r="IR96" s="157"/>
      <c r="IS96" s="157"/>
      <c r="IT96" s="157"/>
      <c r="IU96" s="157"/>
      <c r="IV96" s="157"/>
      <c r="IW96" s="157"/>
      <c r="IX96" s="157"/>
      <c r="IY96" s="157"/>
      <c r="IZ96" s="157"/>
      <c r="JA96" s="157"/>
      <c r="JB96" s="157"/>
      <c r="JC96" s="157"/>
      <c r="JD96" s="157"/>
      <c r="JE96" s="157"/>
      <c r="JF96" s="157"/>
      <c r="JG96" s="157"/>
      <c r="JH96" s="157"/>
      <c r="JI96" s="157"/>
      <c r="JJ96" s="157"/>
      <c r="JK96" s="157"/>
      <c r="JL96" s="157"/>
      <c r="JM96" s="157"/>
      <c r="JN96" s="157"/>
      <c r="JO96" s="157"/>
      <c r="JP96" s="157"/>
      <c r="JQ96" s="157"/>
      <c r="JR96" s="157"/>
      <c r="JS96" s="157"/>
      <c r="JT96" s="157"/>
      <c r="JU96" s="157"/>
      <c r="JV96" s="157"/>
      <c r="JW96" s="157"/>
      <c r="JX96" s="157"/>
      <c r="JY96" s="157"/>
      <c r="JZ96" s="157"/>
      <c r="KA96" s="157"/>
      <c r="KB96" s="157"/>
      <c r="KC96" s="157"/>
      <c r="KD96" s="157"/>
      <c r="KE96" s="157"/>
      <c r="KF96" s="157"/>
      <c r="KG96" s="157"/>
      <c r="KH96" s="157"/>
      <c r="KI96" s="157"/>
      <c r="KJ96" s="157"/>
      <c r="KK96" s="157"/>
      <c r="KL96" s="157"/>
      <c r="KM96" s="157"/>
      <c r="KN96" s="157"/>
      <c r="KO96" s="157"/>
      <c r="KP96" s="157"/>
      <c r="KQ96" s="157"/>
      <c r="KR96" s="157"/>
      <c r="KS96" s="157"/>
      <c r="KT96" s="157"/>
      <c r="KU96" s="157"/>
      <c r="KV96" s="157"/>
      <c r="KW96" s="157"/>
      <c r="KX96" s="157"/>
      <c r="KY96" s="157"/>
      <c r="KZ96" s="157"/>
      <c r="LA96" s="157"/>
      <c r="LB96" s="157"/>
      <c r="LC96" s="157"/>
      <c r="LD96" s="157"/>
      <c r="LE96" s="157"/>
      <c r="LF96" s="157"/>
      <c r="LG96" s="157"/>
      <c r="LH96" s="157"/>
      <c r="LI96" s="157"/>
      <c r="LJ96" s="157"/>
      <c r="LK96" s="157"/>
      <c r="LL96" s="157"/>
      <c r="LM96" s="157"/>
      <c r="LN96" s="157"/>
      <c r="LO96" s="157"/>
      <c r="LP96" s="157"/>
      <c r="LQ96" s="157"/>
      <c r="LR96" s="157"/>
    </row>
    <row r="97" spans="1:330" s="159" customFormat="1" x14ac:dyDescent="0.2">
      <c r="A97" s="145" t="s">
        <v>616</v>
      </c>
      <c r="B97" s="146" t="s">
        <v>621</v>
      </c>
      <c r="C97" s="147">
        <v>43</v>
      </c>
      <c r="D97" s="147"/>
      <c r="E97" s="145"/>
      <c r="F97" s="168">
        <v>426</v>
      </c>
      <c r="G97" s="148"/>
      <c r="H97" s="149"/>
      <c r="I97" s="101">
        <f t="shared" ref="I97:AL97" si="152">SUM(I98:I98)</f>
        <v>6600</v>
      </c>
      <c r="J97" s="101">
        <f t="shared" si="152"/>
        <v>0</v>
      </c>
      <c r="K97" s="101">
        <f t="shared" si="152"/>
        <v>6600</v>
      </c>
      <c r="L97" s="101">
        <f t="shared" si="152"/>
        <v>0</v>
      </c>
      <c r="M97" s="108">
        <f t="shared" si="152"/>
        <v>6600</v>
      </c>
      <c r="N97" s="108">
        <f t="shared" si="152"/>
        <v>0</v>
      </c>
      <c r="O97" s="108">
        <f t="shared" si="152"/>
        <v>6600</v>
      </c>
      <c r="P97" s="108">
        <f t="shared" si="152"/>
        <v>0</v>
      </c>
      <c r="Q97" s="108">
        <f t="shared" si="152"/>
        <v>6600</v>
      </c>
      <c r="R97" s="108">
        <f t="shared" si="152"/>
        <v>0</v>
      </c>
      <c r="S97" s="108">
        <f t="shared" si="152"/>
        <v>6600</v>
      </c>
      <c r="T97" s="108">
        <f t="shared" si="152"/>
        <v>0</v>
      </c>
      <c r="U97" s="101">
        <f t="shared" si="152"/>
        <v>10000</v>
      </c>
      <c r="V97" s="101">
        <f t="shared" si="152"/>
        <v>0</v>
      </c>
      <c r="W97" s="108">
        <f t="shared" si="152"/>
        <v>10000</v>
      </c>
      <c r="X97" s="108">
        <f t="shared" si="152"/>
        <v>0</v>
      </c>
      <c r="Y97" s="108">
        <f t="shared" si="152"/>
        <v>10000</v>
      </c>
      <c r="Z97" s="108">
        <f t="shared" si="152"/>
        <v>0</v>
      </c>
      <c r="AA97" s="108">
        <f t="shared" si="152"/>
        <v>10000</v>
      </c>
      <c r="AB97" s="108">
        <f t="shared" si="152"/>
        <v>0</v>
      </c>
      <c r="AC97" s="108">
        <f t="shared" si="152"/>
        <v>6600</v>
      </c>
      <c r="AD97" s="108">
        <f t="shared" si="152"/>
        <v>0</v>
      </c>
      <c r="AE97" s="108">
        <f t="shared" si="152"/>
        <v>10000</v>
      </c>
      <c r="AF97" s="108">
        <f t="shared" si="152"/>
        <v>0</v>
      </c>
      <c r="AG97" s="108">
        <f t="shared" si="152"/>
        <v>10000</v>
      </c>
      <c r="AH97" s="108">
        <f t="shared" si="152"/>
        <v>0</v>
      </c>
      <c r="AI97" s="108">
        <f t="shared" si="152"/>
        <v>10000</v>
      </c>
      <c r="AJ97" s="108">
        <f t="shared" si="152"/>
        <v>0</v>
      </c>
      <c r="AK97" s="108">
        <f t="shared" si="152"/>
        <v>6600</v>
      </c>
      <c r="AL97" s="108">
        <f t="shared" si="152"/>
        <v>0</v>
      </c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  <c r="CA97" s="150"/>
      <c r="CB97" s="150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T97" s="150"/>
      <c r="CU97" s="150"/>
      <c r="CV97" s="150"/>
      <c r="CW97" s="150"/>
      <c r="CX97" s="150"/>
      <c r="CY97" s="150"/>
      <c r="CZ97" s="150"/>
      <c r="DA97" s="150"/>
      <c r="DB97" s="150"/>
      <c r="DC97" s="150"/>
      <c r="DD97" s="150"/>
      <c r="DE97" s="150"/>
      <c r="DF97" s="150"/>
      <c r="DG97" s="150"/>
      <c r="DH97" s="150"/>
      <c r="DI97" s="150"/>
      <c r="DJ97" s="150"/>
      <c r="DK97" s="150"/>
      <c r="DL97" s="150"/>
      <c r="DM97" s="150"/>
      <c r="DN97" s="150"/>
      <c r="DO97" s="150"/>
      <c r="DP97" s="150"/>
      <c r="DQ97" s="150"/>
      <c r="DR97" s="150"/>
      <c r="DS97" s="150"/>
      <c r="DT97" s="150"/>
      <c r="DU97" s="150"/>
      <c r="DV97" s="150"/>
      <c r="DW97" s="150"/>
      <c r="DX97" s="150"/>
      <c r="DY97" s="150"/>
      <c r="DZ97" s="150"/>
      <c r="EA97" s="150"/>
      <c r="EB97" s="150"/>
      <c r="EC97" s="150"/>
      <c r="ED97" s="150"/>
      <c r="EE97" s="150"/>
      <c r="EF97" s="150"/>
      <c r="EG97" s="150"/>
      <c r="EH97" s="150"/>
      <c r="EI97" s="150"/>
      <c r="EJ97" s="150"/>
      <c r="EK97" s="150"/>
      <c r="EL97" s="150"/>
      <c r="EM97" s="150"/>
      <c r="EN97" s="150"/>
      <c r="EO97" s="150"/>
      <c r="EP97" s="150"/>
      <c r="EQ97" s="150"/>
      <c r="ER97" s="150"/>
      <c r="ES97" s="150"/>
      <c r="ET97" s="150"/>
      <c r="EU97" s="150"/>
      <c r="EV97" s="150"/>
      <c r="EW97" s="150"/>
      <c r="EX97" s="150"/>
      <c r="EY97" s="150"/>
      <c r="EZ97" s="150"/>
      <c r="FA97" s="150"/>
      <c r="FB97" s="150"/>
      <c r="FC97" s="150"/>
      <c r="FD97" s="150"/>
      <c r="FE97" s="150"/>
      <c r="FF97" s="150"/>
      <c r="FG97" s="150"/>
      <c r="FH97" s="150"/>
      <c r="FI97" s="150"/>
      <c r="FJ97" s="150"/>
      <c r="FK97" s="150"/>
      <c r="FL97" s="150"/>
      <c r="FM97" s="150"/>
      <c r="FN97" s="150"/>
      <c r="FO97" s="150"/>
      <c r="FP97" s="150"/>
      <c r="FQ97" s="150"/>
      <c r="FR97" s="150"/>
      <c r="FS97" s="150"/>
      <c r="FT97" s="150"/>
      <c r="FU97" s="150"/>
      <c r="FV97" s="150"/>
      <c r="FW97" s="150"/>
      <c r="FX97" s="150"/>
      <c r="FY97" s="150"/>
      <c r="FZ97" s="150"/>
      <c r="GA97" s="150"/>
      <c r="GB97" s="150"/>
      <c r="GC97" s="150"/>
      <c r="GD97" s="150"/>
      <c r="GE97" s="150"/>
      <c r="GF97" s="150"/>
      <c r="GG97" s="150"/>
      <c r="GH97" s="150"/>
      <c r="GI97" s="150"/>
      <c r="GJ97" s="150"/>
      <c r="GK97" s="150"/>
      <c r="GL97" s="150"/>
      <c r="GM97" s="150"/>
      <c r="GN97" s="150"/>
      <c r="GO97" s="150"/>
      <c r="GP97" s="150"/>
      <c r="GQ97" s="150"/>
      <c r="GR97" s="150"/>
      <c r="GS97" s="150"/>
      <c r="GT97" s="150"/>
      <c r="GU97" s="150"/>
      <c r="GV97" s="150"/>
      <c r="GW97" s="150"/>
      <c r="GX97" s="150"/>
      <c r="GY97" s="150"/>
      <c r="GZ97" s="150"/>
      <c r="HA97" s="150"/>
      <c r="HB97" s="150"/>
      <c r="HC97" s="150"/>
      <c r="HD97" s="150"/>
      <c r="HE97" s="150"/>
      <c r="HF97" s="150"/>
      <c r="HG97" s="150"/>
      <c r="HH97" s="150"/>
      <c r="HI97" s="150"/>
      <c r="HJ97" s="150"/>
      <c r="HK97" s="150"/>
      <c r="HL97" s="150"/>
      <c r="HM97" s="150"/>
      <c r="HN97" s="150"/>
      <c r="HO97" s="150"/>
      <c r="HP97" s="150"/>
      <c r="HQ97" s="150"/>
      <c r="HR97" s="150"/>
      <c r="HS97" s="150"/>
      <c r="HT97" s="150"/>
      <c r="HU97" s="150"/>
      <c r="HV97" s="150"/>
      <c r="HW97" s="150"/>
      <c r="HX97" s="150"/>
      <c r="HY97" s="150"/>
      <c r="HZ97" s="150"/>
      <c r="IA97" s="150"/>
      <c r="IB97" s="150"/>
      <c r="IC97" s="150"/>
      <c r="ID97" s="150"/>
      <c r="IE97" s="150"/>
      <c r="IF97" s="150"/>
      <c r="IG97" s="150"/>
      <c r="IH97" s="150"/>
      <c r="II97" s="150"/>
      <c r="IJ97" s="150"/>
      <c r="IK97" s="150"/>
      <c r="IL97" s="150"/>
      <c r="IM97" s="150"/>
      <c r="IN97" s="150"/>
      <c r="IO97" s="150"/>
      <c r="IP97" s="150"/>
      <c r="IQ97" s="150"/>
      <c r="IR97" s="150"/>
      <c r="IS97" s="150"/>
      <c r="IT97" s="150"/>
      <c r="IU97" s="150"/>
      <c r="IV97" s="150"/>
      <c r="IW97" s="150"/>
      <c r="IX97" s="150"/>
      <c r="IY97" s="150"/>
      <c r="IZ97" s="150"/>
      <c r="JA97" s="150"/>
      <c r="JB97" s="150"/>
      <c r="JC97" s="150"/>
      <c r="JD97" s="150"/>
      <c r="JE97" s="150"/>
      <c r="JF97" s="150"/>
      <c r="JG97" s="150"/>
      <c r="JH97" s="150"/>
      <c r="JI97" s="150"/>
      <c r="JJ97" s="150"/>
      <c r="JK97" s="150"/>
      <c r="JL97" s="150"/>
      <c r="JM97" s="150"/>
      <c r="JN97" s="150"/>
      <c r="JO97" s="150"/>
      <c r="JP97" s="150"/>
      <c r="JQ97" s="150"/>
      <c r="JR97" s="150"/>
      <c r="JS97" s="150"/>
      <c r="JT97" s="150"/>
      <c r="JU97" s="150"/>
      <c r="JV97" s="150"/>
      <c r="JW97" s="150"/>
      <c r="JX97" s="150"/>
      <c r="JY97" s="150"/>
      <c r="JZ97" s="150"/>
      <c r="KA97" s="150"/>
      <c r="KB97" s="150"/>
      <c r="KC97" s="150"/>
      <c r="KD97" s="150"/>
      <c r="KE97" s="150"/>
      <c r="KF97" s="150"/>
      <c r="KG97" s="150"/>
      <c r="KH97" s="150"/>
      <c r="KI97" s="150"/>
      <c r="KJ97" s="150"/>
      <c r="KK97" s="150"/>
      <c r="KL97" s="150"/>
      <c r="KM97" s="150"/>
      <c r="KN97" s="150"/>
      <c r="KO97" s="150"/>
      <c r="KP97" s="150"/>
      <c r="KQ97" s="150"/>
      <c r="KR97" s="150"/>
      <c r="KS97" s="150"/>
      <c r="KT97" s="150"/>
      <c r="KU97" s="150"/>
      <c r="KV97" s="150"/>
      <c r="KW97" s="150"/>
      <c r="KX97" s="150"/>
      <c r="KY97" s="150"/>
      <c r="KZ97" s="150"/>
      <c r="LA97" s="150"/>
      <c r="LB97" s="150"/>
      <c r="LC97" s="150"/>
      <c r="LD97" s="150"/>
      <c r="LE97" s="150"/>
      <c r="LF97" s="150"/>
      <c r="LG97" s="150"/>
      <c r="LH97" s="150"/>
      <c r="LI97" s="150"/>
      <c r="LJ97" s="150"/>
      <c r="LK97" s="150"/>
      <c r="LL97" s="150"/>
      <c r="LM97" s="150"/>
      <c r="LN97" s="150"/>
      <c r="LO97" s="150"/>
      <c r="LP97" s="150"/>
      <c r="LQ97" s="150"/>
      <c r="LR97" s="150"/>
    </row>
    <row r="98" spans="1:330" s="158" customFormat="1" ht="15" x14ac:dyDescent="0.2">
      <c r="A98" s="151" t="s">
        <v>616</v>
      </c>
      <c r="B98" s="152" t="s">
        <v>621</v>
      </c>
      <c r="C98" s="153">
        <v>43</v>
      </c>
      <c r="D98" s="153"/>
      <c r="E98" s="151" t="s">
        <v>101</v>
      </c>
      <c r="F98" s="174">
        <v>4262</v>
      </c>
      <c r="G98" s="155" t="s">
        <v>86</v>
      </c>
      <c r="H98" s="156"/>
      <c r="I98" s="97">
        <v>6600</v>
      </c>
      <c r="J98" s="112"/>
      <c r="K98" s="97">
        <v>6600</v>
      </c>
      <c r="L98" s="112"/>
      <c r="M98" s="120">
        <v>6600</v>
      </c>
      <c r="N98" s="113"/>
      <c r="O98" s="120">
        <v>6600</v>
      </c>
      <c r="P98" s="113"/>
      <c r="Q98" s="120">
        <v>6600</v>
      </c>
      <c r="R98" s="113"/>
      <c r="S98" s="120">
        <v>6600</v>
      </c>
      <c r="T98" s="113"/>
      <c r="U98" s="97">
        <v>10000</v>
      </c>
      <c r="V98" s="112"/>
      <c r="W98" s="120">
        <v>10000</v>
      </c>
      <c r="X98" s="113"/>
      <c r="Y98" s="120">
        <v>10000</v>
      </c>
      <c r="Z98" s="113"/>
      <c r="AA98" s="120">
        <v>10000</v>
      </c>
      <c r="AB98" s="113"/>
      <c r="AC98" s="120">
        <v>6600</v>
      </c>
      <c r="AD98" s="113"/>
      <c r="AE98" s="120">
        <v>10000</v>
      </c>
      <c r="AF98" s="113"/>
      <c r="AG98" s="120">
        <v>10000</v>
      </c>
      <c r="AH98" s="113"/>
      <c r="AI98" s="120">
        <v>10000</v>
      </c>
      <c r="AJ98" s="113"/>
      <c r="AK98" s="120">
        <v>6600</v>
      </c>
      <c r="AL98" s="113"/>
      <c r="AM98" s="157"/>
      <c r="AN98" s="157"/>
      <c r="AO98" s="157"/>
      <c r="AP98" s="157"/>
      <c r="AQ98" s="157"/>
      <c r="AR98" s="157"/>
      <c r="AS98" s="157"/>
      <c r="AT98" s="157"/>
      <c r="AU98" s="157"/>
      <c r="AV98" s="157"/>
      <c r="AW98" s="157"/>
      <c r="AX98" s="157"/>
      <c r="AY98" s="157"/>
      <c r="AZ98" s="157"/>
      <c r="BA98" s="157"/>
      <c r="BB98" s="157"/>
      <c r="BC98" s="157"/>
      <c r="BD98" s="157"/>
      <c r="BE98" s="157"/>
      <c r="BF98" s="157"/>
      <c r="BG98" s="157"/>
      <c r="BH98" s="157"/>
      <c r="BI98" s="157"/>
      <c r="BJ98" s="157"/>
      <c r="BK98" s="157"/>
      <c r="BL98" s="157"/>
      <c r="BM98" s="157"/>
      <c r="BN98" s="157"/>
      <c r="BO98" s="157"/>
      <c r="BP98" s="157"/>
      <c r="BQ98" s="157"/>
      <c r="BR98" s="157"/>
      <c r="BS98" s="157"/>
      <c r="BT98" s="157"/>
      <c r="BU98" s="157"/>
      <c r="BV98" s="157"/>
      <c r="BW98" s="157"/>
      <c r="BX98" s="157"/>
      <c r="BY98" s="157"/>
      <c r="BZ98" s="157"/>
      <c r="CA98" s="157"/>
      <c r="CB98" s="157"/>
      <c r="CC98" s="157"/>
      <c r="CD98" s="157"/>
      <c r="CE98" s="157"/>
      <c r="CF98" s="157"/>
      <c r="CG98" s="157"/>
      <c r="CH98" s="157"/>
      <c r="CI98" s="157"/>
      <c r="CJ98" s="157"/>
      <c r="CK98" s="157"/>
      <c r="CL98" s="157"/>
      <c r="CM98" s="157"/>
      <c r="CN98" s="157"/>
      <c r="CO98" s="157"/>
      <c r="CP98" s="157"/>
      <c r="CQ98" s="157"/>
      <c r="CR98" s="157"/>
      <c r="CS98" s="157"/>
      <c r="CT98" s="157"/>
      <c r="CU98" s="157"/>
      <c r="CV98" s="157"/>
      <c r="CW98" s="157"/>
      <c r="CX98" s="157"/>
      <c r="CY98" s="157"/>
      <c r="CZ98" s="157"/>
      <c r="DA98" s="157"/>
      <c r="DB98" s="157"/>
      <c r="DC98" s="157"/>
      <c r="DD98" s="157"/>
      <c r="DE98" s="157"/>
      <c r="DF98" s="157"/>
      <c r="DG98" s="157"/>
      <c r="DH98" s="157"/>
      <c r="DI98" s="157"/>
      <c r="DJ98" s="157"/>
      <c r="DK98" s="157"/>
      <c r="DL98" s="157"/>
      <c r="DM98" s="157"/>
      <c r="DN98" s="157"/>
      <c r="DO98" s="157"/>
      <c r="DP98" s="157"/>
      <c r="DQ98" s="157"/>
      <c r="DR98" s="157"/>
      <c r="DS98" s="157"/>
      <c r="DT98" s="157"/>
      <c r="DU98" s="157"/>
      <c r="DV98" s="157"/>
      <c r="DW98" s="157"/>
      <c r="DX98" s="157"/>
      <c r="DY98" s="157"/>
      <c r="DZ98" s="157"/>
      <c r="EA98" s="157"/>
      <c r="EB98" s="157"/>
      <c r="EC98" s="157"/>
      <c r="ED98" s="157"/>
      <c r="EE98" s="157"/>
      <c r="EF98" s="157"/>
      <c r="EG98" s="157"/>
      <c r="EH98" s="157"/>
      <c r="EI98" s="157"/>
      <c r="EJ98" s="157"/>
      <c r="EK98" s="157"/>
      <c r="EL98" s="157"/>
      <c r="EM98" s="157"/>
      <c r="EN98" s="157"/>
      <c r="EO98" s="157"/>
      <c r="EP98" s="157"/>
      <c r="EQ98" s="157"/>
      <c r="ER98" s="157"/>
      <c r="ES98" s="157"/>
      <c r="ET98" s="157"/>
      <c r="EU98" s="157"/>
      <c r="EV98" s="157"/>
      <c r="EW98" s="157"/>
      <c r="EX98" s="157"/>
      <c r="EY98" s="157"/>
      <c r="EZ98" s="157"/>
      <c r="FA98" s="157"/>
      <c r="FB98" s="157"/>
      <c r="FC98" s="157"/>
      <c r="FD98" s="157"/>
      <c r="FE98" s="157"/>
      <c r="FF98" s="157"/>
      <c r="FG98" s="157"/>
      <c r="FH98" s="157"/>
      <c r="FI98" s="157"/>
      <c r="FJ98" s="157"/>
      <c r="FK98" s="157"/>
      <c r="FL98" s="157"/>
      <c r="FM98" s="157"/>
      <c r="FN98" s="157"/>
      <c r="FO98" s="157"/>
      <c r="FP98" s="157"/>
      <c r="FQ98" s="157"/>
      <c r="FR98" s="157"/>
      <c r="FS98" s="157"/>
      <c r="FT98" s="157"/>
      <c r="FU98" s="157"/>
      <c r="FV98" s="157"/>
      <c r="FW98" s="157"/>
      <c r="FX98" s="157"/>
      <c r="FY98" s="157"/>
      <c r="FZ98" s="157"/>
      <c r="GA98" s="157"/>
      <c r="GB98" s="157"/>
      <c r="GC98" s="157"/>
      <c r="GD98" s="157"/>
      <c r="GE98" s="157"/>
      <c r="GF98" s="157"/>
      <c r="GG98" s="157"/>
      <c r="GH98" s="157"/>
      <c r="GI98" s="157"/>
      <c r="GJ98" s="157"/>
      <c r="GK98" s="157"/>
      <c r="GL98" s="157"/>
      <c r="GM98" s="157"/>
      <c r="GN98" s="157"/>
      <c r="GO98" s="157"/>
      <c r="GP98" s="157"/>
      <c r="GQ98" s="157"/>
      <c r="GR98" s="157"/>
      <c r="GS98" s="157"/>
      <c r="GT98" s="157"/>
      <c r="GU98" s="157"/>
      <c r="GV98" s="157"/>
      <c r="GW98" s="157"/>
      <c r="GX98" s="157"/>
      <c r="GY98" s="157"/>
      <c r="GZ98" s="157"/>
      <c r="HA98" s="157"/>
      <c r="HB98" s="157"/>
      <c r="HC98" s="157"/>
      <c r="HD98" s="157"/>
      <c r="HE98" s="157"/>
      <c r="HF98" s="157"/>
      <c r="HG98" s="157"/>
      <c r="HH98" s="157"/>
      <c r="HI98" s="157"/>
      <c r="HJ98" s="157"/>
      <c r="HK98" s="157"/>
      <c r="HL98" s="157"/>
      <c r="HM98" s="157"/>
      <c r="HN98" s="157"/>
      <c r="HO98" s="157"/>
      <c r="HP98" s="157"/>
      <c r="HQ98" s="157"/>
      <c r="HR98" s="157"/>
      <c r="HS98" s="157"/>
      <c r="HT98" s="157"/>
      <c r="HU98" s="157"/>
      <c r="HV98" s="157"/>
      <c r="HW98" s="157"/>
      <c r="HX98" s="157"/>
      <c r="HY98" s="157"/>
      <c r="HZ98" s="157"/>
      <c r="IA98" s="157"/>
      <c r="IB98" s="157"/>
      <c r="IC98" s="157"/>
      <c r="ID98" s="157"/>
      <c r="IE98" s="157"/>
      <c r="IF98" s="157"/>
      <c r="IG98" s="157"/>
      <c r="IH98" s="157"/>
      <c r="II98" s="157"/>
      <c r="IJ98" s="157"/>
      <c r="IK98" s="157"/>
      <c r="IL98" s="157"/>
      <c r="IM98" s="157"/>
      <c r="IN98" s="157"/>
      <c r="IO98" s="157"/>
      <c r="IP98" s="157"/>
      <c r="IQ98" s="157"/>
      <c r="IR98" s="157"/>
      <c r="IS98" s="157"/>
      <c r="IT98" s="157"/>
      <c r="IU98" s="157"/>
      <c r="IV98" s="157"/>
      <c r="IW98" s="157"/>
      <c r="IX98" s="157"/>
      <c r="IY98" s="157"/>
      <c r="IZ98" s="157"/>
      <c r="JA98" s="157"/>
      <c r="JB98" s="157"/>
      <c r="JC98" s="157"/>
      <c r="JD98" s="157"/>
      <c r="JE98" s="157"/>
      <c r="JF98" s="157"/>
      <c r="JG98" s="157"/>
      <c r="JH98" s="157"/>
      <c r="JI98" s="157"/>
      <c r="JJ98" s="157"/>
      <c r="JK98" s="157"/>
      <c r="JL98" s="157"/>
      <c r="JM98" s="157"/>
      <c r="JN98" s="157"/>
      <c r="JO98" s="157"/>
      <c r="JP98" s="157"/>
      <c r="JQ98" s="157"/>
      <c r="JR98" s="157"/>
      <c r="JS98" s="157"/>
      <c r="JT98" s="157"/>
      <c r="JU98" s="157"/>
      <c r="JV98" s="157"/>
      <c r="JW98" s="157"/>
      <c r="JX98" s="157"/>
      <c r="JY98" s="157"/>
      <c r="JZ98" s="157"/>
      <c r="KA98" s="157"/>
      <c r="KB98" s="157"/>
      <c r="KC98" s="157"/>
      <c r="KD98" s="157"/>
      <c r="KE98" s="157"/>
      <c r="KF98" s="157"/>
      <c r="KG98" s="157"/>
      <c r="KH98" s="157"/>
      <c r="KI98" s="157"/>
      <c r="KJ98" s="157"/>
      <c r="KK98" s="157"/>
      <c r="KL98" s="157"/>
      <c r="KM98" s="157"/>
      <c r="KN98" s="157"/>
      <c r="KO98" s="157"/>
      <c r="KP98" s="157"/>
      <c r="KQ98" s="157"/>
      <c r="KR98" s="157"/>
      <c r="KS98" s="157"/>
      <c r="KT98" s="157"/>
      <c r="KU98" s="157"/>
      <c r="KV98" s="157"/>
      <c r="KW98" s="157"/>
      <c r="KX98" s="157"/>
      <c r="KY98" s="157"/>
      <c r="KZ98" s="157"/>
      <c r="LA98" s="157"/>
      <c r="LB98" s="157"/>
      <c r="LC98" s="157"/>
      <c r="LD98" s="157"/>
      <c r="LE98" s="157"/>
      <c r="LF98" s="157"/>
      <c r="LG98" s="157"/>
      <c r="LH98" s="157"/>
      <c r="LI98" s="157"/>
      <c r="LJ98" s="157"/>
      <c r="LK98" s="157"/>
      <c r="LL98" s="157"/>
      <c r="LM98" s="157"/>
      <c r="LN98" s="157"/>
      <c r="LO98" s="157"/>
      <c r="LP98" s="157"/>
      <c r="LQ98" s="157"/>
      <c r="LR98" s="157"/>
    </row>
    <row r="99" spans="1:330" s="173" customFormat="1" ht="90" x14ac:dyDescent="0.2">
      <c r="A99" s="175" t="s">
        <v>616</v>
      </c>
      <c r="B99" s="176" t="s">
        <v>622</v>
      </c>
      <c r="C99" s="176"/>
      <c r="D99" s="176"/>
      <c r="E99" s="176"/>
      <c r="F99" s="177"/>
      <c r="G99" s="180" t="s">
        <v>178</v>
      </c>
      <c r="H99" s="179" t="s">
        <v>603</v>
      </c>
      <c r="I99" s="100">
        <f t="shared" ref="I99:AF99" si="153">I100+I103+I106</f>
        <v>2387951</v>
      </c>
      <c r="J99" s="100">
        <f t="shared" si="153"/>
        <v>0</v>
      </c>
      <c r="K99" s="100">
        <f t="shared" si="153"/>
        <v>2427951</v>
      </c>
      <c r="L99" s="100">
        <f t="shared" si="153"/>
        <v>0</v>
      </c>
      <c r="M99" s="100">
        <f t="shared" si="153"/>
        <v>2427951</v>
      </c>
      <c r="N99" s="100">
        <f t="shared" si="153"/>
        <v>0</v>
      </c>
      <c r="O99" s="100">
        <f t="shared" ref="O99:P99" si="154">O100+O103+O106</f>
        <v>2427951</v>
      </c>
      <c r="P99" s="100">
        <f t="shared" si="154"/>
        <v>0</v>
      </c>
      <c r="Q99" s="100">
        <f t="shared" ref="Q99:T99" si="155">Q100+Q103+Q106</f>
        <v>2427951</v>
      </c>
      <c r="R99" s="100">
        <f t="shared" si="155"/>
        <v>0</v>
      </c>
      <c r="S99" s="100">
        <f t="shared" si="155"/>
        <v>2277951</v>
      </c>
      <c r="T99" s="100">
        <f t="shared" si="155"/>
        <v>0</v>
      </c>
      <c r="U99" s="100">
        <f t="shared" si="153"/>
        <v>2327951</v>
      </c>
      <c r="V99" s="100">
        <f t="shared" si="153"/>
        <v>0</v>
      </c>
      <c r="W99" s="100">
        <f t="shared" si="153"/>
        <v>2327951</v>
      </c>
      <c r="X99" s="100">
        <f t="shared" si="153"/>
        <v>0</v>
      </c>
      <c r="Y99" s="100">
        <f t="shared" ref="Y99:Z99" si="156">Y100+Y103+Y106</f>
        <v>2327951</v>
      </c>
      <c r="Z99" s="100">
        <f t="shared" si="156"/>
        <v>0</v>
      </c>
      <c r="AA99" s="100">
        <f t="shared" ref="AA99:AD99" si="157">AA100+AA103+AA106</f>
        <v>2327951</v>
      </c>
      <c r="AB99" s="100">
        <f t="shared" si="157"/>
        <v>0</v>
      </c>
      <c r="AC99" s="100">
        <f t="shared" si="157"/>
        <v>2227951</v>
      </c>
      <c r="AD99" s="100">
        <f t="shared" si="157"/>
        <v>0</v>
      </c>
      <c r="AE99" s="100">
        <f t="shared" si="153"/>
        <v>1160000</v>
      </c>
      <c r="AF99" s="100">
        <f t="shared" si="153"/>
        <v>0</v>
      </c>
      <c r="AG99" s="100">
        <f t="shared" ref="AG99:AH99" si="158">AG100+AG103+AG106</f>
        <v>1160000</v>
      </c>
      <c r="AH99" s="100">
        <f t="shared" si="158"/>
        <v>0</v>
      </c>
      <c r="AI99" s="100">
        <f t="shared" ref="AI99:AL99" si="159">AI100+AI103+AI106</f>
        <v>1160000</v>
      </c>
      <c r="AJ99" s="100">
        <f t="shared" si="159"/>
        <v>0</v>
      </c>
      <c r="AK99" s="100">
        <f t="shared" si="159"/>
        <v>1090000</v>
      </c>
      <c r="AL99" s="100">
        <f t="shared" si="159"/>
        <v>0</v>
      </c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61"/>
      <c r="CL99" s="161"/>
      <c r="CM99" s="161"/>
      <c r="CN99" s="161"/>
      <c r="CO99" s="161"/>
      <c r="CP99" s="161"/>
      <c r="CQ99" s="161"/>
      <c r="CR99" s="161"/>
      <c r="CS99" s="161"/>
      <c r="CT99" s="161"/>
      <c r="CU99" s="161"/>
      <c r="CV99" s="161"/>
      <c r="CW99" s="161"/>
      <c r="CX99" s="161"/>
      <c r="CY99" s="161"/>
      <c r="CZ99" s="161"/>
      <c r="DA99" s="161"/>
      <c r="DB99" s="161"/>
      <c r="DC99" s="161"/>
      <c r="DD99" s="161"/>
      <c r="DE99" s="161"/>
      <c r="DF99" s="161"/>
      <c r="DG99" s="161"/>
      <c r="DH99" s="161"/>
      <c r="DI99" s="161"/>
      <c r="DJ99" s="161"/>
      <c r="DK99" s="161"/>
      <c r="DL99" s="161"/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1"/>
      <c r="EC99" s="161"/>
      <c r="ED99" s="161"/>
      <c r="EE99" s="161"/>
      <c r="EF99" s="161"/>
      <c r="EG99" s="161"/>
      <c r="EH99" s="161"/>
      <c r="EI99" s="161"/>
      <c r="EJ99" s="161"/>
      <c r="EK99" s="161"/>
      <c r="EL99" s="161"/>
      <c r="EM99" s="161"/>
      <c r="EN99" s="161"/>
      <c r="EO99" s="161"/>
      <c r="EP99" s="161"/>
      <c r="EQ99" s="161"/>
      <c r="ER99" s="161"/>
      <c r="ES99" s="161"/>
      <c r="ET99" s="161"/>
      <c r="EU99" s="161"/>
      <c r="EV99" s="161"/>
      <c r="EW99" s="161"/>
      <c r="EX99" s="161"/>
      <c r="EY99" s="161"/>
      <c r="EZ99" s="161"/>
      <c r="FA99" s="161"/>
      <c r="FB99" s="161"/>
      <c r="FC99" s="161"/>
      <c r="FD99" s="161"/>
      <c r="FE99" s="161"/>
      <c r="FF99" s="161"/>
      <c r="FG99" s="161"/>
      <c r="FH99" s="161"/>
      <c r="FI99" s="161"/>
      <c r="FJ99" s="161"/>
      <c r="FK99" s="161"/>
      <c r="FL99" s="161"/>
      <c r="FM99" s="161"/>
      <c r="FN99" s="161"/>
      <c r="FO99" s="161"/>
      <c r="FP99" s="161"/>
      <c r="FQ99" s="161"/>
      <c r="FR99" s="161"/>
      <c r="FS99" s="161"/>
      <c r="FT99" s="161"/>
      <c r="FU99" s="161"/>
      <c r="FV99" s="161"/>
      <c r="FW99" s="161"/>
      <c r="FX99" s="161"/>
      <c r="FY99" s="161"/>
      <c r="FZ99" s="161"/>
      <c r="GA99" s="161"/>
      <c r="GB99" s="161"/>
      <c r="GC99" s="161"/>
      <c r="GD99" s="161"/>
      <c r="GE99" s="161"/>
      <c r="GF99" s="161"/>
      <c r="GG99" s="161"/>
      <c r="GH99" s="161"/>
      <c r="GI99" s="161"/>
      <c r="GJ99" s="161"/>
      <c r="GK99" s="161"/>
      <c r="GL99" s="161"/>
      <c r="GM99" s="161"/>
      <c r="GN99" s="161"/>
      <c r="GO99" s="161"/>
      <c r="GP99" s="161"/>
      <c r="GQ99" s="161"/>
      <c r="GR99" s="161"/>
      <c r="GS99" s="161"/>
      <c r="GT99" s="161"/>
      <c r="GU99" s="161"/>
      <c r="GV99" s="161"/>
      <c r="GW99" s="161"/>
      <c r="GX99" s="161"/>
      <c r="GY99" s="161"/>
      <c r="GZ99" s="161"/>
      <c r="HA99" s="161"/>
      <c r="HB99" s="161"/>
      <c r="HC99" s="161"/>
      <c r="HD99" s="161"/>
      <c r="HE99" s="161"/>
      <c r="HF99" s="161"/>
      <c r="HG99" s="161"/>
      <c r="HH99" s="161"/>
      <c r="HI99" s="161"/>
      <c r="HJ99" s="161"/>
      <c r="HK99" s="161"/>
      <c r="HL99" s="161"/>
      <c r="HM99" s="161"/>
      <c r="HN99" s="161"/>
      <c r="HO99" s="161"/>
      <c r="HP99" s="161"/>
      <c r="HQ99" s="161"/>
      <c r="HR99" s="161"/>
      <c r="HS99" s="161"/>
      <c r="HT99" s="161"/>
      <c r="HU99" s="161"/>
      <c r="HV99" s="161"/>
      <c r="HW99" s="161"/>
      <c r="HX99" s="161"/>
      <c r="HY99" s="161"/>
      <c r="HZ99" s="161"/>
      <c r="IA99" s="161"/>
      <c r="IB99" s="161"/>
      <c r="IC99" s="161"/>
      <c r="ID99" s="161"/>
      <c r="IE99" s="161"/>
      <c r="IF99" s="161"/>
      <c r="IG99" s="161"/>
      <c r="IH99" s="161"/>
      <c r="II99" s="161"/>
      <c r="IJ99" s="161"/>
      <c r="IK99" s="161"/>
      <c r="IL99" s="161"/>
      <c r="IM99" s="161"/>
      <c r="IN99" s="161"/>
      <c r="IO99" s="161"/>
      <c r="IP99" s="161"/>
      <c r="IQ99" s="161"/>
      <c r="IR99" s="161"/>
      <c r="IS99" s="161"/>
      <c r="IT99" s="161"/>
      <c r="IU99" s="161"/>
      <c r="IV99" s="161"/>
      <c r="IW99" s="161"/>
      <c r="IX99" s="161"/>
      <c r="IY99" s="161"/>
      <c r="IZ99" s="161"/>
      <c r="JA99" s="161"/>
      <c r="JB99" s="161"/>
      <c r="JC99" s="161"/>
      <c r="JD99" s="161"/>
      <c r="JE99" s="161"/>
      <c r="JF99" s="161"/>
      <c r="JG99" s="161"/>
      <c r="JH99" s="161"/>
      <c r="JI99" s="161"/>
      <c r="JJ99" s="161"/>
      <c r="JK99" s="161"/>
      <c r="JL99" s="161"/>
      <c r="JM99" s="161"/>
      <c r="JN99" s="161"/>
      <c r="JO99" s="161"/>
      <c r="JP99" s="161"/>
      <c r="JQ99" s="161"/>
      <c r="JR99" s="161"/>
      <c r="JS99" s="161"/>
      <c r="JT99" s="161"/>
      <c r="JU99" s="161"/>
      <c r="JV99" s="161"/>
      <c r="JW99" s="161"/>
      <c r="JX99" s="161"/>
      <c r="JY99" s="161"/>
      <c r="JZ99" s="161"/>
      <c r="KA99" s="161"/>
      <c r="KB99" s="161"/>
      <c r="KC99" s="161"/>
      <c r="KD99" s="161"/>
      <c r="KE99" s="161"/>
      <c r="KF99" s="161"/>
      <c r="KG99" s="161"/>
      <c r="KH99" s="161"/>
      <c r="KI99" s="161"/>
      <c r="KJ99" s="161"/>
      <c r="KK99" s="161"/>
      <c r="KL99" s="161"/>
      <c r="KM99" s="161"/>
      <c r="KN99" s="161"/>
      <c r="KO99" s="161"/>
      <c r="KP99" s="161"/>
      <c r="KQ99" s="161"/>
      <c r="KR99" s="161"/>
      <c r="KS99" s="161"/>
      <c r="KT99" s="161"/>
      <c r="KU99" s="161"/>
      <c r="KV99" s="161"/>
      <c r="KW99" s="161"/>
      <c r="KX99" s="161"/>
      <c r="KY99" s="161"/>
      <c r="KZ99" s="161"/>
      <c r="LA99" s="161"/>
      <c r="LB99" s="161"/>
      <c r="LC99" s="161"/>
      <c r="LD99" s="161"/>
      <c r="LE99" s="161"/>
      <c r="LF99" s="161"/>
      <c r="LG99" s="161"/>
      <c r="LH99" s="161"/>
      <c r="LI99" s="161"/>
      <c r="LJ99" s="161"/>
      <c r="LK99" s="161"/>
      <c r="LL99" s="161"/>
      <c r="LM99" s="161"/>
      <c r="LN99" s="161"/>
      <c r="LO99" s="161"/>
      <c r="LP99" s="161"/>
      <c r="LQ99" s="161"/>
      <c r="LR99" s="161"/>
    </row>
    <row r="100" spans="1:330" x14ac:dyDescent="0.2">
      <c r="A100" s="170" t="s">
        <v>616</v>
      </c>
      <c r="B100" s="171" t="s">
        <v>622</v>
      </c>
      <c r="C100" s="141">
        <v>11</v>
      </c>
      <c r="D100" s="141"/>
      <c r="E100" s="171"/>
      <c r="F100" s="142">
        <v>54</v>
      </c>
      <c r="G100" s="143"/>
      <c r="H100" s="172"/>
      <c r="I100" s="105">
        <f t="shared" ref="I100:AK101" si="160">I101</f>
        <v>1459951</v>
      </c>
      <c r="J100" s="105">
        <f t="shared" si="160"/>
        <v>0</v>
      </c>
      <c r="K100" s="105">
        <f t="shared" si="160"/>
        <v>1459951</v>
      </c>
      <c r="L100" s="105">
        <f t="shared" si="160"/>
        <v>0</v>
      </c>
      <c r="M100" s="105">
        <f t="shared" si="160"/>
        <v>1459951</v>
      </c>
      <c r="N100" s="105">
        <f t="shared" si="160"/>
        <v>0</v>
      </c>
      <c r="O100" s="105">
        <f t="shared" si="160"/>
        <v>1459951</v>
      </c>
      <c r="P100" s="105">
        <f t="shared" si="160"/>
        <v>0</v>
      </c>
      <c r="Q100" s="105">
        <f t="shared" si="160"/>
        <v>1459951</v>
      </c>
      <c r="R100" s="105">
        <f t="shared" si="160"/>
        <v>0</v>
      </c>
      <c r="S100" s="105">
        <f t="shared" si="160"/>
        <v>1459951</v>
      </c>
      <c r="T100" s="105">
        <f t="shared" si="160"/>
        <v>0</v>
      </c>
      <c r="U100" s="105">
        <f t="shared" si="160"/>
        <v>1459951</v>
      </c>
      <c r="V100" s="105">
        <f t="shared" si="160"/>
        <v>0</v>
      </c>
      <c r="W100" s="105">
        <f t="shared" si="160"/>
        <v>1459951</v>
      </c>
      <c r="X100" s="105">
        <f t="shared" si="160"/>
        <v>0</v>
      </c>
      <c r="Y100" s="105">
        <f t="shared" si="160"/>
        <v>1459951</v>
      </c>
      <c r="Z100" s="105">
        <f t="shared" si="160"/>
        <v>0</v>
      </c>
      <c r="AA100" s="105">
        <f t="shared" si="160"/>
        <v>1459951</v>
      </c>
      <c r="AB100" s="105">
        <f t="shared" si="160"/>
        <v>0</v>
      </c>
      <c r="AC100" s="105">
        <f t="shared" si="160"/>
        <v>1459951</v>
      </c>
      <c r="AD100" s="105">
        <f t="shared" si="160"/>
        <v>0</v>
      </c>
      <c r="AE100" s="105">
        <f t="shared" si="160"/>
        <v>720000</v>
      </c>
      <c r="AF100" s="105">
        <f t="shared" si="160"/>
        <v>0</v>
      </c>
      <c r="AG100" s="105">
        <f t="shared" si="160"/>
        <v>720000</v>
      </c>
      <c r="AH100" s="105">
        <f t="shared" ref="AG100:AJ101" si="161">AH101</f>
        <v>0</v>
      </c>
      <c r="AI100" s="105">
        <f t="shared" si="160"/>
        <v>720000</v>
      </c>
      <c r="AJ100" s="105">
        <f t="shared" si="161"/>
        <v>0</v>
      </c>
      <c r="AK100" s="105">
        <f t="shared" si="160"/>
        <v>720000</v>
      </c>
      <c r="AL100" s="105">
        <f t="shared" ref="AK100:AL101" si="162">AL101</f>
        <v>0</v>
      </c>
    </row>
    <row r="101" spans="1:330" s="159" customFormat="1" x14ac:dyDescent="0.2">
      <c r="A101" s="145" t="s">
        <v>616</v>
      </c>
      <c r="B101" s="146" t="s">
        <v>622</v>
      </c>
      <c r="C101" s="147">
        <v>11</v>
      </c>
      <c r="D101" s="147"/>
      <c r="E101" s="145"/>
      <c r="F101" s="168">
        <v>541</v>
      </c>
      <c r="G101" s="148"/>
      <c r="H101" s="149"/>
      <c r="I101" s="101">
        <f t="shared" si="160"/>
        <v>1459951</v>
      </c>
      <c r="J101" s="101">
        <f t="shared" si="160"/>
        <v>0</v>
      </c>
      <c r="K101" s="101">
        <f t="shared" si="160"/>
        <v>1459951</v>
      </c>
      <c r="L101" s="101">
        <f t="shared" si="160"/>
        <v>0</v>
      </c>
      <c r="M101" s="108">
        <f t="shared" si="160"/>
        <v>1459951</v>
      </c>
      <c r="N101" s="108">
        <f t="shared" si="160"/>
        <v>0</v>
      </c>
      <c r="O101" s="108">
        <f t="shared" si="160"/>
        <v>1459951</v>
      </c>
      <c r="P101" s="108">
        <f t="shared" si="160"/>
        <v>0</v>
      </c>
      <c r="Q101" s="108">
        <f t="shared" si="160"/>
        <v>1459951</v>
      </c>
      <c r="R101" s="108">
        <f t="shared" si="160"/>
        <v>0</v>
      </c>
      <c r="S101" s="108">
        <f t="shared" si="160"/>
        <v>1459951</v>
      </c>
      <c r="T101" s="108">
        <f t="shared" si="160"/>
        <v>0</v>
      </c>
      <c r="U101" s="101">
        <f t="shared" si="160"/>
        <v>1459951</v>
      </c>
      <c r="V101" s="101">
        <f t="shared" si="160"/>
        <v>0</v>
      </c>
      <c r="W101" s="108">
        <f t="shared" si="160"/>
        <v>1459951</v>
      </c>
      <c r="X101" s="108">
        <f t="shared" si="160"/>
        <v>0</v>
      </c>
      <c r="Y101" s="108">
        <f t="shared" si="160"/>
        <v>1459951</v>
      </c>
      <c r="Z101" s="108">
        <f t="shared" si="160"/>
        <v>0</v>
      </c>
      <c r="AA101" s="108">
        <f t="shared" si="160"/>
        <v>1459951</v>
      </c>
      <c r="AB101" s="108">
        <f t="shared" si="160"/>
        <v>0</v>
      </c>
      <c r="AC101" s="108">
        <f t="shared" si="160"/>
        <v>1459951</v>
      </c>
      <c r="AD101" s="108">
        <f t="shared" si="160"/>
        <v>0</v>
      </c>
      <c r="AE101" s="108">
        <f t="shared" si="160"/>
        <v>720000</v>
      </c>
      <c r="AF101" s="108">
        <f t="shared" si="160"/>
        <v>0</v>
      </c>
      <c r="AG101" s="108">
        <f t="shared" si="161"/>
        <v>720000</v>
      </c>
      <c r="AH101" s="108">
        <f t="shared" si="161"/>
        <v>0</v>
      </c>
      <c r="AI101" s="108">
        <f t="shared" si="161"/>
        <v>720000</v>
      </c>
      <c r="AJ101" s="108">
        <f t="shared" si="161"/>
        <v>0</v>
      </c>
      <c r="AK101" s="108">
        <f t="shared" si="162"/>
        <v>720000</v>
      </c>
      <c r="AL101" s="108">
        <f t="shared" si="162"/>
        <v>0</v>
      </c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150"/>
      <c r="DO101" s="150"/>
      <c r="DP101" s="150"/>
      <c r="DQ101" s="150"/>
      <c r="DR101" s="150"/>
      <c r="DS101" s="150"/>
      <c r="DT101" s="150"/>
      <c r="DU101" s="150"/>
      <c r="DV101" s="150"/>
      <c r="DW101" s="150"/>
      <c r="DX101" s="150"/>
      <c r="DY101" s="150"/>
      <c r="DZ101" s="150"/>
      <c r="EA101" s="150"/>
      <c r="EB101" s="150"/>
      <c r="EC101" s="150"/>
      <c r="ED101" s="150"/>
      <c r="EE101" s="150"/>
      <c r="EF101" s="150"/>
      <c r="EG101" s="150"/>
      <c r="EH101" s="150"/>
      <c r="EI101" s="150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  <c r="EV101" s="150"/>
      <c r="EW101" s="150"/>
      <c r="EX101" s="150"/>
      <c r="EY101" s="150"/>
      <c r="EZ101" s="150"/>
      <c r="FA101" s="150"/>
      <c r="FB101" s="150"/>
      <c r="FC101" s="150"/>
      <c r="FD101" s="150"/>
      <c r="FE101" s="150"/>
      <c r="FF101" s="150"/>
      <c r="FG101" s="150"/>
      <c r="FH101" s="150"/>
      <c r="FI101" s="150"/>
      <c r="FJ101" s="150"/>
      <c r="FK101" s="150"/>
      <c r="FL101" s="150"/>
      <c r="FM101" s="150"/>
      <c r="FN101" s="150"/>
      <c r="FO101" s="150"/>
      <c r="FP101" s="150"/>
      <c r="FQ101" s="150"/>
      <c r="FR101" s="150"/>
      <c r="FS101" s="150"/>
      <c r="FT101" s="150"/>
      <c r="FU101" s="150"/>
      <c r="FV101" s="150"/>
      <c r="FW101" s="150"/>
      <c r="FX101" s="150"/>
      <c r="FY101" s="150"/>
      <c r="FZ101" s="150"/>
      <c r="GA101" s="150"/>
      <c r="GB101" s="150"/>
      <c r="GC101" s="150"/>
      <c r="GD101" s="150"/>
      <c r="GE101" s="150"/>
      <c r="GF101" s="150"/>
      <c r="GG101" s="150"/>
      <c r="GH101" s="150"/>
      <c r="GI101" s="150"/>
      <c r="GJ101" s="150"/>
      <c r="GK101" s="150"/>
      <c r="GL101" s="150"/>
      <c r="GM101" s="150"/>
      <c r="GN101" s="150"/>
      <c r="GO101" s="150"/>
      <c r="GP101" s="150"/>
      <c r="GQ101" s="150"/>
      <c r="GR101" s="150"/>
      <c r="GS101" s="150"/>
      <c r="GT101" s="150"/>
      <c r="GU101" s="150"/>
      <c r="GV101" s="150"/>
      <c r="GW101" s="150"/>
      <c r="GX101" s="150"/>
      <c r="GY101" s="150"/>
      <c r="GZ101" s="150"/>
      <c r="HA101" s="150"/>
      <c r="HB101" s="150"/>
      <c r="HC101" s="150"/>
      <c r="HD101" s="150"/>
      <c r="HE101" s="150"/>
      <c r="HF101" s="150"/>
      <c r="HG101" s="150"/>
      <c r="HH101" s="150"/>
      <c r="HI101" s="150"/>
      <c r="HJ101" s="150"/>
      <c r="HK101" s="150"/>
      <c r="HL101" s="150"/>
      <c r="HM101" s="150"/>
      <c r="HN101" s="150"/>
      <c r="HO101" s="150"/>
      <c r="HP101" s="150"/>
      <c r="HQ101" s="150"/>
      <c r="HR101" s="150"/>
      <c r="HS101" s="150"/>
      <c r="HT101" s="150"/>
      <c r="HU101" s="150"/>
      <c r="HV101" s="150"/>
      <c r="HW101" s="150"/>
      <c r="HX101" s="150"/>
      <c r="HY101" s="150"/>
      <c r="HZ101" s="150"/>
      <c r="IA101" s="150"/>
      <c r="IB101" s="150"/>
      <c r="IC101" s="150"/>
      <c r="ID101" s="150"/>
      <c r="IE101" s="150"/>
      <c r="IF101" s="150"/>
      <c r="IG101" s="150"/>
      <c r="IH101" s="150"/>
      <c r="II101" s="150"/>
      <c r="IJ101" s="150"/>
      <c r="IK101" s="150"/>
      <c r="IL101" s="150"/>
      <c r="IM101" s="150"/>
      <c r="IN101" s="150"/>
      <c r="IO101" s="150"/>
      <c r="IP101" s="150"/>
      <c r="IQ101" s="150"/>
      <c r="IR101" s="150"/>
      <c r="IS101" s="150"/>
      <c r="IT101" s="150"/>
      <c r="IU101" s="150"/>
      <c r="IV101" s="150"/>
      <c r="IW101" s="150"/>
      <c r="IX101" s="150"/>
      <c r="IY101" s="150"/>
      <c r="IZ101" s="150"/>
      <c r="JA101" s="150"/>
      <c r="JB101" s="150"/>
      <c r="JC101" s="150"/>
      <c r="JD101" s="150"/>
      <c r="JE101" s="150"/>
      <c r="JF101" s="150"/>
      <c r="JG101" s="150"/>
      <c r="JH101" s="150"/>
      <c r="JI101" s="150"/>
      <c r="JJ101" s="150"/>
      <c r="JK101" s="150"/>
      <c r="JL101" s="150"/>
      <c r="JM101" s="150"/>
      <c r="JN101" s="150"/>
      <c r="JO101" s="150"/>
      <c r="JP101" s="150"/>
      <c r="JQ101" s="150"/>
      <c r="JR101" s="150"/>
      <c r="JS101" s="150"/>
      <c r="JT101" s="150"/>
      <c r="JU101" s="150"/>
      <c r="JV101" s="150"/>
      <c r="JW101" s="150"/>
      <c r="JX101" s="150"/>
      <c r="JY101" s="150"/>
      <c r="JZ101" s="150"/>
      <c r="KA101" s="150"/>
      <c r="KB101" s="150"/>
      <c r="KC101" s="150"/>
      <c r="KD101" s="150"/>
      <c r="KE101" s="150"/>
      <c r="KF101" s="150"/>
      <c r="KG101" s="150"/>
      <c r="KH101" s="150"/>
      <c r="KI101" s="150"/>
      <c r="KJ101" s="150"/>
      <c r="KK101" s="150"/>
      <c r="KL101" s="150"/>
      <c r="KM101" s="150"/>
      <c r="KN101" s="150"/>
      <c r="KO101" s="150"/>
      <c r="KP101" s="150"/>
      <c r="KQ101" s="150"/>
      <c r="KR101" s="150"/>
      <c r="KS101" s="150"/>
      <c r="KT101" s="150"/>
      <c r="KU101" s="150"/>
      <c r="KV101" s="150"/>
      <c r="KW101" s="150"/>
      <c r="KX101" s="150"/>
      <c r="KY101" s="150"/>
      <c r="KZ101" s="150"/>
      <c r="LA101" s="150"/>
      <c r="LB101" s="150"/>
      <c r="LC101" s="150"/>
      <c r="LD101" s="150"/>
      <c r="LE101" s="150"/>
      <c r="LF101" s="150"/>
      <c r="LG101" s="150"/>
      <c r="LH101" s="150"/>
      <c r="LI101" s="150"/>
      <c r="LJ101" s="150"/>
      <c r="LK101" s="150"/>
      <c r="LL101" s="150"/>
      <c r="LM101" s="150"/>
      <c r="LN101" s="150"/>
      <c r="LO101" s="150"/>
      <c r="LP101" s="150"/>
      <c r="LQ101" s="150"/>
      <c r="LR101" s="150"/>
    </row>
    <row r="102" spans="1:330" s="158" customFormat="1" ht="30" x14ac:dyDescent="0.2">
      <c r="A102" s="151" t="s">
        <v>616</v>
      </c>
      <c r="B102" s="152" t="s">
        <v>622</v>
      </c>
      <c r="C102" s="153">
        <v>11</v>
      </c>
      <c r="D102" s="153"/>
      <c r="E102" s="151" t="s">
        <v>101</v>
      </c>
      <c r="F102" s="174">
        <v>5413</v>
      </c>
      <c r="G102" s="155" t="s">
        <v>610</v>
      </c>
      <c r="H102" s="156"/>
      <c r="I102" s="94">
        <v>1459951</v>
      </c>
      <c r="J102" s="115"/>
      <c r="K102" s="94">
        <v>1459951</v>
      </c>
      <c r="L102" s="115"/>
      <c r="M102" s="118">
        <v>1459951</v>
      </c>
      <c r="N102" s="114"/>
      <c r="O102" s="118">
        <v>1459951</v>
      </c>
      <c r="P102" s="114"/>
      <c r="Q102" s="118">
        <v>1459951</v>
      </c>
      <c r="R102" s="114"/>
      <c r="S102" s="118">
        <v>1459951</v>
      </c>
      <c r="T102" s="114"/>
      <c r="U102" s="94">
        <v>1459951</v>
      </c>
      <c r="V102" s="115"/>
      <c r="W102" s="118">
        <v>1459951</v>
      </c>
      <c r="X102" s="114"/>
      <c r="Y102" s="118">
        <v>1459951</v>
      </c>
      <c r="Z102" s="114"/>
      <c r="AA102" s="118">
        <v>1459951</v>
      </c>
      <c r="AB102" s="114"/>
      <c r="AC102" s="118">
        <v>1459951</v>
      </c>
      <c r="AD102" s="114"/>
      <c r="AE102" s="118">
        <v>720000</v>
      </c>
      <c r="AF102" s="114"/>
      <c r="AG102" s="118">
        <v>720000</v>
      </c>
      <c r="AH102" s="114"/>
      <c r="AI102" s="118">
        <v>720000</v>
      </c>
      <c r="AJ102" s="114"/>
      <c r="AK102" s="118">
        <v>720000</v>
      </c>
      <c r="AL102" s="114"/>
      <c r="AM102" s="157"/>
      <c r="AN102" s="157"/>
      <c r="AO102" s="157"/>
      <c r="AP102" s="157"/>
      <c r="AQ102" s="157"/>
      <c r="AR102" s="157"/>
      <c r="AS102" s="157"/>
      <c r="AT102" s="157"/>
      <c r="AU102" s="157"/>
      <c r="AV102" s="157"/>
      <c r="AW102" s="157"/>
      <c r="AX102" s="157"/>
      <c r="AY102" s="157"/>
      <c r="AZ102" s="157"/>
      <c r="BA102" s="157"/>
      <c r="BB102" s="157"/>
      <c r="BC102" s="157"/>
      <c r="BD102" s="157"/>
      <c r="BE102" s="157"/>
      <c r="BF102" s="157"/>
      <c r="BG102" s="157"/>
      <c r="BH102" s="157"/>
      <c r="BI102" s="157"/>
      <c r="BJ102" s="157"/>
      <c r="BK102" s="157"/>
      <c r="BL102" s="157"/>
      <c r="BM102" s="157"/>
      <c r="BN102" s="157"/>
      <c r="BO102" s="157"/>
      <c r="BP102" s="157"/>
      <c r="BQ102" s="157"/>
      <c r="BR102" s="157"/>
      <c r="BS102" s="157"/>
      <c r="BT102" s="157"/>
      <c r="BU102" s="157"/>
      <c r="BV102" s="157"/>
      <c r="BW102" s="157"/>
      <c r="BX102" s="157"/>
      <c r="BY102" s="157"/>
      <c r="BZ102" s="157"/>
      <c r="CA102" s="157"/>
      <c r="CB102" s="157"/>
      <c r="CC102" s="157"/>
      <c r="CD102" s="157"/>
      <c r="CE102" s="157"/>
      <c r="CF102" s="157"/>
      <c r="CG102" s="157"/>
      <c r="CH102" s="157"/>
      <c r="CI102" s="157"/>
      <c r="CJ102" s="157"/>
      <c r="CK102" s="157"/>
      <c r="CL102" s="157"/>
      <c r="CM102" s="157"/>
      <c r="CN102" s="157"/>
      <c r="CO102" s="157"/>
      <c r="CP102" s="157"/>
      <c r="CQ102" s="157"/>
      <c r="CR102" s="157"/>
      <c r="CS102" s="157"/>
      <c r="CT102" s="157"/>
      <c r="CU102" s="157"/>
      <c r="CV102" s="157"/>
      <c r="CW102" s="157"/>
      <c r="CX102" s="157"/>
      <c r="CY102" s="157"/>
      <c r="CZ102" s="157"/>
      <c r="DA102" s="157"/>
      <c r="DB102" s="157"/>
      <c r="DC102" s="157"/>
      <c r="DD102" s="157"/>
      <c r="DE102" s="157"/>
      <c r="DF102" s="157"/>
      <c r="DG102" s="157"/>
      <c r="DH102" s="157"/>
      <c r="DI102" s="157"/>
      <c r="DJ102" s="157"/>
      <c r="DK102" s="157"/>
      <c r="DL102" s="157"/>
      <c r="DM102" s="157"/>
      <c r="DN102" s="157"/>
      <c r="DO102" s="157"/>
      <c r="DP102" s="157"/>
      <c r="DQ102" s="157"/>
      <c r="DR102" s="157"/>
      <c r="DS102" s="157"/>
      <c r="DT102" s="157"/>
      <c r="DU102" s="157"/>
      <c r="DV102" s="157"/>
      <c r="DW102" s="157"/>
      <c r="DX102" s="157"/>
      <c r="DY102" s="157"/>
      <c r="DZ102" s="157"/>
      <c r="EA102" s="157"/>
      <c r="EB102" s="157"/>
      <c r="EC102" s="157"/>
      <c r="ED102" s="157"/>
      <c r="EE102" s="157"/>
      <c r="EF102" s="157"/>
      <c r="EG102" s="157"/>
      <c r="EH102" s="157"/>
      <c r="EI102" s="157"/>
      <c r="EJ102" s="157"/>
      <c r="EK102" s="157"/>
      <c r="EL102" s="157"/>
      <c r="EM102" s="157"/>
      <c r="EN102" s="157"/>
      <c r="EO102" s="157"/>
      <c r="EP102" s="157"/>
      <c r="EQ102" s="157"/>
      <c r="ER102" s="157"/>
      <c r="ES102" s="157"/>
      <c r="ET102" s="157"/>
      <c r="EU102" s="157"/>
      <c r="EV102" s="157"/>
      <c r="EW102" s="157"/>
      <c r="EX102" s="157"/>
      <c r="EY102" s="157"/>
      <c r="EZ102" s="157"/>
      <c r="FA102" s="157"/>
      <c r="FB102" s="157"/>
      <c r="FC102" s="157"/>
      <c r="FD102" s="157"/>
      <c r="FE102" s="157"/>
      <c r="FF102" s="157"/>
      <c r="FG102" s="157"/>
      <c r="FH102" s="157"/>
      <c r="FI102" s="157"/>
      <c r="FJ102" s="157"/>
      <c r="FK102" s="157"/>
      <c r="FL102" s="157"/>
      <c r="FM102" s="157"/>
      <c r="FN102" s="157"/>
      <c r="FO102" s="157"/>
      <c r="FP102" s="157"/>
      <c r="FQ102" s="157"/>
      <c r="FR102" s="157"/>
      <c r="FS102" s="157"/>
      <c r="FT102" s="157"/>
      <c r="FU102" s="157"/>
      <c r="FV102" s="157"/>
      <c r="FW102" s="157"/>
      <c r="FX102" s="157"/>
      <c r="FY102" s="157"/>
      <c r="FZ102" s="157"/>
      <c r="GA102" s="157"/>
      <c r="GB102" s="157"/>
      <c r="GC102" s="157"/>
      <c r="GD102" s="157"/>
      <c r="GE102" s="157"/>
      <c r="GF102" s="157"/>
      <c r="GG102" s="157"/>
      <c r="GH102" s="157"/>
      <c r="GI102" s="157"/>
      <c r="GJ102" s="157"/>
      <c r="GK102" s="157"/>
      <c r="GL102" s="157"/>
      <c r="GM102" s="157"/>
      <c r="GN102" s="157"/>
      <c r="GO102" s="157"/>
      <c r="GP102" s="157"/>
      <c r="GQ102" s="157"/>
      <c r="GR102" s="157"/>
      <c r="GS102" s="157"/>
      <c r="GT102" s="157"/>
      <c r="GU102" s="157"/>
      <c r="GV102" s="157"/>
      <c r="GW102" s="157"/>
      <c r="GX102" s="157"/>
      <c r="GY102" s="157"/>
      <c r="GZ102" s="157"/>
      <c r="HA102" s="157"/>
      <c r="HB102" s="157"/>
      <c r="HC102" s="157"/>
      <c r="HD102" s="157"/>
      <c r="HE102" s="157"/>
      <c r="HF102" s="157"/>
      <c r="HG102" s="157"/>
      <c r="HH102" s="157"/>
      <c r="HI102" s="157"/>
      <c r="HJ102" s="157"/>
      <c r="HK102" s="157"/>
      <c r="HL102" s="157"/>
      <c r="HM102" s="157"/>
      <c r="HN102" s="157"/>
      <c r="HO102" s="157"/>
      <c r="HP102" s="157"/>
      <c r="HQ102" s="157"/>
      <c r="HR102" s="157"/>
      <c r="HS102" s="157"/>
      <c r="HT102" s="157"/>
      <c r="HU102" s="157"/>
      <c r="HV102" s="157"/>
      <c r="HW102" s="157"/>
      <c r="HX102" s="157"/>
      <c r="HY102" s="157"/>
      <c r="HZ102" s="157"/>
      <c r="IA102" s="157"/>
      <c r="IB102" s="157"/>
      <c r="IC102" s="157"/>
      <c r="ID102" s="157"/>
      <c r="IE102" s="157"/>
      <c r="IF102" s="157"/>
      <c r="IG102" s="157"/>
      <c r="IH102" s="157"/>
      <c r="II102" s="157"/>
      <c r="IJ102" s="157"/>
      <c r="IK102" s="157"/>
      <c r="IL102" s="157"/>
      <c r="IM102" s="157"/>
      <c r="IN102" s="157"/>
      <c r="IO102" s="157"/>
      <c r="IP102" s="157"/>
      <c r="IQ102" s="157"/>
      <c r="IR102" s="157"/>
      <c r="IS102" s="157"/>
      <c r="IT102" s="157"/>
      <c r="IU102" s="157"/>
      <c r="IV102" s="157"/>
      <c r="IW102" s="157"/>
      <c r="IX102" s="157"/>
      <c r="IY102" s="157"/>
      <c r="IZ102" s="157"/>
      <c r="JA102" s="157"/>
      <c r="JB102" s="157"/>
      <c r="JC102" s="157"/>
      <c r="JD102" s="157"/>
      <c r="JE102" s="157"/>
      <c r="JF102" s="157"/>
      <c r="JG102" s="157"/>
      <c r="JH102" s="157"/>
      <c r="JI102" s="157"/>
      <c r="JJ102" s="157"/>
      <c r="JK102" s="157"/>
      <c r="JL102" s="157"/>
      <c r="JM102" s="157"/>
      <c r="JN102" s="157"/>
      <c r="JO102" s="157"/>
      <c r="JP102" s="157"/>
      <c r="JQ102" s="157"/>
      <c r="JR102" s="157"/>
      <c r="JS102" s="157"/>
      <c r="JT102" s="157"/>
      <c r="JU102" s="157"/>
      <c r="JV102" s="157"/>
      <c r="JW102" s="157"/>
      <c r="JX102" s="157"/>
      <c r="JY102" s="157"/>
      <c r="JZ102" s="157"/>
      <c r="KA102" s="157"/>
      <c r="KB102" s="157"/>
      <c r="KC102" s="157"/>
      <c r="KD102" s="157"/>
      <c r="KE102" s="157"/>
      <c r="KF102" s="157"/>
      <c r="KG102" s="157"/>
      <c r="KH102" s="157"/>
      <c r="KI102" s="157"/>
      <c r="KJ102" s="157"/>
      <c r="KK102" s="157"/>
      <c r="KL102" s="157"/>
      <c r="KM102" s="157"/>
      <c r="KN102" s="157"/>
      <c r="KO102" s="157"/>
      <c r="KP102" s="157"/>
      <c r="KQ102" s="157"/>
      <c r="KR102" s="157"/>
      <c r="KS102" s="157"/>
      <c r="KT102" s="157"/>
      <c r="KU102" s="157"/>
      <c r="KV102" s="157"/>
      <c r="KW102" s="157"/>
      <c r="KX102" s="157"/>
      <c r="KY102" s="157"/>
      <c r="KZ102" s="157"/>
      <c r="LA102" s="157"/>
      <c r="LB102" s="157"/>
      <c r="LC102" s="157"/>
      <c r="LD102" s="157"/>
      <c r="LE102" s="157"/>
      <c r="LF102" s="157"/>
      <c r="LG102" s="157"/>
      <c r="LH102" s="157"/>
      <c r="LI102" s="157"/>
      <c r="LJ102" s="157"/>
      <c r="LK102" s="157"/>
      <c r="LL102" s="157"/>
      <c r="LM102" s="157"/>
      <c r="LN102" s="157"/>
      <c r="LO102" s="157"/>
      <c r="LP102" s="157"/>
      <c r="LQ102" s="157"/>
      <c r="LR102" s="157"/>
    </row>
    <row r="103" spans="1:330" s="173" customFormat="1" x14ac:dyDescent="0.2">
      <c r="A103" s="170" t="s">
        <v>616</v>
      </c>
      <c r="B103" s="171" t="s">
        <v>622</v>
      </c>
      <c r="C103" s="141">
        <v>43</v>
      </c>
      <c r="D103" s="141"/>
      <c r="E103" s="171"/>
      <c r="F103" s="142">
        <v>34</v>
      </c>
      <c r="G103" s="143"/>
      <c r="H103" s="172"/>
      <c r="I103" s="105">
        <f>I104</f>
        <v>360000</v>
      </c>
      <c r="J103" s="105">
        <f>J104</f>
        <v>0</v>
      </c>
      <c r="K103" s="105">
        <f t="shared" ref="K103:AK107" si="163">K104</f>
        <v>400000</v>
      </c>
      <c r="L103" s="105">
        <f t="shared" si="163"/>
        <v>0</v>
      </c>
      <c r="M103" s="105">
        <f t="shared" si="163"/>
        <v>400000</v>
      </c>
      <c r="N103" s="105">
        <f t="shared" si="163"/>
        <v>0</v>
      </c>
      <c r="O103" s="105">
        <f t="shared" si="163"/>
        <v>400000</v>
      </c>
      <c r="P103" s="105">
        <f t="shared" si="163"/>
        <v>0</v>
      </c>
      <c r="Q103" s="105">
        <f t="shared" si="163"/>
        <v>400000</v>
      </c>
      <c r="R103" s="105">
        <f t="shared" si="163"/>
        <v>0</v>
      </c>
      <c r="S103" s="105">
        <f t="shared" si="163"/>
        <v>250000</v>
      </c>
      <c r="T103" s="105">
        <f t="shared" si="163"/>
        <v>0</v>
      </c>
      <c r="U103" s="105">
        <f t="shared" si="163"/>
        <v>300000</v>
      </c>
      <c r="V103" s="105">
        <f t="shared" si="163"/>
        <v>0</v>
      </c>
      <c r="W103" s="105">
        <f t="shared" si="163"/>
        <v>300000</v>
      </c>
      <c r="X103" s="105">
        <f t="shared" si="163"/>
        <v>0</v>
      </c>
      <c r="Y103" s="105">
        <f t="shared" si="163"/>
        <v>300000</v>
      </c>
      <c r="Z103" s="105">
        <f t="shared" si="163"/>
        <v>0</v>
      </c>
      <c r="AA103" s="105">
        <f t="shared" si="163"/>
        <v>300000</v>
      </c>
      <c r="AB103" s="105">
        <f t="shared" si="163"/>
        <v>0</v>
      </c>
      <c r="AC103" s="105">
        <f t="shared" si="163"/>
        <v>200000</v>
      </c>
      <c r="AD103" s="105">
        <f t="shared" si="163"/>
        <v>0</v>
      </c>
      <c r="AE103" s="105">
        <f t="shared" si="163"/>
        <v>150000</v>
      </c>
      <c r="AF103" s="105">
        <f t="shared" si="163"/>
        <v>0</v>
      </c>
      <c r="AG103" s="105">
        <f t="shared" si="163"/>
        <v>150000</v>
      </c>
      <c r="AH103" s="105">
        <f t="shared" si="163"/>
        <v>0</v>
      </c>
      <c r="AI103" s="105">
        <f t="shared" si="163"/>
        <v>150000</v>
      </c>
      <c r="AJ103" s="105">
        <f t="shared" ref="AI103:AJ107" si="164">AJ104</f>
        <v>0</v>
      </c>
      <c r="AK103" s="105">
        <f t="shared" si="163"/>
        <v>80000</v>
      </c>
      <c r="AL103" s="105">
        <f t="shared" ref="AK103:AL107" si="165">AL104</f>
        <v>0</v>
      </c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61"/>
      <c r="BY103" s="161"/>
      <c r="BZ103" s="161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61"/>
      <c r="CL103" s="161"/>
      <c r="CM103" s="161"/>
      <c r="CN103" s="161"/>
      <c r="CO103" s="161"/>
      <c r="CP103" s="161"/>
      <c r="CQ103" s="161"/>
      <c r="CR103" s="161"/>
      <c r="CS103" s="161"/>
      <c r="CT103" s="161"/>
      <c r="CU103" s="161"/>
      <c r="CV103" s="161"/>
      <c r="CW103" s="161"/>
      <c r="CX103" s="161"/>
      <c r="CY103" s="161"/>
      <c r="CZ103" s="161"/>
      <c r="DA103" s="161"/>
      <c r="DB103" s="161"/>
      <c r="DC103" s="161"/>
      <c r="DD103" s="161"/>
      <c r="DE103" s="161"/>
      <c r="DF103" s="161"/>
      <c r="DG103" s="161"/>
      <c r="DH103" s="161"/>
      <c r="DI103" s="161"/>
      <c r="DJ103" s="161"/>
      <c r="DK103" s="161"/>
      <c r="DL103" s="161"/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1"/>
      <c r="EC103" s="161"/>
      <c r="ED103" s="161"/>
      <c r="EE103" s="161"/>
      <c r="EF103" s="161"/>
      <c r="EG103" s="161"/>
      <c r="EH103" s="161"/>
      <c r="EI103" s="161"/>
      <c r="EJ103" s="161"/>
      <c r="EK103" s="161"/>
      <c r="EL103" s="161"/>
      <c r="EM103" s="161"/>
      <c r="EN103" s="161"/>
      <c r="EO103" s="161"/>
      <c r="EP103" s="161"/>
      <c r="EQ103" s="161"/>
      <c r="ER103" s="161"/>
      <c r="ES103" s="161"/>
      <c r="ET103" s="161"/>
      <c r="EU103" s="161"/>
      <c r="EV103" s="161"/>
      <c r="EW103" s="161"/>
      <c r="EX103" s="161"/>
      <c r="EY103" s="161"/>
      <c r="EZ103" s="161"/>
      <c r="FA103" s="161"/>
      <c r="FB103" s="161"/>
      <c r="FC103" s="161"/>
      <c r="FD103" s="161"/>
      <c r="FE103" s="161"/>
      <c r="FF103" s="161"/>
      <c r="FG103" s="161"/>
      <c r="FH103" s="161"/>
      <c r="FI103" s="161"/>
      <c r="FJ103" s="161"/>
      <c r="FK103" s="161"/>
      <c r="FL103" s="161"/>
      <c r="FM103" s="161"/>
      <c r="FN103" s="161"/>
      <c r="FO103" s="161"/>
      <c r="FP103" s="161"/>
      <c r="FQ103" s="161"/>
      <c r="FR103" s="161"/>
      <c r="FS103" s="161"/>
      <c r="FT103" s="161"/>
      <c r="FU103" s="161"/>
      <c r="FV103" s="161"/>
      <c r="FW103" s="161"/>
      <c r="FX103" s="161"/>
      <c r="FY103" s="161"/>
      <c r="FZ103" s="161"/>
      <c r="GA103" s="161"/>
      <c r="GB103" s="161"/>
      <c r="GC103" s="161"/>
      <c r="GD103" s="161"/>
      <c r="GE103" s="161"/>
      <c r="GF103" s="161"/>
      <c r="GG103" s="161"/>
      <c r="GH103" s="161"/>
      <c r="GI103" s="161"/>
      <c r="GJ103" s="161"/>
      <c r="GK103" s="161"/>
      <c r="GL103" s="161"/>
      <c r="GM103" s="161"/>
      <c r="GN103" s="161"/>
      <c r="GO103" s="161"/>
      <c r="GP103" s="161"/>
      <c r="GQ103" s="161"/>
      <c r="GR103" s="161"/>
      <c r="GS103" s="161"/>
      <c r="GT103" s="161"/>
      <c r="GU103" s="161"/>
      <c r="GV103" s="161"/>
      <c r="GW103" s="161"/>
      <c r="GX103" s="161"/>
      <c r="GY103" s="161"/>
      <c r="GZ103" s="161"/>
      <c r="HA103" s="161"/>
      <c r="HB103" s="161"/>
      <c r="HC103" s="161"/>
      <c r="HD103" s="161"/>
      <c r="HE103" s="161"/>
      <c r="HF103" s="161"/>
      <c r="HG103" s="161"/>
      <c r="HH103" s="161"/>
      <c r="HI103" s="161"/>
      <c r="HJ103" s="161"/>
      <c r="HK103" s="161"/>
      <c r="HL103" s="161"/>
      <c r="HM103" s="161"/>
      <c r="HN103" s="161"/>
      <c r="HO103" s="161"/>
      <c r="HP103" s="161"/>
      <c r="HQ103" s="161"/>
      <c r="HR103" s="161"/>
      <c r="HS103" s="161"/>
      <c r="HT103" s="161"/>
      <c r="HU103" s="161"/>
      <c r="HV103" s="161"/>
      <c r="HW103" s="161"/>
      <c r="HX103" s="161"/>
      <c r="HY103" s="161"/>
      <c r="HZ103" s="161"/>
      <c r="IA103" s="161"/>
      <c r="IB103" s="161"/>
      <c r="IC103" s="161"/>
      <c r="ID103" s="161"/>
      <c r="IE103" s="161"/>
      <c r="IF103" s="161"/>
      <c r="IG103" s="161"/>
      <c r="IH103" s="161"/>
      <c r="II103" s="161"/>
      <c r="IJ103" s="161"/>
      <c r="IK103" s="161"/>
      <c r="IL103" s="161"/>
      <c r="IM103" s="161"/>
      <c r="IN103" s="161"/>
      <c r="IO103" s="161"/>
      <c r="IP103" s="161"/>
      <c r="IQ103" s="161"/>
      <c r="IR103" s="161"/>
      <c r="IS103" s="161"/>
      <c r="IT103" s="161"/>
      <c r="IU103" s="161"/>
      <c r="IV103" s="161"/>
      <c r="IW103" s="161"/>
      <c r="IX103" s="161"/>
      <c r="IY103" s="161"/>
      <c r="IZ103" s="161"/>
      <c r="JA103" s="161"/>
      <c r="JB103" s="161"/>
      <c r="JC103" s="161"/>
      <c r="JD103" s="161"/>
      <c r="JE103" s="161"/>
      <c r="JF103" s="161"/>
      <c r="JG103" s="161"/>
      <c r="JH103" s="161"/>
      <c r="JI103" s="161"/>
      <c r="JJ103" s="161"/>
      <c r="JK103" s="161"/>
      <c r="JL103" s="161"/>
      <c r="JM103" s="161"/>
      <c r="JN103" s="161"/>
      <c r="JO103" s="161"/>
      <c r="JP103" s="161"/>
      <c r="JQ103" s="161"/>
      <c r="JR103" s="161"/>
      <c r="JS103" s="161"/>
      <c r="JT103" s="161"/>
      <c r="JU103" s="161"/>
      <c r="JV103" s="161"/>
      <c r="JW103" s="161"/>
      <c r="JX103" s="161"/>
      <c r="JY103" s="161"/>
      <c r="JZ103" s="161"/>
      <c r="KA103" s="161"/>
      <c r="KB103" s="161"/>
      <c r="KC103" s="161"/>
      <c r="KD103" s="161"/>
      <c r="KE103" s="161"/>
      <c r="KF103" s="161"/>
      <c r="KG103" s="161"/>
      <c r="KH103" s="161"/>
      <c r="KI103" s="161"/>
      <c r="KJ103" s="161"/>
      <c r="KK103" s="161"/>
      <c r="KL103" s="161"/>
      <c r="KM103" s="161"/>
      <c r="KN103" s="161"/>
      <c r="KO103" s="161"/>
      <c r="KP103" s="161"/>
      <c r="KQ103" s="161"/>
      <c r="KR103" s="161"/>
      <c r="KS103" s="161"/>
      <c r="KT103" s="161"/>
      <c r="KU103" s="161"/>
      <c r="KV103" s="161"/>
      <c r="KW103" s="161"/>
      <c r="KX103" s="161"/>
      <c r="KY103" s="161"/>
      <c r="KZ103" s="161"/>
      <c r="LA103" s="161"/>
      <c r="LB103" s="161"/>
      <c r="LC103" s="161"/>
      <c r="LD103" s="161"/>
      <c r="LE103" s="161"/>
      <c r="LF103" s="161"/>
      <c r="LG103" s="161"/>
      <c r="LH103" s="161"/>
      <c r="LI103" s="161"/>
      <c r="LJ103" s="161"/>
      <c r="LK103" s="161"/>
      <c r="LL103" s="161"/>
      <c r="LM103" s="161"/>
      <c r="LN103" s="161"/>
      <c r="LO103" s="161"/>
      <c r="LP103" s="161"/>
      <c r="LQ103" s="161"/>
      <c r="LR103" s="161"/>
    </row>
    <row r="104" spans="1:330" s="159" customFormat="1" x14ac:dyDescent="0.2">
      <c r="A104" s="145" t="s">
        <v>616</v>
      </c>
      <c r="B104" s="146" t="s">
        <v>622</v>
      </c>
      <c r="C104" s="147">
        <v>43</v>
      </c>
      <c r="D104" s="147"/>
      <c r="E104" s="145"/>
      <c r="F104" s="168">
        <v>342</v>
      </c>
      <c r="G104" s="148"/>
      <c r="H104" s="149"/>
      <c r="I104" s="101">
        <f>I105</f>
        <v>360000</v>
      </c>
      <c r="J104" s="101">
        <f>J105</f>
        <v>0</v>
      </c>
      <c r="K104" s="101">
        <f t="shared" si="163"/>
        <v>400000</v>
      </c>
      <c r="L104" s="101">
        <f t="shared" si="163"/>
        <v>0</v>
      </c>
      <c r="M104" s="108">
        <f t="shared" si="163"/>
        <v>400000</v>
      </c>
      <c r="N104" s="108">
        <f t="shared" si="163"/>
        <v>0</v>
      </c>
      <c r="O104" s="108">
        <f t="shared" si="163"/>
        <v>400000</v>
      </c>
      <c r="P104" s="108">
        <f t="shared" si="163"/>
        <v>0</v>
      </c>
      <c r="Q104" s="108">
        <f t="shared" si="163"/>
        <v>400000</v>
      </c>
      <c r="R104" s="108">
        <f t="shared" si="163"/>
        <v>0</v>
      </c>
      <c r="S104" s="108">
        <f t="shared" si="163"/>
        <v>250000</v>
      </c>
      <c r="T104" s="108">
        <f t="shared" si="163"/>
        <v>0</v>
      </c>
      <c r="U104" s="101">
        <f t="shared" si="163"/>
        <v>300000</v>
      </c>
      <c r="V104" s="101">
        <f t="shared" si="163"/>
        <v>0</v>
      </c>
      <c r="W104" s="108">
        <f t="shared" si="163"/>
        <v>300000</v>
      </c>
      <c r="X104" s="108">
        <f t="shared" si="163"/>
        <v>0</v>
      </c>
      <c r="Y104" s="108">
        <f t="shared" si="163"/>
        <v>300000</v>
      </c>
      <c r="Z104" s="108">
        <f t="shared" si="163"/>
        <v>0</v>
      </c>
      <c r="AA104" s="108">
        <f t="shared" si="163"/>
        <v>300000</v>
      </c>
      <c r="AB104" s="108">
        <f t="shared" si="163"/>
        <v>0</v>
      </c>
      <c r="AC104" s="108">
        <f t="shared" si="163"/>
        <v>200000</v>
      </c>
      <c r="AD104" s="108">
        <f t="shared" si="163"/>
        <v>0</v>
      </c>
      <c r="AE104" s="108">
        <f t="shared" si="163"/>
        <v>150000</v>
      </c>
      <c r="AF104" s="108">
        <f t="shared" si="163"/>
        <v>0</v>
      </c>
      <c r="AG104" s="108">
        <f t="shared" si="163"/>
        <v>150000</v>
      </c>
      <c r="AH104" s="108">
        <f t="shared" si="163"/>
        <v>0</v>
      </c>
      <c r="AI104" s="108">
        <f t="shared" si="164"/>
        <v>150000</v>
      </c>
      <c r="AJ104" s="108">
        <f t="shared" si="164"/>
        <v>0</v>
      </c>
      <c r="AK104" s="108">
        <f t="shared" si="165"/>
        <v>80000</v>
      </c>
      <c r="AL104" s="108">
        <f t="shared" si="165"/>
        <v>0</v>
      </c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  <c r="CA104" s="150"/>
      <c r="CB104" s="150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T104" s="150"/>
      <c r="CU104" s="150"/>
      <c r="CV104" s="150"/>
      <c r="CW104" s="150"/>
      <c r="CX104" s="150"/>
      <c r="CY104" s="150"/>
      <c r="CZ104" s="150"/>
      <c r="DA104" s="150"/>
      <c r="DB104" s="150"/>
      <c r="DC104" s="150"/>
      <c r="DD104" s="150"/>
      <c r="DE104" s="150"/>
      <c r="DF104" s="150"/>
      <c r="DG104" s="150"/>
      <c r="DH104" s="150"/>
      <c r="DI104" s="150"/>
      <c r="DJ104" s="150"/>
      <c r="DK104" s="150"/>
      <c r="DL104" s="150"/>
      <c r="DM104" s="150"/>
      <c r="DN104" s="150"/>
      <c r="DO104" s="150"/>
      <c r="DP104" s="150"/>
      <c r="DQ104" s="150"/>
      <c r="DR104" s="150"/>
      <c r="DS104" s="150"/>
      <c r="DT104" s="150"/>
      <c r="DU104" s="150"/>
      <c r="DV104" s="150"/>
      <c r="DW104" s="150"/>
      <c r="DX104" s="150"/>
      <c r="DY104" s="150"/>
      <c r="DZ104" s="150"/>
      <c r="EA104" s="150"/>
      <c r="EB104" s="150"/>
      <c r="EC104" s="150"/>
      <c r="ED104" s="150"/>
      <c r="EE104" s="150"/>
      <c r="EF104" s="150"/>
      <c r="EG104" s="150"/>
      <c r="EH104" s="150"/>
      <c r="EI104" s="150"/>
      <c r="EJ104" s="150"/>
      <c r="EK104" s="150"/>
      <c r="EL104" s="150"/>
      <c r="EM104" s="150"/>
      <c r="EN104" s="150"/>
      <c r="EO104" s="150"/>
      <c r="EP104" s="150"/>
      <c r="EQ104" s="150"/>
      <c r="ER104" s="150"/>
      <c r="ES104" s="150"/>
      <c r="ET104" s="150"/>
      <c r="EU104" s="150"/>
      <c r="EV104" s="150"/>
      <c r="EW104" s="150"/>
      <c r="EX104" s="150"/>
      <c r="EY104" s="150"/>
      <c r="EZ104" s="150"/>
      <c r="FA104" s="150"/>
      <c r="FB104" s="150"/>
      <c r="FC104" s="150"/>
      <c r="FD104" s="150"/>
      <c r="FE104" s="150"/>
      <c r="FF104" s="150"/>
      <c r="FG104" s="150"/>
      <c r="FH104" s="150"/>
      <c r="FI104" s="150"/>
      <c r="FJ104" s="150"/>
      <c r="FK104" s="150"/>
      <c r="FL104" s="150"/>
      <c r="FM104" s="150"/>
      <c r="FN104" s="150"/>
      <c r="FO104" s="150"/>
      <c r="FP104" s="150"/>
      <c r="FQ104" s="150"/>
      <c r="FR104" s="150"/>
      <c r="FS104" s="150"/>
      <c r="FT104" s="150"/>
      <c r="FU104" s="150"/>
      <c r="FV104" s="150"/>
      <c r="FW104" s="150"/>
      <c r="FX104" s="150"/>
      <c r="FY104" s="150"/>
      <c r="FZ104" s="150"/>
      <c r="GA104" s="150"/>
      <c r="GB104" s="150"/>
      <c r="GC104" s="150"/>
      <c r="GD104" s="150"/>
      <c r="GE104" s="150"/>
      <c r="GF104" s="150"/>
      <c r="GG104" s="150"/>
      <c r="GH104" s="150"/>
      <c r="GI104" s="150"/>
      <c r="GJ104" s="150"/>
      <c r="GK104" s="150"/>
      <c r="GL104" s="150"/>
      <c r="GM104" s="150"/>
      <c r="GN104" s="150"/>
      <c r="GO104" s="150"/>
      <c r="GP104" s="150"/>
      <c r="GQ104" s="150"/>
      <c r="GR104" s="150"/>
      <c r="GS104" s="150"/>
      <c r="GT104" s="150"/>
      <c r="GU104" s="150"/>
      <c r="GV104" s="150"/>
      <c r="GW104" s="150"/>
      <c r="GX104" s="150"/>
      <c r="GY104" s="150"/>
      <c r="GZ104" s="150"/>
      <c r="HA104" s="150"/>
      <c r="HB104" s="150"/>
      <c r="HC104" s="150"/>
      <c r="HD104" s="150"/>
      <c r="HE104" s="150"/>
      <c r="HF104" s="150"/>
      <c r="HG104" s="150"/>
      <c r="HH104" s="150"/>
      <c r="HI104" s="150"/>
      <c r="HJ104" s="150"/>
      <c r="HK104" s="150"/>
      <c r="HL104" s="150"/>
      <c r="HM104" s="150"/>
      <c r="HN104" s="150"/>
      <c r="HO104" s="150"/>
      <c r="HP104" s="150"/>
      <c r="HQ104" s="150"/>
      <c r="HR104" s="150"/>
      <c r="HS104" s="150"/>
      <c r="HT104" s="150"/>
      <c r="HU104" s="150"/>
      <c r="HV104" s="150"/>
      <c r="HW104" s="150"/>
      <c r="HX104" s="150"/>
      <c r="HY104" s="150"/>
      <c r="HZ104" s="150"/>
      <c r="IA104" s="150"/>
      <c r="IB104" s="150"/>
      <c r="IC104" s="150"/>
      <c r="ID104" s="150"/>
      <c r="IE104" s="150"/>
      <c r="IF104" s="150"/>
      <c r="IG104" s="150"/>
      <c r="IH104" s="150"/>
      <c r="II104" s="150"/>
      <c r="IJ104" s="150"/>
      <c r="IK104" s="150"/>
      <c r="IL104" s="150"/>
      <c r="IM104" s="150"/>
      <c r="IN104" s="150"/>
      <c r="IO104" s="150"/>
      <c r="IP104" s="150"/>
      <c r="IQ104" s="150"/>
      <c r="IR104" s="150"/>
      <c r="IS104" s="150"/>
      <c r="IT104" s="150"/>
      <c r="IU104" s="150"/>
      <c r="IV104" s="150"/>
      <c r="IW104" s="150"/>
      <c r="IX104" s="150"/>
      <c r="IY104" s="150"/>
      <c r="IZ104" s="150"/>
      <c r="JA104" s="150"/>
      <c r="JB104" s="150"/>
      <c r="JC104" s="150"/>
      <c r="JD104" s="150"/>
      <c r="JE104" s="150"/>
      <c r="JF104" s="150"/>
      <c r="JG104" s="150"/>
      <c r="JH104" s="150"/>
      <c r="JI104" s="150"/>
      <c r="JJ104" s="150"/>
      <c r="JK104" s="150"/>
      <c r="JL104" s="150"/>
      <c r="JM104" s="150"/>
      <c r="JN104" s="150"/>
      <c r="JO104" s="150"/>
      <c r="JP104" s="150"/>
      <c r="JQ104" s="150"/>
      <c r="JR104" s="150"/>
      <c r="JS104" s="150"/>
      <c r="JT104" s="150"/>
      <c r="JU104" s="150"/>
      <c r="JV104" s="150"/>
      <c r="JW104" s="150"/>
      <c r="JX104" s="150"/>
      <c r="JY104" s="150"/>
      <c r="JZ104" s="150"/>
      <c r="KA104" s="150"/>
      <c r="KB104" s="150"/>
      <c r="KC104" s="150"/>
      <c r="KD104" s="150"/>
      <c r="KE104" s="150"/>
      <c r="KF104" s="150"/>
      <c r="KG104" s="150"/>
      <c r="KH104" s="150"/>
      <c r="KI104" s="150"/>
      <c r="KJ104" s="150"/>
      <c r="KK104" s="150"/>
      <c r="KL104" s="150"/>
      <c r="KM104" s="150"/>
      <c r="KN104" s="150"/>
      <c r="KO104" s="150"/>
      <c r="KP104" s="150"/>
      <c r="KQ104" s="150"/>
      <c r="KR104" s="150"/>
      <c r="KS104" s="150"/>
      <c r="KT104" s="150"/>
      <c r="KU104" s="150"/>
      <c r="KV104" s="150"/>
      <c r="KW104" s="150"/>
      <c r="KX104" s="150"/>
      <c r="KY104" s="150"/>
      <c r="KZ104" s="150"/>
      <c r="LA104" s="150"/>
      <c r="LB104" s="150"/>
      <c r="LC104" s="150"/>
      <c r="LD104" s="150"/>
      <c r="LE104" s="150"/>
      <c r="LF104" s="150"/>
      <c r="LG104" s="150"/>
      <c r="LH104" s="150"/>
      <c r="LI104" s="150"/>
      <c r="LJ104" s="150"/>
      <c r="LK104" s="150"/>
      <c r="LL104" s="150"/>
      <c r="LM104" s="150"/>
      <c r="LN104" s="150"/>
      <c r="LO104" s="150"/>
      <c r="LP104" s="150"/>
      <c r="LQ104" s="150"/>
      <c r="LR104" s="150"/>
    </row>
    <row r="105" spans="1:330" s="158" customFormat="1" ht="45" x14ac:dyDescent="0.2">
      <c r="A105" s="151" t="s">
        <v>616</v>
      </c>
      <c r="B105" s="152" t="s">
        <v>622</v>
      </c>
      <c r="C105" s="153">
        <v>43</v>
      </c>
      <c r="D105" s="153"/>
      <c r="E105" s="151" t="s">
        <v>101</v>
      </c>
      <c r="F105" s="174">
        <v>3421</v>
      </c>
      <c r="G105" s="155" t="s">
        <v>609</v>
      </c>
      <c r="H105" s="156"/>
      <c r="I105" s="94">
        <v>360000</v>
      </c>
      <c r="J105" s="112"/>
      <c r="K105" s="94">
        <v>400000</v>
      </c>
      <c r="L105" s="112"/>
      <c r="M105" s="118">
        <v>400000</v>
      </c>
      <c r="N105" s="113"/>
      <c r="O105" s="118">
        <v>400000</v>
      </c>
      <c r="P105" s="113"/>
      <c r="Q105" s="118">
        <v>400000</v>
      </c>
      <c r="R105" s="113"/>
      <c r="S105" s="118">
        <v>250000</v>
      </c>
      <c r="T105" s="113"/>
      <c r="U105" s="94">
        <v>300000</v>
      </c>
      <c r="V105" s="112"/>
      <c r="W105" s="118">
        <v>300000</v>
      </c>
      <c r="X105" s="113"/>
      <c r="Y105" s="118">
        <v>300000</v>
      </c>
      <c r="Z105" s="113"/>
      <c r="AA105" s="118">
        <v>300000</v>
      </c>
      <c r="AB105" s="113"/>
      <c r="AC105" s="118">
        <v>200000</v>
      </c>
      <c r="AD105" s="113"/>
      <c r="AE105" s="118">
        <v>150000</v>
      </c>
      <c r="AF105" s="113"/>
      <c r="AG105" s="118">
        <v>150000</v>
      </c>
      <c r="AH105" s="113"/>
      <c r="AI105" s="118">
        <v>150000</v>
      </c>
      <c r="AJ105" s="113"/>
      <c r="AK105" s="118">
        <v>80000</v>
      </c>
      <c r="AL105" s="113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157"/>
      <c r="BE105" s="157"/>
      <c r="BF105" s="157"/>
      <c r="BG105" s="157"/>
      <c r="BH105" s="157"/>
      <c r="BI105" s="157"/>
      <c r="BJ105" s="157"/>
      <c r="BK105" s="157"/>
      <c r="BL105" s="157"/>
      <c r="BM105" s="157"/>
      <c r="BN105" s="157"/>
      <c r="BO105" s="157"/>
      <c r="BP105" s="157"/>
      <c r="BQ105" s="157"/>
      <c r="BR105" s="157"/>
      <c r="BS105" s="157"/>
      <c r="BT105" s="157"/>
      <c r="BU105" s="157"/>
      <c r="BV105" s="157"/>
      <c r="BW105" s="157"/>
      <c r="BX105" s="157"/>
      <c r="BY105" s="157"/>
      <c r="BZ105" s="157"/>
      <c r="CA105" s="157"/>
      <c r="CB105" s="157"/>
      <c r="CC105" s="157"/>
      <c r="CD105" s="157"/>
      <c r="CE105" s="157"/>
      <c r="CF105" s="157"/>
      <c r="CG105" s="157"/>
      <c r="CH105" s="157"/>
      <c r="CI105" s="157"/>
      <c r="CJ105" s="157"/>
      <c r="CK105" s="157"/>
      <c r="CL105" s="157"/>
      <c r="CM105" s="157"/>
      <c r="CN105" s="157"/>
      <c r="CO105" s="157"/>
      <c r="CP105" s="157"/>
      <c r="CQ105" s="157"/>
      <c r="CR105" s="157"/>
      <c r="CS105" s="157"/>
      <c r="CT105" s="157"/>
      <c r="CU105" s="157"/>
      <c r="CV105" s="157"/>
      <c r="CW105" s="157"/>
      <c r="CX105" s="157"/>
      <c r="CY105" s="157"/>
      <c r="CZ105" s="157"/>
      <c r="DA105" s="157"/>
      <c r="DB105" s="157"/>
      <c r="DC105" s="157"/>
      <c r="DD105" s="157"/>
      <c r="DE105" s="157"/>
      <c r="DF105" s="157"/>
      <c r="DG105" s="157"/>
      <c r="DH105" s="157"/>
      <c r="DI105" s="157"/>
      <c r="DJ105" s="157"/>
      <c r="DK105" s="157"/>
      <c r="DL105" s="157"/>
      <c r="DM105" s="157"/>
      <c r="DN105" s="157"/>
      <c r="DO105" s="157"/>
      <c r="DP105" s="157"/>
      <c r="DQ105" s="157"/>
      <c r="DR105" s="157"/>
      <c r="DS105" s="157"/>
      <c r="DT105" s="157"/>
      <c r="DU105" s="157"/>
      <c r="DV105" s="157"/>
      <c r="DW105" s="157"/>
      <c r="DX105" s="157"/>
      <c r="DY105" s="157"/>
      <c r="DZ105" s="157"/>
      <c r="EA105" s="157"/>
      <c r="EB105" s="157"/>
      <c r="EC105" s="157"/>
      <c r="ED105" s="157"/>
      <c r="EE105" s="157"/>
      <c r="EF105" s="157"/>
      <c r="EG105" s="157"/>
      <c r="EH105" s="157"/>
      <c r="EI105" s="157"/>
      <c r="EJ105" s="157"/>
      <c r="EK105" s="157"/>
      <c r="EL105" s="157"/>
      <c r="EM105" s="157"/>
      <c r="EN105" s="157"/>
      <c r="EO105" s="157"/>
      <c r="EP105" s="157"/>
      <c r="EQ105" s="157"/>
      <c r="ER105" s="157"/>
      <c r="ES105" s="157"/>
      <c r="ET105" s="157"/>
      <c r="EU105" s="157"/>
      <c r="EV105" s="157"/>
      <c r="EW105" s="157"/>
      <c r="EX105" s="157"/>
      <c r="EY105" s="157"/>
      <c r="EZ105" s="157"/>
      <c r="FA105" s="157"/>
      <c r="FB105" s="157"/>
      <c r="FC105" s="157"/>
      <c r="FD105" s="157"/>
      <c r="FE105" s="157"/>
      <c r="FF105" s="157"/>
      <c r="FG105" s="157"/>
      <c r="FH105" s="157"/>
      <c r="FI105" s="157"/>
      <c r="FJ105" s="157"/>
      <c r="FK105" s="157"/>
      <c r="FL105" s="157"/>
      <c r="FM105" s="157"/>
      <c r="FN105" s="157"/>
      <c r="FO105" s="157"/>
      <c r="FP105" s="157"/>
      <c r="FQ105" s="157"/>
      <c r="FR105" s="157"/>
      <c r="FS105" s="157"/>
      <c r="FT105" s="157"/>
      <c r="FU105" s="157"/>
      <c r="FV105" s="157"/>
      <c r="FW105" s="157"/>
      <c r="FX105" s="157"/>
      <c r="FY105" s="157"/>
      <c r="FZ105" s="157"/>
      <c r="GA105" s="157"/>
      <c r="GB105" s="157"/>
      <c r="GC105" s="157"/>
      <c r="GD105" s="157"/>
      <c r="GE105" s="157"/>
      <c r="GF105" s="157"/>
      <c r="GG105" s="157"/>
      <c r="GH105" s="157"/>
      <c r="GI105" s="157"/>
      <c r="GJ105" s="157"/>
      <c r="GK105" s="157"/>
      <c r="GL105" s="157"/>
      <c r="GM105" s="157"/>
      <c r="GN105" s="157"/>
      <c r="GO105" s="157"/>
      <c r="GP105" s="157"/>
      <c r="GQ105" s="157"/>
      <c r="GR105" s="157"/>
      <c r="GS105" s="157"/>
      <c r="GT105" s="157"/>
      <c r="GU105" s="157"/>
      <c r="GV105" s="157"/>
      <c r="GW105" s="157"/>
      <c r="GX105" s="157"/>
      <c r="GY105" s="157"/>
      <c r="GZ105" s="157"/>
      <c r="HA105" s="157"/>
      <c r="HB105" s="157"/>
      <c r="HC105" s="157"/>
      <c r="HD105" s="157"/>
      <c r="HE105" s="157"/>
      <c r="HF105" s="157"/>
      <c r="HG105" s="157"/>
      <c r="HH105" s="157"/>
      <c r="HI105" s="157"/>
      <c r="HJ105" s="157"/>
      <c r="HK105" s="157"/>
      <c r="HL105" s="157"/>
      <c r="HM105" s="157"/>
      <c r="HN105" s="157"/>
      <c r="HO105" s="157"/>
      <c r="HP105" s="157"/>
      <c r="HQ105" s="157"/>
      <c r="HR105" s="157"/>
      <c r="HS105" s="157"/>
      <c r="HT105" s="157"/>
      <c r="HU105" s="157"/>
      <c r="HV105" s="157"/>
      <c r="HW105" s="157"/>
      <c r="HX105" s="157"/>
      <c r="HY105" s="157"/>
      <c r="HZ105" s="157"/>
      <c r="IA105" s="157"/>
      <c r="IB105" s="157"/>
      <c r="IC105" s="157"/>
      <c r="ID105" s="157"/>
      <c r="IE105" s="157"/>
      <c r="IF105" s="157"/>
      <c r="IG105" s="157"/>
      <c r="IH105" s="157"/>
      <c r="II105" s="157"/>
      <c r="IJ105" s="157"/>
      <c r="IK105" s="157"/>
      <c r="IL105" s="157"/>
      <c r="IM105" s="157"/>
      <c r="IN105" s="157"/>
      <c r="IO105" s="157"/>
      <c r="IP105" s="157"/>
      <c r="IQ105" s="157"/>
      <c r="IR105" s="157"/>
      <c r="IS105" s="157"/>
      <c r="IT105" s="157"/>
      <c r="IU105" s="157"/>
      <c r="IV105" s="157"/>
      <c r="IW105" s="157"/>
      <c r="IX105" s="157"/>
      <c r="IY105" s="157"/>
      <c r="IZ105" s="157"/>
      <c r="JA105" s="157"/>
      <c r="JB105" s="157"/>
      <c r="JC105" s="157"/>
      <c r="JD105" s="157"/>
      <c r="JE105" s="157"/>
      <c r="JF105" s="157"/>
      <c r="JG105" s="157"/>
      <c r="JH105" s="157"/>
      <c r="JI105" s="157"/>
      <c r="JJ105" s="157"/>
      <c r="JK105" s="157"/>
      <c r="JL105" s="157"/>
      <c r="JM105" s="157"/>
      <c r="JN105" s="157"/>
      <c r="JO105" s="157"/>
      <c r="JP105" s="157"/>
      <c r="JQ105" s="157"/>
      <c r="JR105" s="157"/>
      <c r="JS105" s="157"/>
      <c r="JT105" s="157"/>
      <c r="JU105" s="157"/>
      <c r="JV105" s="157"/>
      <c r="JW105" s="157"/>
      <c r="JX105" s="157"/>
      <c r="JY105" s="157"/>
      <c r="JZ105" s="157"/>
      <c r="KA105" s="157"/>
      <c r="KB105" s="157"/>
      <c r="KC105" s="157"/>
      <c r="KD105" s="157"/>
      <c r="KE105" s="157"/>
      <c r="KF105" s="157"/>
      <c r="KG105" s="157"/>
      <c r="KH105" s="157"/>
      <c r="KI105" s="157"/>
      <c r="KJ105" s="157"/>
      <c r="KK105" s="157"/>
      <c r="KL105" s="157"/>
      <c r="KM105" s="157"/>
      <c r="KN105" s="157"/>
      <c r="KO105" s="157"/>
      <c r="KP105" s="157"/>
      <c r="KQ105" s="157"/>
      <c r="KR105" s="157"/>
      <c r="KS105" s="157"/>
      <c r="KT105" s="157"/>
      <c r="KU105" s="157"/>
      <c r="KV105" s="157"/>
      <c r="KW105" s="157"/>
      <c r="KX105" s="157"/>
      <c r="KY105" s="157"/>
      <c r="KZ105" s="157"/>
      <c r="LA105" s="157"/>
      <c r="LB105" s="157"/>
      <c r="LC105" s="157"/>
      <c r="LD105" s="157"/>
      <c r="LE105" s="157"/>
      <c r="LF105" s="157"/>
      <c r="LG105" s="157"/>
      <c r="LH105" s="157"/>
      <c r="LI105" s="157"/>
      <c r="LJ105" s="157"/>
      <c r="LK105" s="157"/>
      <c r="LL105" s="157"/>
      <c r="LM105" s="157"/>
      <c r="LN105" s="157"/>
      <c r="LO105" s="157"/>
      <c r="LP105" s="157"/>
      <c r="LQ105" s="157"/>
      <c r="LR105" s="157"/>
    </row>
    <row r="106" spans="1:330" x14ac:dyDescent="0.2">
      <c r="A106" s="170" t="s">
        <v>616</v>
      </c>
      <c r="B106" s="171" t="s">
        <v>622</v>
      </c>
      <c r="C106" s="141">
        <v>43</v>
      </c>
      <c r="D106" s="141"/>
      <c r="E106" s="171"/>
      <c r="F106" s="142">
        <v>54</v>
      </c>
      <c r="G106" s="143"/>
      <c r="H106" s="172"/>
      <c r="I106" s="105">
        <f>I107</f>
        <v>568000</v>
      </c>
      <c r="J106" s="105">
        <f>J107</f>
        <v>0</v>
      </c>
      <c r="K106" s="105">
        <f t="shared" si="163"/>
        <v>568000</v>
      </c>
      <c r="L106" s="105">
        <f t="shared" si="163"/>
        <v>0</v>
      </c>
      <c r="M106" s="105">
        <f t="shared" si="163"/>
        <v>568000</v>
      </c>
      <c r="N106" s="105">
        <f t="shared" si="163"/>
        <v>0</v>
      </c>
      <c r="O106" s="105">
        <f t="shared" si="163"/>
        <v>568000</v>
      </c>
      <c r="P106" s="105">
        <f t="shared" si="163"/>
        <v>0</v>
      </c>
      <c r="Q106" s="105">
        <f t="shared" si="163"/>
        <v>568000</v>
      </c>
      <c r="R106" s="105">
        <f t="shared" si="163"/>
        <v>0</v>
      </c>
      <c r="S106" s="105">
        <f t="shared" si="163"/>
        <v>568000</v>
      </c>
      <c r="T106" s="105">
        <f t="shared" si="163"/>
        <v>0</v>
      </c>
      <c r="U106" s="105">
        <f t="shared" si="163"/>
        <v>568000</v>
      </c>
      <c r="V106" s="105">
        <f t="shared" si="163"/>
        <v>0</v>
      </c>
      <c r="W106" s="105">
        <f t="shared" si="163"/>
        <v>568000</v>
      </c>
      <c r="X106" s="105">
        <f t="shared" si="163"/>
        <v>0</v>
      </c>
      <c r="Y106" s="105">
        <f t="shared" si="163"/>
        <v>568000</v>
      </c>
      <c r="Z106" s="105">
        <f t="shared" si="163"/>
        <v>0</v>
      </c>
      <c r="AA106" s="105">
        <f t="shared" si="163"/>
        <v>568000</v>
      </c>
      <c r="AB106" s="105">
        <f t="shared" si="163"/>
        <v>0</v>
      </c>
      <c r="AC106" s="105">
        <f t="shared" si="163"/>
        <v>568000</v>
      </c>
      <c r="AD106" s="105">
        <f t="shared" si="163"/>
        <v>0</v>
      </c>
      <c r="AE106" s="105">
        <f t="shared" si="163"/>
        <v>290000</v>
      </c>
      <c r="AF106" s="105">
        <f t="shared" si="163"/>
        <v>0</v>
      </c>
      <c r="AG106" s="105">
        <f t="shared" si="163"/>
        <v>290000</v>
      </c>
      <c r="AH106" s="105">
        <f t="shared" si="163"/>
        <v>0</v>
      </c>
      <c r="AI106" s="105">
        <f t="shared" si="164"/>
        <v>290000</v>
      </c>
      <c r="AJ106" s="105">
        <f t="shared" si="164"/>
        <v>0</v>
      </c>
      <c r="AK106" s="105">
        <f t="shared" si="165"/>
        <v>290000</v>
      </c>
      <c r="AL106" s="105">
        <f t="shared" si="165"/>
        <v>0</v>
      </c>
    </row>
    <row r="107" spans="1:330" s="159" customFormat="1" x14ac:dyDescent="0.2">
      <c r="A107" s="145" t="s">
        <v>616</v>
      </c>
      <c r="B107" s="146" t="s">
        <v>622</v>
      </c>
      <c r="C107" s="147">
        <v>43</v>
      </c>
      <c r="D107" s="147"/>
      <c r="E107" s="145"/>
      <c r="F107" s="168">
        <v>541</v>
      </c>
      <c r="G107" s="148"/>
      <c r="H107" s="149"/>
      <c r="I107" s="101">
        <f>I108</f>
        <v>568000</v>
      </c>
      <c r="J107" s="101">
        <f>J108</f>
        <v>0</v>
      </c>
      <c r="K107" s="101">
        <f t="shared" si="163"/>
        <v>568000</v>
      </c>
      <c r="L107" s="101">
        <f t="shared" si="163"/>
        <v>0</v>
      </c>
      <c r="M107" s="108">
        <f t="shared" si="163"/>
        <v>568000</v>
      </c>
      <c r="N107" s="108">
        <f t="shared" si="163"/>
        <v>0</v>
      </c>
      <c r="O107" s="108">
        <f t="shared" si="163"/>
        <v>568000</v>
      </c>
      <c r="P107" s="108">
        <f t="shared" si="163"/>
        <v>0</v>
      </c>
      <c r="Q107" s="108">
        <f t="shared" si="163"/>
        <v>568000</v>
      </c>
      <c r="R107" s="108">
        <f t="shared" si="163"/>
        <v>0</v>
      </c>
      <c r="S107" s="108">
        <f t="shared" si="163"/>
        <v>568000</v>
      </c>
      <c r="T107" s="108">
        <f t="shared" si="163"/>
        <v>0</v>
      </c>
      <c r="U107" s="101">
        <f t="shared" si="163"/>
        <v>568000</v>
      </c>
      <c r="V107" s="101">
        <f t="shared" si="163"/>
        <v>0</v>
      </c>
      <c r="W107" s="108">
        <f t="shared" si="163"/>
        <v>568000</v>
      </c>
      <c r="X107" s="108">
        <f t="shared" si="163"/>
        <v>0</v>
      </c>
      <c r="Y107" s="108">
        <f t="shared" si="163"/>
        <v>568000</v>
      </c>
      <c r="Z107" s="108">
        <f t="shared" si="163"/>
        <v>0</v>
      </c>
      <c r="AA107" s="108">
        <f t="shared" si="163"/>
        <v>568000</v>
      </c>
      <c r="AB107" s="108">
        <f t="shared" si="163"/>
        <v>0</v>
      </c>
      <c r="AC107" s="108">
        <f t="shared" si="163"/>
        <v>568000</v>
      </c>
      <c r="AD107" s="108">
        <f t="shared" si="163"/>
        <v>0</v>
      </c>
      <c r="AE107" s="108">
        <f t="shared" si="163"/>
        <v>290000</v>
      </c>
      <c r="AF107" s="108">
        <f t="shared" si="163"/>
        <v>0</v>
      </c>
      <c r="AG107" s="108">
        <f t="shared" si="163"/>
        <v>290000</v>
      </c>
      <c r="AH107" s="108">
        <f t="shared" si="163"/>
        <v>0</v>
      </c>
      <c r="AI107" s="108">
        <f t="shared" si="164"/>
        <v>290000</v>
      </c>
      <c r="AJ107" s="108">
        <f t="shared" si="164"/>
        <v>0</v>
      </c>
      <c r="AK107" s="108">
        <f t="shared" si="165"/>
        <v>290000</v>
      </c>
      <c r="AL107" s="108">
        <f t="shared" si="165"/>
        <v>0</v>
      </c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  <c r="CA107" s="150"/>
      <c r="CB107" s="150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T107" s="150"/>
      <c r="CU107" s="150"/>
      <c r="CV107" s="150"/>
      <c r="CW107" s="150"/>
      <c r="CX107" s="150"/>
      <c r="CY107" s="150"/>
      <c r="CZ107" s="150"/>
      <c r="DA107" s="150"/>
      <c r="DB107" s="150"/>
      <c r="DC107" s="150"/>
      <c r="DD107" s="150"/>
      <c r="DE107" s="150"/>
      <c r="DF107" s="150"/>
      <c r="DG107" s="150"/>
      <c r="DH107" s="150"/>
      <c r="DI107" s="150"/>
      <c r="DJ107" s="150"/>
      <c r="DK107" s="150"/>
      <c r="DL107" s="150"/>
      <c r="DM107" s="150"/>
      <c r="DN107" s="150"/>
      <c r="DO107" s="150"/>
      <c r="DP107" s="150"/>
      <c r="DQ107" s="150"/>
      <c r="DR107" s="150"/>
      <c r="DS107" s="150"/>
      <c r="DT107" s="150"/>
      <c r="DU107" s="150"/>
      <c r="DV107" s="150"/>
      <c r="DW107" s="150"/>
      <c r="DX107" s="150"/>
      <c r="DY107" s="150"/>
      <c r="DZ107" s="150"/>
      <c r="EA107" s="150"/>
      <c r="EB107" s="150"/>
      <c r="EC107" s="150"/>
      <c r="ED107" s="150"/>
      <c r="EE107" s="150"/>
      <c r="EF107" s="150"/>
      <c r="EG107" s="150"/>
      <c r="EH107" s="150"/>
      <c r="EI107" s="150"/>
      <c r="EJ107" s="150"/>
      <c r="EK107" s="150"/>
      <c r="EL107" s="150"/>
      <c r="EM107" s="150"/>
      <c r="EN107" s="150"/>
      <c r="EO107" s="150"/>
      <c r="EP107" s="150"/>
      <c r="EQ107" s="150"/>
      <c r="ER107" s="150"/>
      <c r="ES107" s="150"/>
      <c r="ET107" s="150"/>
      <c r="EU107" s="150"/>
      <c r="EV107" s="150"/>
      <c r="EW107" s="150"/>
      <c r="EX107" s="150"/>
      <c r="EY107" s="150"/>
      <c r="EZ107" s="150"/>
      <c r="FA107" s="150"/>
      <c r="FB107" s="150"/>
      <c r="FC107" s="150"/>
      <c r="FD107" s="150"/>
      <c r="FE107" s="150"/>
      <c r="FF107" s="150"/>
      <c r="FG107" s="150"/>
      <c r="FH107" s="150"/>
      <c r="FI107" s="150"/>
      <c r="FJ107" s="150"/>
      <c r="FK107" s="150"/>
      <c r="FL107" s="150"/>
      <c r="FM107" s="150"/>
      <c r="FN107" s="150"/>
      <c r="FO107" s="150"/>
      <c r="FP107" s="150"/>
      <c r="FQ107" s="150"/>
      <c r="FR107" s="150"/>
      <c r="FS107" s="150"/>
      <c r="FT107" s="150"/>
      <c r="FU107" s="150"/>
      <c r="FV107" s="150"/>
      <c r="FW107" s="150"/>
      <c r="FX107" s="150"/>
      <c r="FY107" s="150"/>
      <c r="FZ107" s="150"/>
      <c r="GA107" s="150"/>
      <c r="GB107" s="150"/>
      <c r="GC107" s="150"/>
      <c r="GD107" s="150"/>
      <c r="GE107" s="150"/>
      <c r="GF107" s="150"/>
      <c r="GG107" s="150"/>
      <c r="GH107" s="150"/>
      <c r="GI107" s="150"/>
      <c r="GJ107" s="150"/>
      <c r="GK107" s="150"/>
      <c r="GL107" s="150"/>
      <c r="GM107" s="150"/>
      <c r="GN107" s="150"/>
      <c r="GO107" s="150"/>
      <c r="GP107" s="150"/>
      <c r="GQ107" s="150"/>
      <c r="GR107" s="150"/>
      <c r="GS107" s="150"/>
      <c r="GT107" s="150"/>
      <c r="GU107" s="150"/>
      <c r="GV107" s="150"/>
      <c r="GW107" s="150"/>
      <c r="GX107" s="150"/>
      <c r="GY107" s="150"/>
      <c r="GZ107" s="150"/>
      <c r="HA107" s="150"/>
      <c r="HB107" s="150"/>
      <c r="HC107" s="150"/>
      <c r="HD107" s="150"/>
      <c r="HE107" s="150"/>
      <c r="HF107" s="150"/>
      <c r="HG107" s="150"/>
      <c r="HH107" s="150"/>
      <c r="HI107" s="150"/>
      <c r="HJ107" s="150"/>
      <c r="HK107" s="150"/>
      <c r="HL107" s="150"/>
      <c r="HM107" s="150"/>
      <c r="HN107" s="150"/>
      <c r="HO107" s="150"/>
      <c r="HP107" s="150"/>
      <c r="HQ107" s="150"/>
      <c r="HR107" s="150"/>
      <c r="HS107" s="150"/>
      <c r="HT107" s="150"/>
      <c r="HU107" s="150"/>
      <c r="HV107" s="150"/>
      <c r="HW107" s="150"/>
      <c r="HX107" s="150"/>
      <c r="HY107" s="150"/>
      <c r="HZ107" s="150"/>
      <c r="IA107" s="150"/>
      <c r="IB107" s="150"/>
      <c r="IC107" s="150"/>
      <c r="ID107" s="150"/>
      <c r="IE107" s="150"/>
      <c r="IF107" s="150"/>
      <c r="IG107" s="150"/>
      <c r="IH107" s="150"/>
      <c r="II107" s="150"/>
      <c r="IJ107" s="150"/>
      <c r="IK107" s="150"/>
      <c r="IL107" s="150"/>
      <c r="IM107" s="150"/>
      <c r="IN107" s="150"/>
      <c r="IO107" s="150"/>
      <c r="IP107" s="150"/>
      <c r="IQ107" s="150"/>
      <c r="IR107" s="150"/>
      <c r="IS107" s="150"/>
      <c r="IT107" s="150"/>
      <c r="IU107" s="150"/>
      <c r="IV107" s="150"/>
      <c r="IW107" s="150"/>
      <c r="IX107" s="150"/>
      <c r="IY107" s="150"/>
      <c r="IZ107" s="150"/>
      <c r="JA107" s="150"/>
      <c r="JB107" s="150"/>
      <c r="JC107" s="150"/>
      <c r="JD107" s="150"/>
      <c r="JE107" s="150"/>
      <c r="JF107" s="150"/>
      <c r="JG107" s="150"/>
      <c r="JH107" s="150"/>
      <c r="JI107" s="150"/>
      <c r="JJ107" s="150"/>
      <c r="JK107" s="150"/>
      <c r="JL107" s="150"/>
      <c r="JM107" s="150"/>
      <c r="JN107" s="150"/>
      <c r="JO107" s="150"/>
      <c r="JP107" s="150"/>
      <c r="JQ107" s="150"/>
      <c r="JR107" s="150"/>
      <c r="JS107" s="150"/>
      <c r="JT107" s="150"/>
      <c r="JU107" s="150"/>
      <c r="JV107" s="150"/>
      <c r="JW107" s="150"/>
      <c r="JX107" s="150"/>
      <c r="JY107" s="150"/>
      <c r="JZ107" s="150"/>
      <c r="KA107" s="150"/>
      <c r="KB107" s="150"/>
      <c r="KC107" s="150"/>
      <c r="KD107" s="150"/>
      <c r="KE107" s="150"/>
      <c r="KF107" s="150"/>
      <c r="KG107" s="150"/>
      <c r="KH107" s="150"/>
      <c r="KI107" s="150"/>
      <c r="KJ107" s="150"/>
      <c r="KK107" s="150"/>
      <c r="KL107" s="150"/>
      <c r="KM107" s="150"/>
      <c r="KN107" s="150"/>
      <c r="KO107" s="150"/>
      <c r="KP107" s="150"/>
      <c r="KQ107" s="150"/>
      <c r="KR107" s="150"/>
      <c r="KS107" s="150"/>
      <c r="KT107" s="150"/>
      <c r="KU107" s="150"/>
      <c r="KV107" s="150"/>
      <c r="KW107" s="150"/>
      <c r="KX107" s="150"/>
      <c r="KY107" s="150"/>
      <c r="KZ107" s="150"/>
      <c r="LA107" s="150"/>
      <c r="LB107" s="150"/>
      <c r="LC107" s="150"/>
      <c r="LD107" s="150"/>
      <c r="LE107" s="150"/>
      <c r="LF107" s="150"/>
      <c r="LG107" s="150"/>
      <c r="LH107" s="150"/>
      <c r="LI107" s="150"/>
      <c r="LJ107" s="150"/>
      <c r="LK107" s="150"/>
      <c r="LL107" s="150"/>
      <c r="LM107" s="150"/>
      <c r="LN107" s="150"/>
      <c r="LO107" s="150"/>
      <c r="LP107" s="150"/>
      <c r="LQ107" s="150"/>
      <c r="LR107" s="150"/>
    </row>
    <row r="108" spans="1:330" s="158" customFormat="1" ht="30" x14ac:dyDescent="0.2">
      <c r="A108" s="151" t="s">
        <v>616</v>
      </c>
      <c r="B108" s="152" t="s">
        <v>622</v>
      </c>
      <c r="C108" s="153">
        <v>43</v>
      </c>
      <c r="D108" s="153"/>
      <c r="E108" s="151" t="s">
        <v>101</v>
      </c>
      <c r="F108" s="174">
        <v>5413</v>
      </c>
      <c r="G108" s="155" t="s">
        <v>610</v>
      </c>
      <c r="H108" s="156"/>
      <c r="I108" s="94">
        <v>568000</v>
      </c>
      <c r="J108" s="112"/>
      <c r="K108" s="94">
        <v>568000</v>
      </c>
      <c r="L108" s="112"/>
      <c r="M108" s="118">
        <v>568000</v>
      </c>
      <c r="N108" s="113"/>
      <c r="O108" s="118">
        <v>568000</v>
      </c>
      <c r="P108" s="113"/>
      <c r="Q108" s="118">
        <v>568000</v>
      </c>
      <c r="R108" s="113"/>
      <c r="S108" s="118">
        <v>568000</v>
      </c>
      <c r="T108" s="113"/>
      <c r="U108" s="94">
        <v>568000</v>
      </c>
      <c r="V108" s="112"/>
      <c r="W108" s="118">
        <v>568000</v>
      </c>
      <c r="X108" s="113"/>
      <c r="Y108" s="118">
        <v>568000</v>
      </c>
      <c r="Z108" s="113"/>
      <c r="AA108" s="118">
        <v>568000</v>
      </c>
      <c r="AB108" s="113"/>
      <c r="AC108" s="118">
        <v>568000</v>
      </c>
      <c r="AD108" s="113"/>
      <c r="AE108" s="118">
        <v>290000</v>
      </c>
      <c r="AF108" s="113"/>
      <c r="AG108" s="118">
        <v>290000</v>
      </c>
      <c r="AH108" s="113"/>
      <c r="AI108" s="118">
        <v>290000</v>
      </c>
      <c r="AJ108" s="113"/>
      <c r="AK108" s="118">
        <v>290000</v>
      </c>
      <c r="AL108" s="113"/>
      <c r="AM108" s="157"/>
      <c r="AN108" s="157"/>
      <c r="AO108" s="157"/>
      <c r="AP108" s="157"/>
      <c r="AQ108" s="157"/>
      <c r="AR108" s="157"/>
      <c r="AS108" s="157"/>
      <c r="AT108" s="157"/>
      <c r="AU108" s="157"/>
      <c r="AV108" s="157"/>
      <c r="AW108" s="157"/>
      <c r="AX108" s="157"/>
      <c r="AY108" s="157"/>
      <c r="AZ108" s="157"/>
      <c r="BA108" s="157"/>
      <c r="BB108" s="157"/>
      <c r="BC108" s="157"/>
      <c r="BD108" s="157"/>
      <c r="BE108" s="157"/>
      <c r="BF108" s="157"/>
      <c r="BG108" s="157"/>
      <c r="BH108" s="157"/>
      <c r="BI108" s="157"/>
      <c r="BJ108" s="157"/>
      <c r="BK108" s="157"/>
      <c r="BL108" s="157"/>
      <c r="BM108" s="157"/>
      <c r="BN108" s="157"/>
      <c r="BO108" s="157"/>
      <c r="BP108" s="157"/>
      <c r="BQ108" s="157"/>
      <c r="BR108" s="157"/>
      <c r="BS108" s="157"/>
      <c r="BT108" s="157"/>
      <c r="BU108" s="157"/>
      <c r="BV108" s="157"/>
      <c r="BW108" s="157"/>
      <c r="BX108" s="157"/>
      <c r="BY108" s="157"/>
      <c r="BZ108" s="157"/>
      <c r="CA108" s="157"/>
      <c r="CB108" s="157"/>
      <c r="CC108" s="157"/>
      <c r="CD108" s="157"/>
      <c r="CE108" s="157"/>
      <c r="CF108" s="157"/>
      <c r="CG108" s="157"/>
      <c r="CH108" s="157"/>
      <c r="CI108" s="157"/>
      <c r="CJ108" s="157"/>
      <c r="CK108" s="157"/>
      <c r="CL108" s="157"/>
      <c r="CM108" s="157"/>
      <c r="CN108" s="157"/>
      <c r="CO108" s="157"/>
      <c r="CP108" s="157"/>
      <c r="CQ108" s="157"/>
      <c r="CR108" s="157"/>
      <c r="CS108" s="157"/>
      <c r="CT108" s="157"/>
      <c r="CU108" s="157"/>
      <c r="CV108" s="157"/>
      <c r="CW108" s="157"/>
      <c r="CX108" s="157"/>
      <c r="CY108" s="157"/>
      <c r="CZ108" s="157"/>
      <c r="DA108" s="157"/>
      <c r="DB108" s="157"/>
      <c r="DC108" s="157"/>
      <c r="DD108" s="157"/>
      <c r="DE108" s="157"/>
      <c r="DF108" s="157"/>
      <c r="DG108" s="157"/>
      <c r="DH108" s="157"/>
      <c r="DI108" s="157"/>
      <c r="DJ108" s="157"/>
      <c r="DK108" s="157"/>
      <c r="DL108" s="157"/>
      <c r="DM108" s="157"/>
      <c r="DN108" s="157"/>
      <c r="DO108" s="157"/>
      <c r="DP108" s="157"/>
      <c r="DQ108" s="157"/>
      <c r="DR108" s="157"/>
      <c r="DS108" s="157"/>
      <c r="DT108" s="157"/>
      <c r="DU108" s="157"/>
      <c r="DV108" s="157"/>
      <c r="DW108" s="157"/>
      <c r="DX108" s="157"/>
      <c r="DY108" s="157"/>
      <c r="DZ108" s="157"/>
      <c r="EA108" s="157"/>
      <c r="EB108" s="157"/>
      <c r="EC108" s="157"/>
      <c r="ED108" s="157"/>
      <c r="EE108" s="157"/>
      <c r="EF108" s="157"/>
      <c r="EG108" s="157"/>
      <c r="EH108" s="157"/>
      <c r="EI108" s="157"/>
      <c r="EJ108" s="157"/>
      <c r="EK108" s="157"/>
      <c r="EL108" s="157"/>
      <c r="EM108" s="157"/>
      <c r="EN108" s="157"/>
      <c r="EO108" s="157"/>
      <c r="EP108" s="157"/>
      <c r="EQ108" s="157"/>
      <c r="ER108" s="157"/>
      <c r="ES108" s="157"/>
      <c r="ET108" s="157"/>
      <c r="EU108" s="157"/>
      <c r="EV108" s="157"/>
      <c r="EW108" s="157"/>
      <c r="EX108" s="157"/>
      <c r="EY108" s="157"/>
      <c r="EZ108" s="157"/>
      <c r="FA108" s="157"/>
      <c r="FB108" s="157"/>
      <c r="FC108" s="157"/>
      <c r="FD108" s="157"/>
      <c r="FE108" s="157"/>
      <c r="FF108" s="157"/>
      <c r="FG108" s="157"/>
      <c r="FH108" s="157"/>
      <c r="FI108" s="157"/>
      <c r="FJ108" s="157"/>
      <c r="FK108" s="157"/>
      <c r="FL108" s="157"/>
      <c r="FM108" s="157"/>
      <c r="FN108" s="157"/>
      <c r="FO108" s="157"/>
      <c r="FP108" s="157"/>
      <c r="FQ108" s="157"/>
      <c r="FR108" s="157"/>
      <c r="FS108" s="157"/>
      <c r="FT108" s="157"/>
      <c r="FU108" s="157"/>
      <c r="FV108" s="157"/>
      <c r="FW108" s="157"/>
      <c r="FX108" s="157"/>
      <c r="FY108" s="157"/>
      <c r="FZ108" s="157"/>
      <c r="GA108" s="157"/>
      <c r="GB108" s="157"/>
      <c r="GC108" s="157"/>
      <c r="GD108" s="157"/>
      <c r="GE108" s="157"/>
      <c r="GF108" s="157"/>
      <c r="GG108" s="157"/>
      <c r="GH108" s="157"/>
      <c r="GI108" s="157"/>
      <c r="GJ108" s="157"/>
      <c r="GK108" s="157"/>
      <c r="GL108" s="157"/>
      <c r="GM108" s="157"/>
      <c r="GN108" s="157"/>
      <c r="GO108" s="157"/>
      <c r="GP108" s="157"/>
      <c r="GQ108" s="157"/>
      <c r="GR108" s="157"/>
      <c r="GS108" s="157"/>
      <c r="GT108" s="157"/>
      <c r="GU108" s="157"/>
      <c r="GV108" s="157"/>
      <c r="GW108" s="157"/>
      <c r="GX108" s="157"/>
      <c r="GY108" s="157"/>
      <c r="GZ108" s="157"/>
      <c r="HA108" s="157"/>
      <c r="HB108" s="157"/>
      <c r="HC108" s="157"/>
      <c r="HD108" s="157"/>
      <c r="HE108" s="157"/>
      <c r="HF108" s="157"/>
      <c r="HG108" s="157"/>
      <c r="HH108" s="157"/>
      <c r="HI108" s="157"/>
      <c r="HJ108" s="157"/>
      <c r="HK108" s="157"/>
      <c r="HL108" s="157"/>
      <c r="HM108" s="157"/>
      <c r="HN108" s="157"/>
      <c r="HO108" s="157"/>
      <c r="HP108" s="157"/>
      <c r="HQ108" s="157"/>
      <c r="HR108" s="157"/>
      <c r="HS108" s="157"/>
      <c r="HT108" s="157"/>
      <c r="HU108" s="157"/>
      <c r="HV108" s="157"/>
      <c r="HW108" s="157"/>
      <c r="HX108" s="157"/>
      <c r="HY108" s="157"/>
      <c r="HZ108" s="157"/>
      <c r="IA108" s="157"/>
      <c r="IB108" s="157"/>
      <c r="IC108" s="157"/>
      <c r="ID108" s="157"/>
      <c r="IE108" s="157"/>
      <c r="IF108" s="157"/>
      <c r="IG108" s="157"/>
      <c r="IH108" s="157"/>
      <c r="II108" s="157"/>
      <c r="IJ108" s="157"/>
      <c r="IK108" s="157"/>
      <c r="IL108" s="157"/>
      <c r="IM108" s="157"/>
      <c r="IN108" s="157"/>
      <c r="IO108" s="157"/>
      <c r="IP108" s="157"/>
      <c r="IQ108" s="157"/>
      <c r="IR108" s="157"/>
      <c r="IS108" s="157"/>
      <c r="IT108" s="157"/>
      <c r="IU108" s="157"/>
      <c r="IV108" s="157"/>
      <c r="IW108" s="157"/>
      <c r="IX108" s="157"/>
      <c r="IY108" s="157"/>
      <c r="IZ108" s="157"/>
      <c r="JA108" s="157"/>
      <c r="JB108" s="157"/>
      <c r="JC108" s="157"/>
      <c r="JD108" s="157"/>
      <c r="JE108" s="157"/>
      <c r="JF108" s="157"/>
      <c r="JG108" s="157"/>
      <c r="JH108" s="157"/>
      <c r="JI108" s="157"/>
      <c r="JJ108" s="157"/>
      <c r="JK108" s="157"/>
      <c r="JL108" s="157"/>
      <c r="JM108" s="157"/>
      <c r="JN108" s="157"/>
      <c r="JO108" s="157"/>
      <c r="JP108" s="157"/>
      <c r="JQ108" s="157"/>
      <c r="JR108" s="157"/>
      <c r="JS108" s="157"/>
      <c r="JT108" s="157"/>
      <c r="JU108" s="157"/>
      <c r="JV108" s="157"/>
      <c r="JW108" s="157"/>
      <c r="JX108" s="157"/>
      <c r="JY108" s="157"/>
      <c r="JZ108" s="157"/>
      <c r="KA108" s="157"/>
      <c r="KB108" s="157"/>
      <c r="KC108" s="157"/>
      <c r="KD108" s="157"/>
      <c r="KE108" s="157"/>
      <c r="KF108" s="157"/>
      <c r="KG108" s="157"/>
      <c r="KH108" s="157"/>
      <c r="KI108" s="157"/>
      <c r="KJ108" s="157"/>
      <c r="KK108" s="157"/>
      <c r="KL108" s="157"/>
      <c r="KM108" s="157"/>
      <c r="KN108" s="157"/>
      <c r="KO108" s="157"/>
      <c r="KP108" s="157"/>
      <c r="KQ108" s="157"/>
      <c r="KR108" s="157"/>
      <c r="KS108" s="157"/>
      <c r="KT108" s="157"/>
      <c r="KU108" s="157"/>
      <c r="KV108" s="157"/>
      <c r="KW108" s="157"/>
      <c r="KX108" s="157"/>
      <c r="KY108" s="157"/>
      <c r="KZ108" s="157"/>
      <c r="LA108" s="157"/>
      <c r="LB108" s="157"/>
      <c r="LC108" s="157"/>
      <c r="LD108" s="157"/>
      <c r="LE108" s="157"/>
      <c r="LF108" s="157"/>
      <c r="LG108" s="157"/>
      <c r="LH108" s="157"/>
      <c r="LI108" s="157"/>
      <c r="LJ108" s="157"/>
      <c r="LK108" s="157"/>
      <c r="LL108" s="157"/>
      <c r="LM108" s="157"/>
      <c r="LN108" s="157"/>
      <c r="LO108" s="157"/>
      <c r="LP108" s="157"/>
      <c r="LQ108" s="157"/>
      <c r="LR108" s="157"/>
    </row>
    <row r="109" spans="1:330" ht="90" x14ac:dyDescent="0.2">
      <c r="A109" s="175" t="s">
        <v>616</v>
      </c>
      <c r="B109" s="176" t="s">
        <v>623</v>
      </c>
      <c r="C109" s="176"/>
      <c r="D109" s="176"/>
      <c r="E109" s="176"/>
      <c r="F109" s="177"/>
      <c r="G109" s="180" t="s">
        <v>624</v>
      </c>
      <c r="H109" s="179" t="s">
        <v>603</v>
      </c>
      <c r="I109" s="100">
        <f>+I116+I110+I113</f>
        <v>4047000</v>
      </c>
      <c r="J109" s="100">
        <f t="shared" ref="J109:AJ109" si="166">+J116+J110+J113</f>
        <v>2947000</v>
      </c>
      <c r="K109" s="100">
        <f t="shared" si="166"/>
        <v>5640000</v>
      </c>
      <c r="L109" s="100">
        <f t="shared" si="166"/>
        <v>3640000</v>
      </c>
      <c r="M109" s="100">
        <f t="shared" si="166"/>
        <v>5103279</v>
      </c>
      <c r="N109" s="100">
        <f t="shared" si="166"/>
        <v>3103279</v>
      </c>
      <c r="O109" s="100">
        <f t="shared" si="166"/>
        <v>5103279</v>
      </c>
      <c r="P109" s="100">
        <f t="shared" si="166"/>
        <v>3103279</v>
      </c>
      <c r="Q109" s="100">
        <f t="shared" si="166"/>
        <v>5103279</v>
      </c>
      <c r="R109" s="100">
        <f t="shared" si="166"/>
        <v>3103279</v>
      </c>
      <c r="S109" s="100">
        <f t="shared" ref="S109:T109" si="167">+S116+S110+S113</f>
        <v>5203279</v>
      </c>
      <c r="T109" s="100">
        <f t="shared" si="167"/>
        <v>3103279</v>
      </c>
      <c r="U109" s="100">
        <f t="shared" si="166"/>
        <v>2200000</v>
      </c>
      <c r="V109" s="100">
        <f t="shared" si="166"/>
        <v>200000</v>
      </c>
      <c r="W109" s="100">
        <f t="shared" si="166"/>
        <v>2200000</v>
      </c>
      <c r="X109" s="100">
        <f t="shared" si="166"/>
        <v>200000</v>
      </c>
      <c r="Y109" s="100">
        <f t="shared" si="166"/>
        <v>2020000</v>
      </c>
      <c r="Z109" s="100">
        <f t="shared" si="166"/>
        <v>20000</v>
      </c>
      <c r="AA109" s="100">
        <f t="shared" si="166"/>
        <v>2020000</v>
      </c>
      <c r="AB109" s="100">
        <f t="shared" si="166"/>
        <v>20000</v>
      </c>
      <c r="AC109" s="100">
        <f t="shared" ref="AC109:AD109" si="168">+AC116+AC110+AC113</f>
        <v>2100000</v>
      </c>
      <c r="AD109" s="100">
        <f t="shared" si="168"/>
        <v>0</v>
      </c>
      <c r="AE109" s="100">
        <f t="shared" si="166"/>
        <v>0</v>
      </c>
      <c r="AF109" s="100">
        <f t="shared" si="166"/>
        <v>0</v>
      </c>
      <c r="AG109" s="100">
        <f t="shared" si="166"/>
        <v>0</v>
      </c>
      <c r="AH109" s="100">
        <f t="shared" si="166"/>
        <v>0</v>
      </c>
      <c r="AI109" s="100">
        <f t="shared" si="166"/>
        <v>0</v>
      </c>
      <c r="AJ109" s="100">
        <f t="shared" si="166"/>
        <v>0</v>
      </c>
      <c r="AK109" s="100">
        <f t="shared" ref="AK109:AL109" si="169">+AK116+AK110+AK113</f>
        <v>0</v>
      </c>
      <c r="AL109" s="100">
        <f t="shared" si="169"/>
        <v>0</v>
      </c>
    </row>
    <row r="110" spans="1:330" x14ac:dyDescent="0.2">
      <c r="A110" s="139" t="s">
        <v>616</v>
      </c>
      <c r="B110" s="140" t="s">
        <v>623</v>
      </c>
      <c r="C110" s="141">
        <v>11</v>
      </c>
      <c r="D110" s="141"/>
      <c r="E110" s="141"/>
      <c r="F110" s="142">
        <v>42</v>
      </c>
      <c r="G110" s="143"/>
      <c r="H110" s="144"/>
      <c r="I110" s="99">
        <f t="shared" ref="I110:AK111" si="170">I111</f>
        <v>2947000</v>
      </c>
      <c r="J110" s="99">
        <f t="shared" si="170"/>
        <v>2947000</v>
      </c>
      <c r="K110" s="99">
        <f t="shared" si="170"/>
        <v>3640000</v>
      </c>
      <c r="L110" s="99">
        <f t="shared" si="170"/>
        <v>3640000</v>
      </c>
      <c r="M110" s="99">
        <f t="shared" si="170"/>
        <v>3103279</v>
      </c>
      <c r="N110" s="99">
        <f t="shared" si="170"/>
        <v>3103279</v>
      </c>
      <c r="O110" s="99">
        <f t="shared" si="170"/>
        <v>3103279</v>
      </c>
      <c r="P110" s="99">
        <f t="shared" si="170"/>
        <v>3103279</v>
      </c>
      <c r="Q110" s="99">
        <f t="shared" si="170"/>
        <v>3103279</v>
      </c>
      <c r="R110" s="99">
        <f t="shared" si="170"/>
        <v>3103279</v>
      </c>
      <c r="S110" s="99">
        <f t="shared" si="170"/>
        <v>3103279</v>
      </c>
      <c r="T110" s="99">
        <f t="shared" si="170"/>
        <v>3103279</v>
      </c>
      <c r="U110" s="99">
        <f t="shared" si="170"/>
        <v>200000</v>
      </c>
      <c r="V110" s="99">
        <f t="shared" si="170"/>
        <v>200000</v>
      </c>
      <c r="W110" s="99">
        <f t="shared" si="170"/>
        <v>200000</v>
      </c>
      <c r="X110" s="99">
        <f t="shared" si="170"/>
        <v>200000</v>
      </c>
      <c r="Y110" s="99">
        <f t="shared" si="170"/>
        <v>20000</v>
      </c>
      <c r="Z110" s="99">
        <f t="shared" si="170"/>
        <v>20000</v>
      </c>
      <c r="AA110" s="99">
        <f t="shared" si="170"/>
        <v>20000</v>
      </c>
      <c r="AB110" s="99">
        <f t="shared" si="170"/>
        <v>20000</v>
      </c>
      <c r="AC110" s="99">
        <f t="shared" si="170"/>
        <v>0</v>
      </c>
      <c r="AD110" s="99">
        <f t="shared" si="170"/>
        <v>0</v>
      </c>
      <c r="AE110" s="99">
        <f t="shared" si="170"/>
        <v>0</v>
      </c>
      <c r="AF110" s="99">
        <f t="shared" si="170"/>
        <v>0</v>
      </c>
      <c r="AG110" s="99">
        <f t="shared" si="170"/>
        <v>0</v>
      </c>
      <c r="AH110" s="99">
        <f t="shared" ref="AG110:AJ111" si="171">AH111</f>
        <v>0</v>
      </c>
      <c r="AI110" s="99">
        <f t="shared" si="170"/>
        <v>0</v>
      </c>
      <c r="AJ110" s="99">
        <f t="shared" si="171"/>
        <v>0</v>
      </c>
      <c r="AK110" s="99">
        <f t="shared" si="170"/>
        <v>0</v>
      </c>
      <c r="AL110" s="99">
        <f t="shared" ref="AK110:AL111" si="172">AL111</f>
        <v>0</v>
      </c>
    </row>
    <row r="111" spans="1:330" s="159" customFormat="1" x14ac:dyDescent="0.2">
      <c r="A111" s="145" t="s">
        <v>616</v>
      </c>
      <c r="B111" s="146" t="s">
        <v>623</v>
      </c>
      <c r="C111" s="147">
        <v>11</v>
      </c>
      <c r="D111" s="147"/>
      <c r="E111" s="145"/>
      <c r="F111" s="168">
        <v>421</v>
      </c>
      <c r="G111" s="148"/>
      <c r="H111" s="149"/>
      <c r="I111" s="101">
        <f t="shared" si="170"/>
        <v>2947000</v>
      </c>
      <c r="J111" s="101">
        <f t="shared" si="170"/>
        <v>2947000</v>
      </c>
      <c r="K111" s="101">
        <f t="shared" si="170"/>
        <v>3640000</v>
      </c>
      <c r="L111" s="101">
        <f t="shared" si="170"/>
        <v>3640000</v>
      </c>
      <c r="M111" s="108">
        <f t="shared" si="170"/>
        <v>3103279</v>
      </c>
      <c r="N111" s="108">
        <f t="shared" si="170"/>
        <v>3103279</v>
      </c>
      <c r="O111" s="108">
        <f t="shared" si="170"/>
        <v>3103279</v>
      </c>
      <c r="P111" s="108">
        <f t="shared" si="170"/>
        <v>3103279</v>
      </c>
      <c r="Q111" s="108">
        <f t="shared" si="170"/>
        <v>3103279</v>
      </c>
      <c r="R111" s="108">
        <f t="shared" si="170"/>
        <v>3103279</v>
      </c>
      <c r="S111" s="108">
        <f t="shared" si="170"/>
        <v>3103279</v>
      </c>
      <c r="T111" s="108">
        <f t="shared" si="170"/>
        <v>3103279</v>
      </c>
      <c r="U111" s="101">
        <f t="shared" si="170"/>
        <v>200000</v>
      </c>
      <c r="V111" s="101">
        <f t="shared" si="170"/>
        <v>200000</v>
      </c>
      <c r="W111" s="108">
        <f t="shared" si="170"/>
        <v>200000</v>
      </c>
      <c r="X111" s="108">
        <f t="shared" si="170"/>
        <v>200000</v>
      </c>
      <c r="Y111" s="108">
        <f t="shared" si="170"/>
        <v>20000</v>
      </c>
      <c r="Z111" s="108">
        <f t="shared" si="170"/>
        <v>20000</v>
      </c>
      <c r="AA111" s="108">
        <f t="shared" si="170"/>
        <v>20000</v>
      </c>
      <c r="AB111" s="108">
        <f t="shared" si="170"/>
        <v>20000</v>
      </c>
      <c r="AC111" s="108">
        <f t="shared" si="170"/>
        <v>0</v>
      </c>
      <c r="AD111" s="108">
        <f t="shared" si="170"/>
        <v>0</v>
      </c>
      <c r="AE111" s="108">
        <f t="shared" si="170"/>
        <v>0</v>
      </c>
      <c r="AF111" s="108">
        <f t="shared" si="170"/>
        <v>0</v>
      </c>
      <c r="AG111" s="108">
        <f t="shared" si="171"/>
        <v>0</v>
      </c>
      <c r="AH111" s="108">
        <f t="shared" si="171"/>
        <v>0</v>
      </c>
      <c r="AI111" s="108">
        <f t="shared" si="171"/>
        <v>0</v>
      </c>
      <c r="AJ111" s="108">
        <f t="shared" si="171"/>
        <v>0</v>
      </c>
      <c r="AK111" s="108">
        <f t="shared" si="172"/>
        <v>0</v>
      </c>
      <c r="AL111" s="108">
        <f t="shared" si="172"/>
        <v>0</v>
      </c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/>
      <c r="CA111" s="150"/>
      <c r="CB111" s="150"/>
      <c r="CC111" s="150"/>
      <c r="CD111" s="150"/>
      <c r="CE111" s="150"/>
      <c r="CF111" s="150"/>
      <c r="CG111" s="150"/>
      <c r="CH111" s="150"/>
      <c r="CI111" s="150"/>
      <c r="CJ111" s="150"/>
      <c r="CK111" s="150"/>
      <c r="CL111" s="150"/>
      <c r="CM111" s="150"/>
      <c r="CN111" s="150"/>
      <c r="CO111" s="150"/>
      <c r="CP111" s="150"/>
      <c r="CQ111" s="150"/>
      <c r="CR111" s="150"/>
      <c r="CS111" s="150"/>
      <c r="CT111" s="150"/>
      <c r="CU111" s="150"/>
      <c r="CV111" s="150"/>
      <c r="CW111" s="150"/>
      <c r="CX111" s="150"/>
      <c r="CY111" s="150"/>
      <c r="CZ111" s="150"/>
      <c r="DA111" s="150"/>
      <c r="DB111" s="150"/>
      <c r="DC111" s="150"/>
      <c r="DD111" s="150"/>
      <c r="DE111" s="150"/>
      <c r="DF111" s="150"/>
      <c r="DG111" s="150"/>
      <c r="DH111" s="150"/>
      <c r="DI111" s="150"/>
      <c r="DJ111" s="150"/>
      <c r="DK111" s="150"/>
      <c r="DL111" s="150"/>
      <c r="DM111" s="150"/>
      <c r="DN111" s="150"/>
      <c r="DO111" s="150"/>
      <c r="DP111" s="150"/>
      <c r="DQ111" s="150"/>
      <c r="DR111" s="150"/>
      <c r="DS111" s="150"/>
      <c r="DT111" s="150"/>
      <c r="DU111" s="150"/>
      <c r="DV111" s="150"/>
      <c r="DW111" s="150"/>
      <c r="DX111" s="150"/>
      <c r="DY111" s="150"/>
      <c r="DZ111" s="150"/>
      <c r="EA111" s="150"/>
      <c r="EB111" s="150"/>
      <c r="EC111" s="150"/>
      <c r="ED111" s="150"/>
      <c r="EE111" s="150"/>
      <c r="EF111" s="150"/>
      <c r="EG111" s="150"/>
      <c r="EH111" s="150"/>
      <c r="EI111" s="150"/>
      <c r="EJ111" s="150"/>
      <c r="EK111" s="150"/>
      <c r="EL111" s="150"/>
      <c r="EM111" s="150"/>
      <c r="EN111" s="150"/>
      <c r="EO111" s="150"/>
      <c r="EP111" s="150"/>
      <c r="EQ111" s="150"/>
      <c r="ER111" s="150"/>
      <c r="ES111" s="150"/>
      <c r="ET111" s="150"/>
      <c r="EU111" s="150"/>
      <c r="EV111" s="150"/>
      <c r="EW111" s="150"/>
      <c r="EX111" s="150"/>
      <c r="EY111" s="150"/>
      <c r="EZ111" s="150"/>
      <c r="FA111" s="150"/>
      <c r="FB111" s="150"/>
      <c r="FC111" s="150"/>
      <c r="FD111" s="150"/>
      <c r="FE111" s="150"/>
      <c r="FF111" s="150"/>
      <c r="FG111" s="150"/>
      <c r="FH111" s="150"/>
      <c r="FI111" s="150"/>
      <c r="FJ111" s="150"/>
      <c r="FK111" s="150"/>
      <c r="FL111" s="150"/>
      <c r="FM111" s="150"/>
      <c r="FN111" s="150"/>
      <c r="FO111" s="150"/>
      <c r="FP111" s="150"/>
      <c r="FQ111" s="150"/>
      <c r="FR111" s="150"/>
      <c r="FS111" s="150"/>
      <c r="FT111" s="150"/>
      <c r="FU111" s="150"/>
      <c r="FV111" s="150"/>
      <c r="FW111" s="150"/>
      <c r="FX111" s="150"/>
      <c r="FY111" s="150"/>
      <c r="FZ111" s="150"/>
      <c r="GA111" s="150"/>
      <c r="GB111" s="150"/>
      <c r="GC111" s="150"/>
      <c r="GD111" s="150"/>
      <c r="GE111" s="150"/>
      <c r="GF111" s="150"/>
      <c r="GG111" s="150"/>
      <c r="GH111" s="150"/>
      <c r="GI111" s="150"/>
      <c r="GJ111" s="150"/>
      <c r="GK111" s="150"/>
      <c r="GL111" s="150"/>
      <c r="GM111" s="150"/>
      <c r="GN111" s="150"/>
      <c r="GO111" s="150"/>
      <c r="GP111" s="150"/>
      <c r="GQ111" s="150"/>
      <c r="GR111" s="150"/>
      <c r="GS111" s="150"/>
      <c r="GT111" s="150"/>
      <c r="GU111" s="150"/>
      <c r="GV111" s="150"/>
      <c r="GW111" s="150"/>
      <c r="GX111" s="150"/>
      <c r="GY111" s="150"/>
      <c r="GZ111" s="150"/>
      <c r="HA111" s="150"/>
      <c r="HB111" s="150"/>
      <c r="HC111" s="150"/>
      <c r="HD111" s="150"/>
      <c r="HE111" s="150"/>
      <c r="HF111" s="150"/>
      <c r="HG111" s="150"/>
      <c r="HH111" s="150"/>
      <c r="HI111" s="150"/>
      <c r="HJ111" s="150"/>
      <c r="HK111" s="150"/>
      <c r="HL111" s="150"/>
      <c r="HM111" s="150"/>
      <c r="HN111" s="150"/>
      <c r="HO111" s="150"/>
      <c r="HP111" s="150"/>
      <c r="HQ111" s="150"/>
      <c r="HR111" s="150"/>
      <c r="HS111" s="150"/>
      <c r="HT111" s="150"/>
      <c r="HU111" s="150"/>
      <c r="HV111" s="150"/>
      <c r="HW111" s="150"/>
      <c r="HX111" s="150"/>
      <c r="HY111" s="150"/>
      <c r="HZ111" s="150"/>
      <c r="IA111" s="150"/>
      <c r="IB111" s="150"/>
      <c r="IC111" s="150"/>
      <c r="ID111" s="150"/>
      <c r="IE111" s="150"/>
      <c r="IF111" s="150"/>
      <c r="IG111" s="150"/>
      <c r="IH111" s="150"/>
      <c r="II111" s="150"/>
      <c r="IJ111" s="150"/>
      <c r="IK111" s="150"/>
      <c r="IL111" s="150"/>
      <c r="IM111" s="150"/>
      <c r="IN111" s="150"/>
      <c r="IO111" s="150"/>
      <c r="IP111" s="150"/>
      <c r="IQ111" s="150"/>
      <c r="IR111" s="150"/>
      <c r="IS111" s="150"/>
      <c r="IT111" s="150"/>
      <c r="IU111" s="150"/>
      <c r="IV111" s="150"/>
      <c r="IW111" s="150"/>
      <c r="IX111" s="150"/>
      <c r="IY111" s="150"/>
      <c r="IZ111" s="150"/>
      <c r="JA111" s="150"/>
      <c r="JB111" s="150"/>
      <c r="JC111" s="150"/>
      <c r="JD111" s="150"/>
      <c r="JE111" s="150"/>
      <c r="JF111" s="150"/>
      <c r="JG111" s="150"/>
      <c r="JH111" s="150"/>
      <c r="JI111" s="150"/>
      <c r="JJ111" s="150"/>
      <c r="JK111" s="150"/>
      <c r="JL111" s="150"/>
      <c r="JM111" s="150"/>
      <c r="JN111" s="150"/>
      <c r="JO111" s="150"/>
      <c r="JP111" s="150"/>
      <c r="JQ111" s="150"/>
      <c r="JR111" s="150"/>
      <c r="JS111" s="150"/>
      <c r="JT111" s="150"/>
      <c r="JU111" s="150"/>
      <c r="JV111" s="150"/>
      <c r="JW111" s="150"/>
      <c r="JX111" s="150"/>
      <c r="JY111" s="150"/>
      <c r="JZ111" s="150"/>
      <c r="KA111" s="150"/>
      <c r="KB111" s="150"/>
      <c r="KC111" s="150"/>
      <c r="KD111" s="150"/>
      <c r="KE111" s="150"/>
      <c r="KF111" s="150"/>
      <c r="KG111" s="150"/>
      <c r="KH111" s="150"/>
      <c r="KI111" s="150"/>
      <c r="KJ111" s="150"/>
      <c r="KK111" s="150"/>
      <c r="KL111" s="150"/>
      <c r="KM111" s="150"/>
      <c r="KN111" s="150"/>
      <c r="KO111" s="150"/>
      <c r="KP111" s="150"/>
      <c r="KQ111" s="150"/>
      <c r="KR111" s="150"/>
      <c r="KS111" s="150"/>
      <c r="KT111" s="150"/>
      <c r="KU111" s="150"/>
      <c r="KV111" s="150"/>
      <c r="KW111" s="150"/>
      <c r="KX111" s="150"/>
      <c r="KY111" s="150"/>
      <c r="KZ111" s="150"/>
      <c r="LA111" s="150"/>
      <c r="LB111" s="150"/>
      <c r="LC111" s="150"/>
      <c r="LD111" s="150"/>
      <c r="LE111" s="150"/>
      <c r="LF111" s="150"/>
      <c r="LG111" s="150"/>
      <c r="LH111" s="150"/>
      <c r="LI111" s="150"/>
      <c r="LJ111" s="150"/>
      <c r="LK111" s="150"/>
      <c r="LL111" s="150"/>
      <c r="LM111" s="150"/>
      <c r="LN111" s="150"/>
      <c r="LO111" s="150"/>
      <c r="LP111" s="150"/>
      <c r="LQ111" s="150"/>
      <c r="LR111" s="150"/>
    </row>
    <row r="112" spans="1:330" s="158" customFormat="1" ht="15" x14ac:dyDescent="0.2">
      <c r="A112" s="151" t="s">
        <v>616</v>
      </c>
      <c r="B112" s="152" t="s">
        <v>623</v>
      </c>
      <c r="C112" s="153">
        <v>11</v>
      </c>
      <c r="D112" s="153"/>
      <c r="E112" s="151" t="s">
        <v>101</v>
      </c>
      <c r="F112" s="174">
        <v>4214</v>
      </c>
      <c r="G112" s="155" t="s">
        <v>500</v>
      </c>
      <c r="H112" s="156"/>
      <c r="I112" s="97">
        <v>2947000</v>
      </c>
      <c r="J112" s="94">
        <f>I112</f>
        <v>2947000</v>
      </c>
      <c r="K112" s="97">
        <v>3640000</v>
      </c>
      <c r="L112" s="94">
        <f>K112</f>
        <v>3640000</v>
      </c>
      <c r="M112" s="120">
        <v>3103279</v>
      </c>
      <c r="N112" s="118">
        <f>M112</f>
        <v>3103279</v>
      </c>
      <c r="O112" s="120">
        <v>3103279</v>
      </c>
      <c r="P112" s="118">
        <f>O112</f>
        <v>3103279</v>
      </c>
      <c r="Q112" s="120">
        <v>3103279</v>
      </c>
      <c r="R112" s="118">
        <f>Q112</f>
        <v>3103279</v>
      </c>
      <c r="S112" s="120">
        <v>3103279</v>
      </c>
      <c r="T112" s="118">
        <f>S112</f>
        <v>3103279</v>
      </c>
      <c r="U112" s="97">
        <v>200000</v>
      </c>
      <c r="V112" s="94">
        <f>U112</f>
        <v>200000</v>
      </c>
      <c r="W112" s="120">
        <v>200000</v>
      </c>
      <c r="X112" s="118">
        <f>W112</f>
        <v>200000</v>
      </c>
      <c r="Y112" s="120">
        <v>20000</v>
      </c>
      <c r="Z112" s="118">
        <f>Y112</f>
        <v>20000</v>
      </c>
      <c r="AA112" s="120">
        <v>20000</v>
      </c>
      <c r="AB112" s="118">
        <f>AA112</f>
        <v>20000</v>
      </c>
      <c r="AC112" s="120"/>
      <c r="AD112" s="118">
        <f>AC112</f>
        <v>0</v>
      </c>
      <c r="AE112" s="120">
        <v>0</v>
      </c>
      <c r="AF112" s="118">
        <f>AE112</f>
        <v>0</v>
      </c>
      <c r="AG112" s="120">
        <v>0</v>
      </c>
      <c r="AH112" s="118">
        <f>AG112</f>
        <v>0</v>
      </c>
      <c r="AI112" s="120">
        <v>0</v>
      </c>
      <c r="AJ112" s="118">
        <f>AI112</f>
        <v>0</v>
      </c>
      <c r="AK112" s="120"/>
      <c r="AL112" s="118">
        <f>AK112</f>
        <v>0</v>
      </c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7"/>
      <c r="BW112" s="157"/>
      <c r="BX112" s="157"/>
      <c r="BY112" s="157"/>
      <c r="BZ112" s="157"/>
      <c r="CA112" s="157"/>
      <c r="CB112" s="157"/>
      <c r="CC112" s="157"/>
      <c r="CD112" s="157"/>
      <c r="CE112" s="157"/>
      <c r="CF112" s="157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57"/>
      <c r="DN112" s="157"/>
      <c r="DO112" s="157"/>
      <c r="DP112" s="157"/>
      <c r="DQ112" s="157"/>
      <c r="DR112" s="157"/>
      <c r="DS112" s="157"/>
      <c r="DT112" s="157"/>
      <c r="DU112" s="157"/>
      <c r="DV112" s="157"/>
      <c r="DW112" s="157"/>
      <c r="DX112" s="157"/>
      <c r="DY112" s="157"/>
      <c r="DZ112" s="157"/>
      <c r="EA112" s="157"/>
      <c r="EB112" s="157"/>
      <c r="EC112" s="157"/>
      <c r="ED112" s="157"/>
      <c r="EE112" s="157"/>
      <c r="EF112" s="157"/>
      <c r="EG112" s="157"/>
      <c r="EH112" s="157"/>
      <c r="EI112" s="157"/>
      <c r="EJ112" s="157"/>
      <c r="EK112" s="157"/>
      <c r="EL112" s="157"/>
      <c r="EM112" s="157"/>
      <c r="EN112" s="157"/>
      <c r="EO112" s="157"/>
      <c r="EP112" s="157"/>
      <c r="EQ112" s="157"/>
      <c r="ER112" s="157"/>
      <c r="ES112" s="157"/>
      <c r="ET112" s="157"/>
      <c r="EU112" s="157"/>
      <c r="EV112" s="157"/>
      <c r="EW112" s="157"/>
      <c r="EX112" s="157"/>
      <c r="EY112" s="157"/>
      <c r="EZ112" s="157"/>
      <c r="FA112" s="157"/>
      <c r="FB112" s="157"/>
      <c r="FC112" s="157"/>
      <c r="FD112" s="157"/>
      <c r="FE112" s="157"/>
      <c r="FF112" s="157"/>
      <c r="FG112" s="157"/>
      <c r="FH112" s="157"/>
      <c r="FI112" s="157"/>
      <c r="FJ112" s="157"/>
      <c r="FK112" s="157"/>
      <c r="FL112" s="157"/>
      <c r="FM112" s="157"/>
      <c r="FN112" s="157"/>
      <c r="FO112" s="157"/>
      <c r="FP112" s="157"/>
      <c r="FQ112" s="157"/>
      <c r="FR112" s="157"/>
      <c r="FS112" s="157"/>
      <c r="FT112" s="157"/>
      <c r="FU112" s="157"/>
      <c r="FV112" s="157"/>
      <c r="FW112" s="157"/>
      <c r="FX112" s="157"/>
      <c r="FY112" s="157"/>
      <c r="FZ112" s="157"/>
      <c r="GA112" s="157"/>
      <c r="GB112" s="157"/>
      <c r="GC112" s="157"/>
      <c r="GD112" s="157"/>
      <c r="GE112" s="157"/>
      <c r="GF112" s="157"/>
      <c r="GG112" s="157"/>
      <c r="GH112" s="157"/>
      <c r="GI112" s="157"/>
      <c r="GJ112" s="157"/>
      <c r="GK112" s="157"/>
      <c r="GL112" s="157"/>
      <c r="GM112" s="157"/>
      <c r="GN112" s="157"/>
      <c r="GO112" s="157"/>
      <c r="GP112" s="157"/>
      <c r="GQ112" s="157"/>
      <c r="GR112" s="157"/>
      <c r="GS112" s="157"/>
      <c r="GT112" s="157"/>
      <c r="GU112" s="157"/>
      <c r="GV112" s="157"/>
      <c r="GW112" s="157"/>
      <c r="GX112" s="157"/>
      <c r="GY112" s="157"/>
      <c r="GZ112" s="157"/>
      <c r="HA112" s="157"/>
      <c r="HB112" s="157"/>
      <c r="HC112" s="157"/>
      <c r="HD112" s="157"/>
      <c r="HE112" s="157"/>
      <c r="HF112" s="157"/>
      <c r="HG112" s="157"/>
      <c r="HH112" s="157"/>
      <c r="HI112" s="157"/>
      <c r="HJ112" s="157"/>
      <c r="HK112" s="157"/>
      <c r="HL112" s="157"/>
      <c r="HM112" s="157"/>
      <c r="HN112" s="157"/>
      <c r="HO112" s="157"/>
      <c r="HP112" s="157"/>
      <c r="HQ112" s="157"/>
      <c r="HR112" s="157"/>
      <c r="HS112" s="157"/>
      <c r="HT112" s="157"/>
      <c r="HU112" s="157"/>
      <c r="HV112" s="157"/>
      <c r="HW112" s="157"/>
      <c r="HX112" s="157"/>
      <c r="HY112" s="157"/>
      <c r="HZ112" s="157"/>
      <c r="IA112" s="157"/>
      <c r="IB112" s="157"/>
      <c r="IC112" s="157"/>
      <c r="ID112" s="157"/>
      <c r="IE112" s="157"/>
      <c r="IF112" s="157"/>
      <c r="IG112" s="157"/>
      <c r="IH112" s="157"/>
      <c r="II112" s="157"/>
      <c r="IJ112" s="157"/>
      <c r="IK112" s="157"/>
      <c r="IL112" s="157"/>
      <c r="IM112" s="157"/>
      <c r="IN112" s="157"/>
      <c r="IO112" s="157"/>
      <c r="IP112" s="157"/>
      <c r="IQ112" s="157"/>
      <c r="IR112" s="157"/>
      <c r="IS112" s="157"/>
      <c r="IT112" s="157"/>
      <c r="IU112" s="157"/>
      <c r="IV112" s="157"/>
      <c r="IW112" s="157"/>
      <c r="IX112" s="157"/>
      <c r="IY112" s="157"/>
      <c r="IZ112" s="157"/>
      <c r="JA112" s="157"/>
      <c r="JB112" s="157"/>
      <c r="JC112" s="157"/>
      <c r="JD112" s="157"/>
      <c r="JE112" s="157"/>
      <c r="JF112" s="157"/>
      <c r="JG112" s="157"/>
      <c r="JH112" s="157"/>
      <c r="JI112" s="157"/>
      <c r="JJ112" s="157"/>
      <c r="JK112" s="157"/>
      <c r="JL112" s="157"/>
      <c r="JM112" s="157"/>
      <c r="JN112" s="157"/>
      <c r="JO112" s="157"/>
      <c r="JP112" s="157"/>
      <c r="JQ112" s="157"/>
      <c r="JR112" s="157"/>
      <c r="JS112" s="157"/>
      <c r="JT112" s="157"/>
      <c r="JU112" s="157"/>
      <c r="JV112" s="157"/>
      <c r="JW112" s="157"/>
      <c r="JX112" s="157"/>
      <c r="JY112" s="157"/>
      <c r="JZ112" s="157"/>
      <c r="KA112" s="157"/>
      <c r="KB112" s="157"/>
      <c r="KC112" s="157"/>
      <c r="KD112" s="157"/>
      <c r="KE112" s="157"/>
      <c r="KF112" s="157"/>
      <c r="KG112" s="157"/>
      <c r="KH112" s="157"/>
      <c r="KI112" s="157"/>
      <c r="KJ112" s="157"/>
      <c r="KK112" s="157"/>
      <c r="KL112" s="157"/>
      <c r="KM112" s="157"/>
      <c r="KN112" s="157"/>
      <c r="KO112" s="157"/>
      <c r="KP112" s="157"/>
      <c r="KQ112" s="157"/>
      <c r="KR112" s="157"/>
      <c r="KS112" s="157"/>
      <c r="KT112" s="157"/>
      <c r="KU112" s="157"/>
      <c r="KV112" s="157"/>
      <c r="KW112" s="157"/>
      <c r="KX112" s="157"/>
      <c r="KY112" s="157"/>
      <c r="KZ112" s="157"/>
      <c r="LA112" s="157"/>
      <c r="LB112" s="157"/>
      <c r="LC112" s="157"/>
      <c r="LD112" s="157"/>
      <c r="LE112" s="157"/>
      <c r="LF112" s="157"/>
      <c r="LG112" s="157"/>
      <c r="LH112" s="157"/>
      <c r="LI112" s="157"/>
      <c r="LJ112" s="157"/>
      <c r="LK112" s="157"/>
      <c r="LL112" s="157"/>
      <c r="LM112" s="157"/>
      <c r="LN112" s="157"/>
      <c r="LO112" s="157"/>
      <c r="LP112" s="157"/>
      <c r="LQ112" s="157"/>
      <c r="LR112" s="157"/>
    </row>
    <row r="113" spans="1:330" x14ac:dyDescent="0.2">
      <c r="A113" s="170" t="s">
        <v>616</v>
      </c>
      <c r="B113" s="171" t="s">
        <v>623</v>
      </c>
      <c r="C113" s="141">
        <v>43</v>
      </c>
      <c r="D113" s="141"/>
      <c r="E113" s="171"/>
      <c r="F113" s="142">
        <v>42</v>
      </c>
      <c r="G113" s="143"/>
      <c r="H113" s="172"/>
      <c r="I113" s="105">
        <f t="shared" ref="I113:AK114" si="173">I114</f>
        <v>100000</v>
      </c>
      <c r="J113" s="105">
        <f t="shared" si="173"/>
        <v>0</v>
      </c>
      <c r="K113" s="105">
        <f t="shared" si="173"/>
        <v>0</v>
      </c>
      <c r="L113" s="105">
        <f t="shared" si="173"/>
        <v>0</v>
      </c>
      <c r="M113" s="105">
        <f t="shared" si="173"/>
        <v>0</v>
      </c>
      <c r="N113" s="105">
        <f t="shared" si="173"/>
        <v>0</v>
      </c>
      <c r="O113" s="105">
        <f t="shared" si="173"/>
        <v>0</v>
      </c>
      <c r="P113" s="105">
        <f t="shared" si="173"/>
        <v>0</v>
      </c>
      <c r="Q113" s="105">
        <f t="shared" si="173"/>
        <v>0</v>
      </c>
      <c r="R113" s="105">
        <f t="shared" si="173"/>
        <v>0</v>
      </c>
      <c r="S113" s="105">
        <f t="shared" si="173"/>
        <v>100000</v>
      </c>
      <c r="T113" s="105">
        <f t="shared" si="173"/>
        <v>0</v>
      </c>
      <c r="U113" s="105">
        <f t="shared" si="173"/>
        <v>0</v>
      </c>
      <c r="V113" s="105">
        <f t="shared" si="173"/>
        <v>0</v>
      </c>
      <c r="W113" s="105">
        <f t="shared" si="173"/>
        <v>0</v>
      </c>
      <c r="X113" s="105">
        <f t="shared" si="173"/>
        <v>0</v>
      </c>
      <c r="Y113" s="105">
        <f t="shared" si="173"/>
        <v>0</v>
      </c>
      <c r="Z113" s="105">
        <f t="shared" si="173"/>
        <v>0</v>
      </c>
      <c r="AA113" s="105">
        <f t="shared" si="173"/>
        <v>0</v>
      </c>
      <c r="AB113" s="105">
        <f t="shared" si="173"/>
        <v>0</v>
      </c>
      <c r="AC113" s="105">
        <f t="shared" si="173"/>
        <v>100000</v>
      </c>
      <c r="AD113" s="105">
        <f t="shared" si="173"/>
        <v>0</v>
      </c>
      <c r="AE113" s="105">
        <f t="shared" si="173"/>
        <v>0</v>
      </c>
      <c r="AF113" s="105">
        <f t="shared" si="173"/>
        <v>0</v>
      </c>
      <c r="AG113" s="105">
        <f t="shared" si="173"/>
        <v>0</v>
      </c>
      <c r="AH113" s="105">
        <f t="shared" si="173"/>
        <v>0</v>
      </c>
      <c r="AI113" s="105">
        <f t="shared" si="173"/>
        <v>0</v>
      </c>
      <c r="AJ113" s="105">
        <f t="shared" ref="AG113:AJ114" si="174">AJ114</f>
        <v>0</v>
      </c>
      <c r="AK113" s="105">
        <f t="shared" si="173"/>
        <v>0</v>
      </c>
      <c r="AL113" s="105">
        <f t="shared" ref="AK113:AL114" si="175">AL114</f>
        <v>0</v>
      </c>
    </row>
    <row r="114" spans="1:330" s="159" customFormat="1" x14ac:dyDescent="0.2">
      <c r="A114" s="145" t="s">
        <v>616</v>
      </c>
      <c r="B114" s="146" t="s">
        <v>623</v>
      </c>
      <c r="C114" s="147">
        <v>43</v>
      </c>
      <c r="D114" s="147"/>
      <c r="E114" s="145"/>
      <c r="F114" s="168">
        <v>421</v>
      </c>
      <c r="G114" s="148"/>
      <c r="H114" s="149"/>
      <c r="I114" s="101">
        <f t="shared" si="173"/>
        <v>100000</v>
      </c>
      <c r="J114" s="101">
        <f t="shared" si="173"/>
        <v>0</v>
      </c>
      <c r="K114" s="101">
        <f t="shared" si="173"/>
        <v>0</v>
      </c>
      <c r="L114" s="101">
        <f t="shared" si="173"/>
        <v>0</v>
      </c>
      <c r="M114" s="108">
        <f t="shared" si="173"/>
        <v>0</v>
      </c>
      <c r="N114" s="108">
        <f t="shared" si="173"/>
        <v>0</v>
      </c>
      <c r="O114" s="108">
        <f t="shared" si="173"/>
        <v>0</v>
      </c>
      <c r="P114" s="108">
        <f t="shared" si="173"/>
        <v>0</v>
      </c>
      <c r="Q114" s="108">
        <f t="shared" si="173"/>
        <v>0</v>
      </c>
      <c r="R114" s="108">
        <f t="shared" si="173"/>
        <v>0</v>
      </c>
      <c r="S114" s="108">
        <f t="shared" si="173"/>
        <v>100000</v>
      </c>
      <c r="T114" s="108">
        <f t="shared" si="173"/>
        <v>0</v>
      </c>
      <c r="U114" s="101">
        <f t="shared" si="173"/>
        <v>0</v>
      </c>
      <c r="V114" s="101">
        <f t="shared" si="173"/>
        <v>0</v>
      </c>
      <c r="W114" s="108">
        <f t="shared" si="173"/>
        <v>0</v>
      </c>
      <c r="X114" s="108">
        <f t="shared" si="173"/>
        <v>0</v>
      </c>
      <c r="Y114" s="108">
        <f t="shared" si="173"/>
        <v>0</v>
      </c>
      <c r="Z114" s="108">
        <f t="shared" si="173"/>
        <v>0</v>
      </c>
      <c r="AA114" s="108">
        <f t="shared" si="173"/>
        <v>0</v>
      </c>
      <c r="AB114" s="108">
        <f t="shared" si="173"/>
        <v>0</v>
      </c>
      <c r="AC114" s="108">
        <f t="shared" si="173"/>
        <v>100000</v>
      </c>
      <c r="AD114" s="108">
        <f t="shared" si="173"/>
        <v>0</v>
      </c>
      <c r="AE114" s="108">
        <f t="shared" si="173"/>
        <v>0</v>
      </c>
      <c r="AF114" s="108">
        <f t="shared" si="173"/>
        <v>0</v>
      </c>
      <c r="AG114" s="108">
        <f t="shared" si="174"/>
        <v>0</v>
      </c>
      <c r="AH114" s="108">
        <f t="shared" si="174"/>
        <v>0</v>
      </c>
      <c r="AI114" s="108">
        <f t="shared" si="174"/>
        <v>0</v>
      </c>
      <c r="AJ114" s="108">
        <f t="shared" si="174"/>
        <v>0</v>
      </c>
      <c r="AK114" s="108">
        <f t="shared" si="175"/>
        <v>0</v>
      </c>
      <c r="AL114" s="108">
        <f t="shared" si="175"/>
        <v>0</v>
      </c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50"/>
      <c r="CH114" s="150"/>
      <c r="CI114" s="150"/>
      <c r="CJ114" s="150"/>
      <c r="CK114" s="150"/>
      <c r="CL114" s="150"/>
      <c r="CM114" s="150"/>
      <c r="CN114" s="150"/>
      <c r="CO114" s="150"/>
      <c r="CP114" s="150"/>
      <c r="CQ114" s="150"/>
      <c r="CR114" s="150"/>
      <c r="CS114" s="150"/>
      <c r="CT114" s="150"/>
      <c r="CU114" s="150"/>
      <c r="CV114" s="150"/>
      <c r="CW114" s="150"/>
      <c r="CX114" s="150"/>
      <c r="CY114" s="150"/>
      <c r="CZ114" s="150"/>
      <c r="DA114" s="150"/>
      <c r="DB114" s="150"/>
      <c r="DC114" s="150"/>
      <c r="DD114" s="150"/>
      <c r="DE114" s="150"/>
      <c r="DF114" s="150"/>
      <c r="DG114" s="150"/>
      <c r="DH114" s="150"/>
      <c r="DI114" s="150"/>
      <c r="DJ114" s="150"/>
      <c r="DK114" s="150"/>
      <c r="DL114" s="150"/>
      <c r="DM114" s="150"/>
      <c r="DN114" s="150"/>
      <c r="DO114" s="150"/>
      <c r="DP114" s="150"/>
      <c r="DQ114" s="150"/>
      <c r="DR114" s="150"/>
      <c r="DS114" s="150"/>
      <c r="DT114" s="150"/>
      <c r="DU114" s="150"/>
      <c r="DV114" s="150"/>
      <c r="DW114" s="150"/>
      <c r="DX114" s="150"/>
      <c r="DY114" s="150"/>
      <c r="DZ114" s="150"/>
      <c r="EA114" s="150"/>
      <c r="EB114" s="150"/>
      <c r="EC114" s="150"/>
      <c r="ED114" s="150"/>
      <c r="EE114" s="150"/>
      <c r="EF114" s="150"/>
      <c r="EG114" s="150"/>
      <c r="EH114" s="150"/>
      <c r="EI114" s="150"/>
      <c r="EJ114" s="150"/>
      <c r="EK114" s="150"/>
      <c r="EL114" s="150"/>
      <c r="EM114" s="150"/>
      <c r="EN114" s="150"/>
      <c r="EO114" s="150"/>
      <c r="EP114" s="150"/>
      <c r="EQ114" s="150"/>
      <c r="ER114" s="150"/>
      <c r="ES114" s="150"/>
      <c r="ET114" s="150"/>
      <c r="EU114" s="150"/>
      <c r="EV114" s="150"/>
      <c r="EW114" s="150"/>
      <c r="EX114" s="150"/>
      <c r="EY114" s="150"/>
      <c r="EZ114" s="150"/>
      <c r="FA114" s="150"/>
      <c r="FB114" s="150"/>
      <c r="FC114" s="150"/>
      <c r="FD114" s="150"/>
      <c r="FE114" s="150"/>
      <c r="FF114" s="150"/>
      <c r="FG114" s="150"/>
      <c r="FH114" s="150"/>
      <c r="FI114" s="150"/>
      <c r="FJ114" s="150"/>
      <c r="FK114" s="150"/>
      <c r="FL114" s="150"/>
      <c r="FM114" s="150"/>
      <c r="FN114" s="150"/>
      <c r="FO114" s="150"/>
      <c r="FP114" s="150"/>
      <c r="FQ114" s="150"/>
      <c r="FR114" s="150"/>
      <c r="FS114" s="150"/>
      <c r="FT114" s="150"/>
      <c r="FU114" s="150"/>
      <c r="FV114" s="150"/>
      <c r="FW114" s="150"/>
      <c r="FX114" s="150"/>
      <c r="FY114" s="150"/>
      <c r="FZ114" s="150"/>
      <c r="GA114" s="150"/>
      <c r="GB114" s="150"/>
      <c r="GC114" s="150"/>
      <c r="GD114" s="150"/>
      <c r="GE114" s="150"/>
      <c r="GF114" s="150"/>
      <c r="GG114" s="150"/>
      <c r="GH114" s="150"/>
      <c r="GI114" s="150"/>
      <c r="GJ114" s="150"/>
      <c r="GK114" s="150"/>
      <c r="GL114" s="150"/>
      <c r="GM114" s="150"/>
      <c r="GN114" s="150"/>
      <c r="GO114" s="150"/>
      <c r="GP114" s="150"/>
      <c r="GQ114" s="150"/>
      <c r="GR114" s="150"/>
      <c r="GS114" s="150"/>
      <c r="GT114" s="150"/>
      <c r="GU114" s="150"/>
      <c r="GV114" s="150"/>
      <c r="GW114" s="150"/>
      <c r="GX114" s="150"/>
      <c r="GY114" s="150"/>
      <c r="GZ114" s="150"/>
      <c r="HA114" s="150"/>
      <c r="HB114" s="150"/>
      <c r="HC114" s="150"/>
      <c r="HD114" s="150"/>
      <c r="HE114" s="150"/>
      <c r="HF114" s="150"/>
      <c r="HG114" s="150"/>
      <c r="HH114" s="150"/>
      <c r="HI114" s="150"/>
      <c r="HJ114" s="150"/>
      <c r="HK114" s="150"/>
      <c r="HL114" s="150"/>
      <c r="HM114" s="150"/>
      <c r="HN114" s="150"/>
      <c r="HO114" s="150"/>
      <c r="HP114" s="150"/>
      <c r="HQ114" s="150"/>
      <c r="HR114" s="150"/>
      <c r="HS114" s="150"/>
      <c r="HT114" s="150"/>
      <c r="HU114" s="150"/>
      <c r="HV114" s="150"/>
      <c r="HW114" s="150"/>
      <c r="HX114" s="150"/>
      <c r="HY114" s="150"/>
      <c r="HZ114" s="150"/>
      <c r="IA114" s="150"/>
      <c r="IB114" s="150"/>
      <c r="IC114" s="150"/>
      <c r="ID114" s="150"/>
      <c r="IE114" s="150"/>
      <c r="IF114" s="150"/>
      <c r="IG114" s="150"/>
      <c r="IH114" s="150"/>
      <c r="II114" s="150"/>
      <c r="IJ114" s="150"/>
      <c r="IK114" s="150"/>
      <c r="IL114" s="150"/>
      <c r="IM114" s="150"/>
      <c r="IN114" s="150"/>
      <c r="IO114" s="150"/>
      <c r="IP114" s="150"/>
      <c r="IQ114" s="150"/>
      <c r="IR114" s="150"/>
      <c r="IS114" s="150"/>
      <c r="IT114" s="150"/>
      <c r="IU114" s="150"/>
      <c r="IV114" s="150"/>
      <c r="IW114" s="150"/>
      <c r="IX114" s="150"/>
      <c r="IY114" s="150"/>
      <c r="IZ114" s="150"/>
      <c r="JA114" s="150"/>
      <c r="JB114" s="150"/>
      <c r="JC114" s="150"/>
      <c r="JD114" s="150"/>
      <c r="JE114" s="150"/>
      <c r="JF114" s="150"/>
      <c r="JG114" s="150"/>
      <c r="JH114" s="150"/>
      <c r="JI114" s="150"/>
      <c r="JJ114" s="150"/>
      <c r="JK114" s="150"/>
      <c r="JL114" s="150"/>
      <c r="JM114" s="150"/>
      <c r="JN114" s="150"/>
      <c r="JO114" s="150"/>
      <c r="JP114" s="150"/>
      <c r="JQ114" s="150"/>
      <c r="JR114" s="150"/>
      <c r="JS114" s="150"/>
      <c r="JT114" s="150"/>
      <c r="JU114" s="150"/>
      <c r="JV114" s="150"/>
      <c r="JW114" s="150"/>
      <c r="JX114" s="150"/>
      <c r="JY114" s="150"/>
      <c r="JZ114" s="150"/>
      <c r="KA114" s="150"/>
      <c r="KB114" s="150"/>
      <c r="KC114" s="150"/>
      <c r="KD114" s="150"/>
      <c r="KE114" s="150"/>
      <c r="KF114" s="150"/>
      <c r="KG114" s="150"/>
      <c r="KH114" s="150"/>
      <c r="KI114" s="150"/>
      <c r="KJ114" s="150"/>
      <c r="KK114" s="150"/>
      <c r="KL114" s="150"/>
      <c r="KM114" s="150"/>
      <c r="KN114" s="150"/>
      <c r="KO114" s="150"/>
      <c r="KP114" s="150"/>
      <c r="KQ114" s="150"/>
      <c r="KR114" s="150"/>
      <c r="KS114" s="150"/>
      <c r="KT114" s="150"/>
      <c r="KU114" s="150"/>
      <c r="KV114" s="150"/>
      <c r="KW114" s="150"/>
      <c r="KX114" s="150"/>
      <c r="KY114" s="150"/>
      <c r="KZ114" s="150"/>
      <c r="LA114" s="150"/>
      <c r="LB114" s="150"/>
      <c r="LC114" s="150"/>
      <c r="LD114" s="150"/>
      <c r="LE114" s="150"/>
      <c r="LF114" s="150"/>
      <c r="LG114" s="150"/>
      <c r="LH114" s="150"/>
      <c r="LI114" s="150"/>
      <c r="LJ114" s="150"/>
      <c r="LK114" s="150"/>
      <c r="LL114" s="150"/>
      <c r="LM114" s="150"/>
      <c r="LN114" s="150"/>
      <c r="LO114" s="150"/>
      <c r="LP114" s="150"/>
      <c r="LQ114" s="150"/>
      <c r="LR114" s="150"/>
    </row>
    <row r="115" spans="1:330" s="158" customFormat="1" ht="15" x14ac:dyDescent="0.2">
      <c r="A115" s="151" t="s">
        <v>616</v>
      </c>
      <c r="B115" s="152" t="s">
        <v>623</v>
      </c>
      <c r="C115" s="153">
        <v>43</v>
      </c>
      <c r="D115" s="153"/>
      <c r="E115" s="151" t="s">
        <v>101</v>
      </c>
      <c r="F115" s="174">
        <v>4214</v>
      </c>
      <c r="G115" s="155" t="s">
        <v>500</v>
      </c>
      <c r="H115" s="156"/>
      <c r="I115" s="97">
        <v>100000</v>
      </c>
      <c r="J115" s="112"/>
      <c r="K115" s="97"/>
      <c r="L115" s="112"/>
      <c r="M115" s="120"/>
      <c r="N115" s="113"/>
      <c r="O115" s="120"/>
      <c r="P115" s="113"/>
      <c r="Q115" s="120"/>
      <c r="R115" s="113"/>
      <c r="S115" s="120">
        <v>100000</v>
      </c>
      <c r="T115" s="113"/>
      <c r="U115" s="97"/>
      <c r="V115" s="112"/>
      <c r="W115" s="120"/>
      <c r="X115" s="113"/>
      <c r="Y115" s="120"/>
      <c r="Z115" s="113"/>
      <c r="AA115" s="120"/>
      <c r="AB115" s="113"/>
      <c r="AC115" s="120">
        <v>100000</v>
      </c>
      <c r="AD115" s="113"/>
      <c r="AE115" s="120">
        <v>0</v>
      </c>
      <c r="AF115" s="113"/>
      <c r="AG115" s="120">
        <v>0</v>
      </c>
      <c r="AH115" s="113"/>
      <c r="AI115" s="120">
        <v>0</v>
      </c>
      <c r="AJ115" s="113"/>
      <c r="AK115" s="120"/>
      <c r="AL115" s="113"/>
      <c r="AM115" s="157"/>
      <c r="AN115" s="157"/>
      <c r="AO115" s="157"/>
      <c r="AP115" s="157"/>
      <c r="AQ115" s="157"/>
      <c r="AR115" s="157"/>
      <c r="AS115" s="157"/>
      <c r="AT115" s="157"/>
      <c r="AU115" s="157"/>
      <c r="AV115" s="157"/>
      <c r="AW115" s="157"/>
      <c r="AX115" s="157"/>
      <c r="AY115" s="157"/>
      <c r="AZ115" s="157"/>
      <c r="BA115" s="157"/>
      <c r="BB115" s="157"/>
      <c r="BC115" s="157"/>
      <c r="BD115" s="157"/>
      <c r="BE115" s="157"/>
      <c r="BF115" s="157"/>
      <c r="BG115" s="157"/>
      <c r="BH115" s="157"/>
      <c r="BI115" s="157"/>
      <c r="BJ115" s="157"/>
      <c r="BK115" s="157"/>
      <c r="BL115" s="157"/>
      <c r="BM115" s="157"/>
      <c r="BN115" s="157"/>
      <c r="BO115" s="157"/>
      <c r="BP115" s="157"/>
      <c r="BQ115" s="157"/>
      <c r="BR115" s="157"/>
      <c r="BS115" s="157"/>
      <c r="BT115" s="157"/>
      <c r="BU115" s="157"/>
      <c r="BV115" s="157"/>
      <c r="BW115" s="157"/>
      <c r="BX115" s="157"/>
      <c r="BY115" s="157"/>
      <c r="BZ115" s="157"/>
      <c r="CA115" s="157"/>
      <c r="CB115" s="157"/>
      <c r="CC115" s="157"/>
      <c r="CD115" s="157"/>
      <c r="CE115" s="157"/>
      <c r="CF115" s="157"/>
      <c r="CG115" s="157"/>
      <c r="CH115" s="157"/>
      <c r="CI115" s="157"/>
      <c r="CJ115" s="157"/>
      <c r="CK115" s="157"/>
      <c r="CL115" s="157"/>
      <c r="CM115" s="157"/>
      <c r="CN115" s="157"/>
      <c r="CO115" s="157"/>
      <c r="CP115" s="157"/>
      <c r="CQ115" s="157"/>
      <c r="CR115" s="157"/>
      <c r="CS115" s="157"/>
      <c r="CT115" s="157"/>
      <c r="CU115" s="157"/>
      <c r="CV115" s="157"/>
      <c r="CW115" s="157"/>
      <c r="CX115" s="157"/>
      <c r="CY115" s="157"/>
      <c r="CZ115" s="157"/>
      <c r="DA115" s="157"/>
      <c r="DB115" s="157"/>
      <c r="DC115" s="157"/>
      <c r="DD115" s="157"/>
      <c r="DE115" s="157"/>
      <c r="DF115" s="157"/>
      <c r="DG115" s="157"/>
      <c r="DH115" s="157"/>
      <c r="DI115" s="157"/>
      <c r="DJ115" s="157"/>
      <c r="DK115" s="157"/>
      <c r="DL115" s="157"/>
      <c r="DM115" s="157"/>
      <c r="DN115" s="157"/>
      <c r="DO115" s="157"/>
      <c r="DP115" s="157"/>
      <c r="DQ115" s="157"/>
      <c r="DR115" s="157"/>
      <c r="DS115" s="157"/>
      <c r="DT115" s="157"/>
      <c r="DU115" s="157"/>
      <c r="DV115" s="157"/>
      <c r="DW115" s="157"/>
      <c r="DX115" s="157"/>
      <c r="DY115" s="157"/>
      <c r="DZ115" s="157"/>
      <c r="EA115" s="157"/>
      <c r="EB115" s="157"/>
      <c r="EC115" s="157"/>
      <c r="ED115" s="157"/>
      <c r="EE115" s="157"/>
      <c r="EF115" s="157"/>
      <c r="EG115" s="157"/>
      <c r="EH115" s="157"/>
      <c r="EI115" s="157"/>
      <c r="EJ115" s="157"/>
      <c r="EK115" s="157"/>
      <c r="EL115" s="157"/>
      <c r="EM115" s="157"/>
      <c r="EN115" s="157"/>
      <c r="EO115" s="157"/>
      <c r="EP115" s="157"/>
      <c r="EQ115" s="157"/>
      <c r="ER115" s="157"/>
      <c r="ES115" s="157"/>
      <c r="ET115" s="157"/>
      <c r="EU115" s="157"/>
      <c r="EV115" s="157"/>
      <c r="EW115" s="157"/>
      <c r="EX115" s="157"/>
      <c r="EY115" s="157"/>
      <c r="EZ115" s="157"/>
      <c r="FA115" s="157"/>
      <c r="FB115" s="157"/>
      <c r="FC115" s="157"/>
      <c r="FD115" s="157"/>
      <c r="FE115" s="157"/>
      <c r="FF115" s="157"/>
      <c r="FG115" s="157"/>
      <c r="FH115" s="157"/>
      <c r="FI115" s="157"/>
      <c r="FJ115" s="157"/>
      <c r="FK115" s="157"/>
      <c r="FL115" s="157"/>
      <c r="FM115" s="157"/>
      <c r="FN115" s="157"/>
      <c r="FO115" s="157"/>
      <c r="FP115" s="157"/>
      <c r="FQ115" s="157"/>
      <c r="FR115" s="157"/>
      <c r="FS115" s="157"/>
      <c r="FT115" s="157"/>
      <c r="FU115" s="157"/>
      <c r="FV115" s="157"/>
      <c r="FW115" s="157"/>
      <c r="FX115" s="157"/>
      <c r="FY115" s="157"/>
      <c r="FZ115" s="157"/>
      <c r="GA115" s="157"/>
      <c r="GB115" s="157"/>
      <c r="GC115" s="157"/>
      <c r="GD115" s="157"/>
      <c r="GE115" s="157"/>
      <c r="GF115" s="157"/>
      <c r="GG115" s="157"/>
      <c r="GH115" s="157"/>
      <c r="GI115" s="157"/>
      <c r="GJ115" s="157"/>
      <c r="GK115" s="157"/>
      <c r="GL115" s="157"/>
      <c r="GM115" s="157"/>
      <c r="GN115" s="157"/>
      <c r="GO115" s="157"/>
      <c r="GP115" s="157"/>
      <c r="GQ115" s="157"/>
      <c r="GR115" s="157"/>
      <c r="GS115" s="157"/>
      <c r="GT115" s="157"/>
      <c r="GU115" s="157"/>
      <c r="GV115" s="157"/>
      <c r="GW115" s="157"/>
      <c r="GX115" s="157"/>
      <c r="GY115" s="157"/>
      <c r="GZ115" s="157"/>
      <c r="HA115" s="157"/>
      <c r="HB115" s="157"/>
      <c r="HC115" s="157"/>
      <c r="HD115" s="157"/>
      <c r="HE115" s="157"/>
      <c r="HF115" s="157"/>
      <c r="HG115" s="157"/>
      <c r="HH115" s="157"/>
      <c r="HI115" s="157"/>
      <c r="HJ115" s="157"/>
      <c r="HK115" s="157"/>
      <c r="HL115" s="157"/>
      <c r="HM115" s="157"/>
      <c r="HN115" s="157"/>
      <c r="HO115" s="157"/>
      <c r="HP115" s="157"/>
      <c r="HQ115" s="157"/>
      <c r="HR115" s="157"/>
      <c r="HS115" s="157"/>
      <c r="HT115" s="157"/>
      <c r="HU115" s="157"/>
      <c r="HV115" s="157"/>
      <c r="HW115" s="157"/>
      <c r="HX115" s="157"/>
      <c r="HY115" s="157"/>
      <c r="HZ115" s="157"/>
      <c r="IA115" s="157"/>
      <c r="IB115" s="157"/>
      <c r="IC115" s="157"/>
      <c r="ID115" s="157"/>
      <c r="IE115" s="157"/>
      <c r="IF115" s="157"/>
      <c r="IG115" s="157"/>
      <c r="IH115" s="157"/>
      <c r="II115" s="157"/>
      <c r="IJ115" s="157"/>
      <c r="IK115" s="157"/>
      <c r="IL115" s="157"/>
      <c r="IM115" s="157"/>
      <c r="IN115" s="157"/>
      <c r="IO115" s="157"/>
      <c r="IP115" s="157"/>
      <c r="IQ115" s="157"/>
      <c r="IR115" s="157"/>
      <c r="IS115" s="157"/>
      <c r="IT115" s="157"/>
      <c r="IU115" s="157"/>
      <c r="IV115" s="157"/>
      <c r="IW115" s="157"/>
      <c r="IX115" s="157"/>
      <c r="IY115" s="157"/>
      <c r="IZ115" s="157"/>
      <c r="JA115" s="157"/>
      <c r="JB115" s="157"/>
      <c r="JC115" s="157"/>
      <c r="JD115" s="157"/>
      <c r="JE115" s="157"/>
      <c r="JF115" s="157"/>
      <c r="JG115" s="157"/>
      <c r="JH115" s="157"/>
      <c r="JI115" s="157"/>
      <c r="JJ115" s="157"/>
      <c r="JK115" s="157"/>
      <c r="JL115" s="157"/>
      <c r="JM115" s="157"/>
      <c r="JN115" s="157"/>
      <c r="JO115" s="157"/>
      <c r="JP115" s="157"/>
      <c r="JQ115" s="157"/>
      <c r="JR115" s="157"/>
      <c r="JS115" s="157"/>
      <c r="JT115" s="157"/>
      <c r="JU115" s="157"/>
      <c r="JV115" s="157"/>
      <c r="JW115" s="157"/>
      <c r="JX115" s="157"/>
      <c r="JY115" s="157"/>
      <c r="JZ115" s="157"/>
      <c r="KA115" s="157"/>
      <c r="KB115" s="157"/>
      <c r="KC115" s="157"/>
      <c r="KD115" s="157"/>
      <c r="KE115" s="157"/>
      <c r="KF115" s="157"/>
      <c r="KG115" s="157"/>
      <c r="KH115" s="157"/>
      <c r="KI115" s="157"/>
      <c r="KJ115" s="157"/>
      <c r="KK115" s="157"/>
      <c r="KL115" s="157"/>
      <c r="KM115" s="157"/>
      <c r="KN115" s="157"/>
      <c r="KO115" s="157"/>
      <c r="KP115" s="157"/>
      <c r="KQ115" s="157"/>
      <c r="KR115" s="157"/>
      <c r="KS115" s="157"/>
      <c r="KT115" s="157"/>
      <c r="KU115" s="157"/>
      <c r="KV115" s="157"/>
      <c r="KW115" s="157"/>
      <c r="KX115" s="157"/>
      <c r="KY115" s="157"/>
      <c r="KZ115" s="157"/>
      <c r="LA115" s="157"/>
      <c r="LB115" s="157"/>
      <c r="LC115" s="157"/>
      <c r="LD115" s="157"/>
      <c r="LE115" s="157"/>
      <c r="LF115" s="157"/>
      <c r="LG115" s="157"/>
      <c r="LH115" s="157"/>
      <c r="LI115" s="157"/>
      <c r="LJ115" s="157"/>
      <c r="LK115" s="157"/>
      <c r="LL115" s="157"/>
      <c r="LM115" s="157"/>
      <c r="LN115" s="157"/>
      <c r="LO115" s="157"/>
      <c r="LP115" s="157"/>
      <c r="LQ115" s="157"/>
      <c r="LR115" s="157"/>
    </row>
    <row r="116" spans="1:330" x14ac:dyDescent="0.2">
      <c r="A116" s="170" t="s">
        <v>616</v>
      </c>
      <c r="B116" s="171" t="s">
        <v>623</v>
      </c>
      <c r="C116" s="141">
        <v>52</v>
      </c>
      <c r="D116" s="141">
        <v>5011</v>
      </c>
      <c r="E116" s="171"/>
      <c r="F116" s="142">
        <v>42</v>
      </c>
      <c r="G116" s="143"/>
      <c r="H116" s="172"/>
      <c r="I116" s="105">
        <f t="shared" ref="I116:AK117" si="176">I117</f>
        <v>1000000</v>
      </c>
      <c r="J116" s="105">
        <f t="shared" si="176"/>
        <v>0</v>
      </c>
      <c r="K116" s="105">
        <f t="shared" si="176"/>
        <v>2000000</v>
      </c>
      <c r="L116" s="105">
        <f t="shared" si="176"/>
        <v>0</v>
      </c>
      <c r="M116" s="105">
        <f t="shared" si="176"/>
        <v>2000000</v>
      </c>
      <c r="N116" s="105">
        <f t="shared" si="176"/>
        <v>0</v>
      </c>
      <c r="O116" s="105">
        <f t="shared" si="176"/>
        <v>2000000</v>
      </c>
      <c r="P116" s="105">
        <f t="shared" si="176"/>
        <v>0</v>
      </c>
      <c r="Q116" s="105">
        <f t="shared" si="176"/>
        <v>2000000</v>
      </c>
      <c r="R116" s="105">
        <f t="shared" si="176"/>
        <v>0</v>
      </c>
      <c r="S116" s="105">
        <f t="shared" si="176"/>
        <v>2000000</v>
      </c>
      <c r="T116" s="105">
        <f t="shared" si="176"/>
        <v>0</v>
      </c>
      <c r="U116" s="105">
        <f t="shared" si="176"/>
        <v>2000000</v>
      </c>
      <c r="V116" s="105">
        <f t="shared" si="176"/>
        <v>0</v>
      </c>
      <c r="W116" s="105">
        <f t="shared" si="176"/>
        <v>2000000</v>
      </c>
      <c r="X116" s="105">
        <f t="shared" si="176"/>
        <v>0</v>
      </c>
      <c r="Y116" s="105">
        <f t="shared" si="176"/>
        <v>2000000</v>
      </c>
      <c r="Z116" s="105">
        <f t="shared" si="176"/>
        <v>0</v>
      </c>
      <c r="AA116" s="105">
        <f t="shared" si="176"/>
        <v>2000000</v>
      </c>
      <c r="AB116" s="105">
        <f t="shared" si="176"/>
        <v>0</v>
      </c>
      <c r="AC116" s="105">
        <f t="shared" si="176"/>
        <v>2000000</v>
      </c>
      <c r="AD116" s="105">
        <f t="shared" si="176"/>
        <v>0</v>
      </c>
      <c r="AE116" s="105">
        <f t="shared" si="176"/>
        <v>0</v>
      </c>
      <c r="AF116" s="105">
        <f t="shared" si="176"/>
        <v>0</v>
      </c>
      <c r="AG116" s="105">
        <f t="shared" si="176"/>
        <v>0</v>
      </c>
      <c r="AH116" s="105">
        <f t="shared" ref="AG116:AJ117" si="177">AH117</f>
        <v>0</v>
      </c>
      <c r="AI116" s="105">
        <f t="shared" si="176"/>
        <v>0</v>
      </c>
      <c r="AJ116" s="105">
        <f t="shared" si="177"/>
        <v>0</v>
      </c>
      <c r="AK116" s="105">
        <f t="shared" si="176"/>
        <v>0</v>
      </c>
      <c r="AL116" s="105">
        <f t="shared" ref="AK116:AL117" si="178">AL117</f>
        <v>0</v>
      </c>
    </row>
    <row r="117" spans="1:330" s="159" customFormat="1" x14ac:dyDescent="0.2">
      <c r="A117" s="145" t="s">
        <v>616</v>
      </c>
      <c r="B117" s="146" t="s">
        <v>623</v>
      </c>
      <c r="C117" s="147">
        <v>52</v>
      </c>
      <c r="D117" s="147">
        <v>5011</v>
      </c>
      <c r="E117" s="145"/>
      <c r="F117" s="168">
        <v>421</v>
      </c>
      <c r="G117" s="148"/>
      <c r="H117" s="149"/>
      <c r="I117" s="101">
        <f t="shared" si="176"/>
        <v>1000000</v>
      </c>
      <c r="J117" s="101">
        <f t="shared" si="176"/>
        <v>0</v>
      </c>
      <c r="K117" s="101">
        <f t="shared" si="176"/>
        <v>2000000</v>
      </c>
      <c r="L117" s="101">
        <f t="shared" si="176"/>
        <v>0</v>
      </c>
      <c r="M117" s="108">
        <f t="shared" si="176"/>
        <v>2000000</v>
      </c>
      <c r="N117" s="108">
        <f t="shared" si="176"/>
        <v>0</v>
      </c>
      <c r="O117" s="108">
        <f t="shared" si="176"/>
        <v>2000000</v>
      </c>
      <c r="P117" s="108">
        <f t="shared" si="176"/>
        <v>0</v>
      </c>
      <c r="Q117" s="108">
        <f t="shared" si="176"/>
        <v>2000000</v>
      </c>
      <c r="R117" s="108">
        <f t="shared" si="176"/>
        <v>0</v>
      </c>
      <c r="S117" s="108">
        <f t="shared" si="176"/>
        <v>2000000</v>
      </c>
      <c r="T117" s="108">
        <f t="shared" si="176"/>
        <v>0</v>
      </c>
      <c r="U117" s="101">
        <f t="shared" si="176"/>
        <v>2000000</v>
      </c>
      <c r="V117" s="101">
        <f t="shared" si="176"/>
        <v>0</v>
      </c>
      <c r="W117" s="108">
        <f t="shared" si="176"/>
        <v>2000000</v>
      </c>
      <c r="X117" s="108">
        <f t="shared" si="176"/>
        <v>0</v>
      </c>
      <c r="Y117" s="108">
        <f t="shared" si="176"/>
        <v>2000000</v>
      </c>
      <c r="Z117" s="108">
        <f t="shared" si="176"/>
        <v>0</v>
      </c>
      <c r="AA117" s="108">
        <f t="shared" si="176"/>
        <v>2000000</v>
      </c>
      <c r="AB117" s="108">
        <f t="shared" si="176"/>
        <v>0</v>
      </c>
      <c r="AC117" s="108">
        <f t="shared" si="176"/>
        <v>2000000</v>
      </c>
      <c r="AD117" s="108">
        <f t="shared" si="176"/>
        <v>0</v>
      </c>
      <c r="AE117" s="108">
        <f t="shared" si="176"/>
        <v>0</v>
      </c>
      <c r="AF117" s="108">
        <f t="shared" si="176"/>
        <v>0</v>
      </c>
      <c r="AG117" s="108">
        <f t="shared" si="177"/>
        <v>0</v>
      </c>
      <c r="AH117" s="108">
        <f t="shared" si="177"/>
        <v>0</v>
      </c>
      <c r="AI117" s="108">
        <f t="shared" si="177"/>
        <v>0</v>
      </c>
      <c r="AJ117" s="108">
        <f t="shared" si="177"/>
        <v>0</v>
      </c>
      <c r="AK117" s="108">
        <f t="shared" si="178"/>
        <v>0</v>
      </c>
      <c r="AL117" s="108">
        <f t="shared" si="178"/>
        <v>0</v>
      </c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50"/>
      <c r="CH117" s="150"/>
      <c r="CI117" s="150"/>
      <c r="CJ117" s="150"/>
      <c r="CK117" s="150"/>
      <c r="CL117" s="150"/>
      <c r="CM117" s="150"/>
      <c r="CN117" s="150"/>
      <c r="CO117" s="150"/>
      <c r="CP117" s="150"/>
      <c r="CQ117" s="150"/>
      <c r="CR117" s="150"/>
      <c r="CS117" s="150"/>
      <c r="CT117" s="150"/>
      <c r="CU117" s="150"/>
      <c r="CV117" s="150"/>
      <c r="CW117" s="150"/>
      <c r="CX117" s="150"/>
      <c r="CY117" s="150"/>
      <c r="CZ117" s="150"/>
      <c r="DA117" s="150"/>
      <c r="DB117" s="150"/>
      <c r="DC117" s="150"/>
      <c r="DD117" s="150"/>
      <c r="DE117" s="150"/>
      <c r="DF117" s="150"/>
      <c r="DG117" s="150"/>
      <c r="DH117" s="150"/>
      <c r="DI117" s="150"/>
      <c r="DJ117" s="150"/>
      <c r="DK117" s="150"/>
      <c r="DL117" s="150"/>
      <c r="DM117" s="150"/>
      <c r="DN117" s="150"/>
      <c r="DO117" s="150"/>
      <c r="DP117" s="150"/>
      <c r="DQ117" s="150"/>
      <c r="DR117" s="150"/>
      <c r="DS117" s="150"/>
      <c r="DT117" s="150"/>
      <c r="DU117" s="150"/>
      <c r="DV117" s="150"/>
      <c r="DW117" s="150"/>
      <c r="DX117" s="150"/>
      <c r="DY117" s="150"/>
      <c r="DZ117" s="150"/>
      <c r="EA117" s="150"/>
      <c r="EB117" s="150"/>
      <c r="EC117" s="150"/>
      <c r="ED117" s="150"/>
      <c r="EE117" s="150"/>
      <c r="EF117" s="150"/>
      <c r="EG117" s="150"/>
      <c r="EH117" s="150"/>
      <c r="EI117" s="150"/>
      <c r="EJ117" s="150"/>
      <c r="EK117" s="150"/>
      <c r="EL117" s="150"/>
      <c r="EM117" s="150"/>
      <c r="EN117" s="150"/>
      <c r="EO117" s="150"/>
      <c r="EP117" s="150"/>
      <c r="EQ117" s="150"/>
      <c r="ER117" s="150"/>
      <c r="ES117" s="150"/>
      <c r="ET117" s="150"/>
      <c r="EU117" s="150"/>
      <c r="EV117" s="150"/>
      <c r="EW117" s="150"/>
      <c r="EX117" s="150"/>
      <c r="EY117" s="150"/>
      <c r="EZ117" s="150"/>
      <c r="FA117" s="150"/>
      <c r="FB117" s="150"/>
      <c r="FC117" s="150"/>
      <c r="FD117" s="150"/>
      <c r="FE117" s="150"/>
      <c r="FF117" s="150"/>
      <c r="FG117" s="150"/>
      <c r="FH117" s="150"/>
      <c r="FI117" s="150"/>
      <c r="FJ117" s="150"/>
      <c r="FK117" s="150"/>
      <c r="FL117" s="150"/>
      <c r="FM117" s="150"/>
      <c r="FN117" s="150"/>
      <c r="FO117" s="150"/>
      <c r="FP117" s="150"/>
      <c r="FQ117" s="150"/>
      <c r="FR117" s="150"/>
      <c r="FS117" s="150"/>
      <c r="FT117" s="150"/>
      <c r="FU117" s="150"/>
      <c r="FV117" s="150"/>
      <c r="FW117" s="150"/>
      <c r="FX117" s="150"/>
      <c r="FY117" s="150"/>
      <c r="FZ117" s="150"/>
      <c r="GA117" s="150"/>
      <c r="GB117" s="150"/>
      <c r="GC117" s="150"/>
      <c r="GD117" s="150"/>
      <c r="GE117" s="150"/>
      <c r="GF117" s="150"/>
      <c r="GG117" s="150"/>
      <c r="GH117" s="150"/>
      <c r="GI117" s="150"/>
      <c r="GJ117" s="150"/>
      <c r="GK117" s="150"/>
      <c r="GL117" s="150"/>
      <c r="GM117" s="150"/>
      <c r="GN117" s="150"/>
      <c r="GO117" s="150"/>
      <c r="GP117" s="150"/>
      <c r="GQ117" s="150"/>
      <c r="GR117" s="150"/>
      <c r="GS117" s="150"/>
      <c r="GT117" s="150"/>
      <c r="GU117" s="150"/>
      <c r="GV117" s="150"/>
      <c r="GW117" s="150"/>
      <c r="GX117" s="150"/>
      <c r="GY117" s="150"/>
      <c r="GZ117" s="150"/>
      <c r="HA117" s="150"/>
      <c r="HB117" s="150"/>
      <c r="HC117" s="150"/>
      <c r="HD117" s="150"/>
      <c r="HE117" s="150"/>
      <c r="HF117" s="150"/>
      <c r="HG117" s="150"/>
      <c r="HH117" s="150"/>
      <c r="HI117" s="150"/>
      <c r="HJ117" s="150"/>
      <c r="HK117" s="150"/>
      <c r="HL117" s="150"/>
      <c r="HM117" s="150"/>
      <c r="HN117" s="150"/>
      <c r="HO117" s="150"/>
      <c r="HP117" s="150"/>
      <c r="HQ117" s="150"/>
      <c r="HR117" s="150"/>
      <c r="HS117" s="150"/>
      <c r="HT117" s="150"/>
      <c r="HU117" s="150"/>
      <c r="HV117" s="150"/>
      <c r="HW117" s="150"/>
      <c r="HX117" s="150"/>
      <c r="HY117" s="150"/>
      <c r="HZ117" s="150"/>
      <c r="IA117" s="150"/>
      <c r="IB117" s="150"/>
      <c r="IC117" s="150"/>
      <c r="ID117" s="150"/>
      <c r="IE117" s="150"/>
      <c r="IF117" s="150"/>
      <c r="IG117" s="150"/>
      <c r="IH117" s="150"/>
      <c r="II117" s="150"/>
      <c r="IJ117" s="150"/>
      <c r="IK117" s="150"/>
      <c r="IL117" s="150"/>
      <c r="IM117" s="150"/>
      <c r="IN117" s="150"/>
      <c r="IO117" s="150"/>
      <c r="IP117" s="150"/>
      <c r="IQ117" s="150"/>
      <c r="IR117" s="150"/>
      <c r="IS117" s="150"/>
      <c r="IT117" s="150"/>
      <c r="IU117" s="150"/>
      <c r="IV117" s="150"/>
      <c r="IW117" s="150"/>
      <c r="IX117" s="150"/>
      <c r="IY117" s="150"/>
      <c r="IZ117" s="150"/>
      <c r="JA117" s="150"/>
      <c r="JB117" s="150"/>
      <c r="JC117" s="150"/>
      <c r="JD117" s="150"/>
      <c r="JE117" s="150"/>
      <c r="JF117" s="150"/>
      <c r="JG117" s="150"/>
      <c r="JH117" s="150"/>
      <c r="JI117" s="150"/>
      <c r="JJ117" s="150"/>
      <c r="JK117" s="150"/>
      <c r="JL117" s="150"/>
      <c r="JM117" s="150"/>
      <c r="JN117" s="150"/>
      <c r="JO117" s="150"/>
      <c r="JP117" s="150"/>
      <c r="JQ117" s="150"/>
      <c r="JR117" s="150"/>
      <c r="JS117" s="150"/>
      <c r="JT117" s="150"/>
      <c r="JU117" s="150"/>
      <c r="JV117" s="150"/>
      <c r="JW117" s="150"/>
      <c r="JX117" s="150"/>
      <c r="JY117" s="150"/>
      <c r="JZ117" s="150"/>
      <c r="KA117" s="150"/>
      <c r="KB117" s="150"/>
      <c r="KC117" s="150"/>
      <c r="KD117" s="150"/>
      <c r="KE117" s="150"/>
      <c r="KF117" s="150"/>
      <c r="KG117" s="150"/>
      <c r="KH117" s="150"/>
      <c r="KI117" s="150"/>
      <c r="KJ117" s="150"/>
      <c r="KK117" s="150"/>
      <c r="KL117" s="150"/>
      <c r="KM117" s="150"/>
      <c r="KN117" s="150"/>
      <c r="KO117" s="150"/>
      <c r="KP117" s="150"/>
      <c r="KQ117" s="150"/>
      <c r="KR117" s="150"/>
      <c r="KS117" s="150"/>
      <c r="KT117" s="150"/>
      <c r="KU117" s="150"/>
      <c r="KV117" s="150"/>
      <c r="KW117" s="150"/>
      <c r="KX117" s="150"/>
      <c r="KY117" s="150"/>
      <c r="KZ117" s="150"/>
      <c r="LA117" s="150"/>
      <c r="LB117" s="150"/>
      <c r="LC117" s="150"/>
      <c r="LD117" s="150"/>
      <c r="LE117" s="150"/>
      <c r="LF117" s="150"/>
      <c r="LG117" s="150"/>
      <c r="LH117" s="150"/>
      <c r="LI117" s="150"/>
      <c r="LJ117" s="150"/>
      <c r="LK117" s="150"/>
      <c r="LL117" s="150"/>
      <c r="LM117" s="150"/>
      <c r="LN117" s="150"/>
      <c r="LO117" s="150"/>
      <c r="LP117" s="150"/>
      <c r="LQ117" s="150"/>
      <c r="LR117" s="150"/>
    </row>
    <row r="118" spans="1:330" s="158" customFormat="1" ht="15" x14ac:dyDescent="0.2">
      <c r="A118" s="151" t="s">
        <v>616</v>
      </c>
      <c r="B118" s="152" t="s">
        <v>623</v>
      </c>
      <c r="C118" s="153">
        <v>52</v>
      </c>
      <c r="D118" s="153">
        <v>5011</v>
      </c>
      <c r="E118" s="151" t="s">
        <v>101</v>
      </c>
      <c r="F118" s="174">
        <v>4214</v>
      </c>
      <c r="G118" s="155" t="s">
        <v>500</v>
      </c>
      <c r="H118" s="156"/>
      <c r="I118" s="97">
        <v>1000000</v>
      </c>
      <c r="J118" s="112"/>
      <c r="K118" s="97">
        <v>2000000</v>
      </c>
      <c r="L118" s="112"/>
      <c r="M118" s="120">
        <v>2000000</v>
      </c>
      <c r="N118" s="113"/>
      <c r="O118" s="120">
        <v>2000000</v>
      </c>
      <c r="P118" s="113"/>
      <c r="Q118" s="120">
        <v>2000000</v>
      </c>
      <c r="R118" s="113"/>
      <c r="S118" s="120">
        <v>2000000</v>
      </c>
      <c r="T118" s="113"/>
      <c r="U118" s="97">
        <v>2000000</v>
      </c>
      <c r="V118" s="112"/>
      <c r="W118" s="120">
        <v>2000000</v>
      </c>
      <c r="X118" s="113"/>
      <c r="Y118" s="120">
        <v>2000000</v>
      </c>
      <c r="Z118" s="113"/>
      <c r="AA118" s="120">
        <v>2000000</v>
      </c>
      <c r="AB118" s="113"/>
      <c r="AC118" s="120">
        <v>2000000</v>
      </c>
      <c r="AD118" s="113"/>
      <c r="AE118" s="120">
        <v>0</v>
      </c>
      <c r="AF118" s="113"/>
      <c r="AG118" s="120">
        <v>0</v>
      </c>
      <c r="AH118" s="113"/>
      <c r="AI118" s="120">
        <v>0</v>
      </c>
      <c r="AJ118" s="113"/>
      <c r="AK118" s="120"/>
      <c r="AL118" s="113"/>
      <c r="AM118" s="157"/>
      <c r="AN118" s="157"/>
      <c r="AO118" s="157"/>
      <c r="AP118" s="157"/>
      <c r="AQ118" s="157"/>
      <c r="AR118" s="157"/>
      <c r="AS118" s="157"/>
      <c r="AT118" s="157"/>
      <c r="AU118" s="157"/>
      <c r="AV118" s="157"/>
      <c r="AW118" s="157"/>
      <c r="AX118" s="157"/>
      <c r="AY118" s="157"/>
      <c r="AZ118" s="157"/>
      <c r="BA118" s="157"/>
      <c r="BB118" s="157"/>
      <c r="BC118" s="157"/>
      <c r="BD118" s="157"/>
      <c r="BE118" s="157"/>
      <c r="BF118" s="157"/>
      <c r="BG118" s="157"/>
      <c r="BH118" s="157"/>
      <c r="BI118" s="157"/>
      <c r="BJ118" s="157"/>
      <c r="BK118" s="157"/>
      <c r="BL118" s="157"/>
      <c r="BM118" s="157"/>
      <c r="BN118" s="157"/>
      <c r="BO118" s="157"/>
      <c r="BP118" s="157"/>
      <c r="BQ118" s="157"/>
      <c r="BR118" s="157"/>
      <c r="BS118" s="157"/>
      <c r="BT118" s="157"/>
      <c r="BU118" s="157"/>
      <c r="BV118" s="157"/>
      <c r="BW118" s="157"/>
      <c r="BX118" s="157"/>
      <c r="BY118" s="157"/>
      <c r="BZ118" s="157"/>
      <c r="CA118" s="157"/>
      <c r="CB118" s="157"/>
      <c r="CC118" s="157"/>
      <c r="CD118" s="157"/>
      <c r="CE118" s="157"/>
      <c r="CF118" s="157"/>
      <c r="CG118" s="157"/>
      <c r="CH118" s="157"/>
      <c r="CI118" s="157"/>
      <c r="CJ118" s="157"/>
      <c r="CK118" s="157"/>
      <c r="CL118" s="157"/>
      <c r="CM118" s="157"/>
      <c r="CN118" s="157"/>
      <c r="CO118" s="157"/>
      <c r="CP118" s="157"/>
      <c r="CQ118" s="157"/>
      <c r="CR118" s="157"/>
      <c r="CS118" s="157"/>
      <c r="CT118" s="157"/>
      <c r="CU118" s="157"/>
      <c r="CV118" s="157"/>
      <c r="CW118" s="157"/>
      <c r="CX118" s="157"/>
      <c r="CY118" s="157"/>
      <c r="CZ118" s="157"/>
      <c r="DA118" s="157"/>
      <c r="DB118" s="157"/>
      <c r="DC118" s="157"/>
      <c r="DD118" s="157"/>
      <c r="DE118" s="157"/>
      <c r="DF118" s="157"/>
      <c r="DG118" s="157"/>
      <c r="DH118" s="157"/>
      <c r="DI118" s="157"/>
      <c r="DJ118" s="157"/>
      <c r="DK118" s="157"/>
      <c r="DL118" s="157"/>
      <c r="DM118" s="157"/>
      <c r="DN118" s="157"/>
      <c r="DO118" s="157"/>
      <c r="DP118" s="157"/>
      <c r="DQ118" s="157"/>
      <c r="DR118" s="157"/>
      <c r="DS118" s="157"/>
      <c r="DT118" s="157"/>
      <c r="DU118" s="157"/>
      <c r="DV118" s="157"/>
      <c r="DW118" s="157"/>
      <c r="DX118" s="157"/>
      <c r="DY118" s="157"/>
      <c r="DZ118" s="157"/>
      <c r="EA118" s="157"/>
      <c r="EB118" s="157"/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7"/>
      <c r="EM118" s="157"/>
      <c r="EN118" s="157"/>
      <c r="EO118" s="157"/>
      <c r="EP118" s="157"/>
      <c r="EQ118" s="157"/>
      <c r="ER118" s="157"/>
      <c r="ES118" s="157"/>
      <c r="ET118" s="157"/>
      <c r="EU118" s="157"/>
      <c r="EV118" s="157"/>
      <c r="EW118" s="157"/>
      <c r="EX118" s="157"/>
      <c r="EY118" s="157"/>
      <c r="EZ118" s="157"/>
      <c r="FA118" s="157"/>
      <c r="FB118" s="157"/>
      <c r="FC118" s="157"/>
      <c r="FD118" s="157"/>
      <c r="FE118" s="157"/>
      <c r="FF118" s="157"/>
      <c r="FG118" s="157"/>
      <c r="FH118" s="157"/>
      <c r="FI118" s="157"/>
      <c r="FJ118" s="157"/>
      <c r="FK118" s="157"/>
      <c r="FL118" s="157"/>
      <c r="FM118" s="157"/>
      <c r="FN118" s="157"/>
      <c r="FO118" s="157"/>
      <c r="FP118" s="157"/>
      <c r="FQ118" s="157"/>
      <c r="FR118" s="157"/>
      <c r="FS118" s="157"/>
      <c r="FT118" s="157"/>
      <c r="FU118" s="157"/>
      <c r="FV118" s="157"/>
      <c r="FW118" s="157"/>
      <c r="FX118" s="157"/>
      <c r="FY118" s="157"/>
      <c r="FZ118" s="157"/>
      <c r="GA118" s="157"/>
      <c r="GB118" s="157"/>
      <c r="GC118" s="157"/>
      <c r="GD118" s="157"/>
      <c r="GE118" s="157"/>
      <c r="GF118" s="157"/>
      <c r="GG118" s="157"/>
      <c r="GH118" s="157"/>
      <c r="GI118" s="157"/>
      <c r="GJ118" s="157"/>
      <c r="GK118" s="157"/>
      <c r="GL118" s="157"/>
      <c r="GM118" s="157"/>
      <c r="GN118" s="157"/>
      <c r="GO118" s="157"/>
      <c r="GP118" s="157"/>
      <c r="GQ118" s="157"/>
      <c r="GR118" s="157"/>
      <c r="GS118" s="157"/>
      <c r="GT118" s="157"/>
      <c r="GU118" s="157"/>
      <c r="GV118" s="157"/>
      <c r="GW118" s="157"/>
      <c r="GX118" s="157"/>
      <c r="GY118" s="157"/>
      <c r="GZ118" s="157"/>
      <c r="HA118" s="157"/>
      <c r="HB118" s="157"/>
      <c r="HC118" s="157"/>
      <c r="HD118" s="157"/>
      <c r="HE118" s="157"/>
      <c r="HF118" s="157"/>
      <c r="HG118" s="157"/>
      <c r="HH118" s="157"/>
      <c r="HI118" s="157"/>
      <c r="HJ118" s="157"/>
      <c r="HK118" s="157"/>
      <c r="HL118" s="157"/>
      <c r="HM118" s="157"/>
      <c r="HN118" s="157"/>
      <c r="HO118" s="157"/>
      <c r="HP118" s="157"/>
      <c r="HQ118" s="157"/>
      <c r="HR118" s="157"/>
      <c r="HS118" s="157"/>
      <c r="HT118" s="157"/>
      <c r="HU118" s="157"/>
      <c r="HV118" s="157"/>
      <c r="HW118" s="157"/>
      <c r="HX118" s="157"/>
      <c r="HY118" s="157"/>
      <c r="HZ118" s="157"/>
      <c r="IA118" s="157"/>
      <c r="IB118" s="157"/>
      <c r="IC118" s="157"/>
      <c r="ID118" s="157"/>
      <c r="IE118" s="157"/>
      <c r="IF118" s="157"/>
      <c r="IG118" s="157"/>
      <c r="IH118" s="157"/>
      <c r="II118" s="157"/>
      <c r="IJ118" s="157"/>
      <c r="IK118" s="157"/>
      <c r="IL118" s="157"/>
      <c r="IM118" s="157"/>
      <c r="IN118" s="157"/>
      <c r="IO118" s="157"/>
      <c r="IP118" s="157"/>
      <c r="IQ118" s="157"/>
      <c r="IR118" s="157"/>
      <c r="IS118" s="157"/>
      <c r="IT118" s="157"/>
      <c r="IU118" s="157"/>
      <c r="IV118" s="157"/>
      <c r="IW118" s="157"/>
      <c r="IX118" s="157"/>
      <c r="IY118" s="157"/>
      <c r="IZ118" s="157"/>
      <c r="JA118" s="157"/>
      <c r="JB118" s="157"/>
      <c r="JC118" s="157"/>
      <c r="JD118" s="157"/>
      <c r="JE118" s="157"/>
      <c r="JF118" s="157"/>
      <c r="JG118" s="157"/>
      <c r="JH118" s="157"/>
      <c r="JI118" s="157"/>
      <c r="JJ118" s="157"/>
      <c r="JK118" s="157"/>
      <c r="JL118" s="157"/>
      <c r="JM118" s="157"/>
      <c r="JN118" s="157"/>
      <c r="JO118" s="157"/>
      <c r="JP118" s="157"/>
      <c r="JQ118" s="157"/>
      <c r="JR118" s="157"/>
      <c r="JS118" s="157"/>
      <c r="JT118" s="157"/>
      <c r="JU118" s="157"/>
      <c r="JV118" s="157"/>
      <c r="JW118" s="157"/>
      <c r="JX118" s="157"/>
      <c r="JY118" s="157"/>
      <c r="JZ118" s="157"/>
      <c r="KA118" s="157"/>
      <c r="KB118" s="157"/>
      <c r="KC118" s="157"/>
      <c r="KD118" s="157"/>
      <c r="KE118" s="157"/>
      <c r="KF118" s="157"/>
      <c r="KG118" s="157"/>
      <c r="KH118" s="157"/>
      <c r="KI118" s="157"/>
      <c r="KJ118" s="157"/>
      <c r="KK118" s="157"/>
      <c r="KL118" s="157"/>
      <c r="KM118" s="157"/>
      <c r="KN118" s="157"/>
      <c r="KO118" s="157"/>
      <c r="KP118" s="157"/>
      <c r="KQ118" s="157"/>
      <c r="KR118" s="157"/>
      <c r="KS118" s="157"/>
      <c r="KT118" s="157"/>
      <c r="KU118" s="157"/>
      <c r="KV118" s="157"/>
      <c r="KW118" s="157"/>
      <c r="KX118" s="157"/>
      <c r="KY118" s="157"/>
      <c r="KZ118" s="157"/>
      <c r="LA118" s="157"/>
      <c r="LB118" s="157"/>
      <c r="LC118" s="157"/>
      <c r="LD118" s="157"/>
      <c r="LE118" s="157"/>
      <c r="LF118" s="157"/>
      <c r="LG118" s="157"/>
      <c r="LH118" s="157"/>
      <c r="LI118" s="157"/>
      <c r="LJ118" s="157"/>
      <c r="LK118" s="157"/>
      <c r="LL118" s="157"/>
      <c r="LM118" s="157"/>
      <c r="LN118" s="157"/>
      <c r="LO118" s="157"/>
      <c r="LP118" s="157"/>
      <c r="LQ118" s="157"/>
      <c r="LR118" s="157"/>
    </row>
    <row r="119" spans="1:330" ht="67.5" x14ac:dyDescent="0.2">
      <c r="A119" s="175" t="s">
        <v>616</v>
      </c>
      <c r="B119" s="176" t="s">
        <v>625</v>
      </c>
      <c r="C119" s="176"/>
      <c r="D119" s="176"/>
      <c r="E119" s="176"/>
      <c r="F119" s="177"/>
      <c r="G119" s="180" t="s">
        <v>626</v>
      </c>
      <c r="H119" s="179" t="s">
        <v>627</v>
      </c>
      <c r="I119" s="100">
        <f t="shared" ref="I119:AF119" si="179">I126+I120</f>
        <v>7671425</v>
      </c>
      <c r="J119" s="100">
        <f t="shared" si="179"/>
        <v>3971425</v>
      </c>
      <c r="K119" s="100">
        <f t="shared" si="179"/>
        <v>3000000</v>
      </c>
      <c r="L119" s="100">
        <f t="shared" si="179"/>
        <v>2000000</v>
      </c>
      <c r="M119" s="100">
        <f t="shared" si="179"/>
        <v>3000000</v>
      </c>
      <c r="N119" s="100">
        <f t="shared" si="179"/>
        <v>2000000</v>
      </c>
      <c r="O119" s="100">
        <f t="shared" ref="O119:P119" si="180">O126+O120</f>
        <v>3000000</v>
      </c>
      <c r="P119" s="100">
        <f t="shared" si="180"/>
        <v>2000000</v>
      </c>
      <c r="Q119" s="100">
        <f t="shared" ref="Q119:T119" si="181">Q126+Q120</f>
        <v>3000000</v>
      </c>
      <c r="R119" s="100">
        <f t="shared" si="181"/>
        <v>2000000</v>
      </c>
      <c r="S119" s="100">
        <f t="shared" si="181"/>
        <v>5578199</v>
      </c>
      <c r="T119" s="100">
        <f t="shared" si="181"/>
        <v>2709868</v>
      </c>
      <c r="U119" s="100">
        <f t="shared" si="179"/>
        <v>0</v>
      </c>
      <c r="V119" s="100">
        <f t="shared" si="179"/>
        <v>0</v>
      </c>
      <c r="W119" s="100">
        <f t="shared" si="179"/>
        <v>0</v>
      </c>
      <c r="X119" s="100">
        <f t="shared" si="179"/>
        <v>0</v>
      </c>
      <c r="Y119" s="100">
        <f t="shared" ref="Y119:Z119" si="182">Y126+Y120</f>
        <v>0</v>
      </c>
      <c r="Z119" s="100">
        <f t="shared" si="182"/>
        <v>0</v>
      </c>
      <c r="AA119" s="100">
        <f t="shared" ref="AA119:AD119" si="183">AA126+AA120</f>
        <v>0</v>
      </c>
      <c r="AB119" s="100">
        <f t="shared" si="183"/>
        <v>0</v>
      </c>
      <c r="AC119" s="100">
        <f t="shared" si="183"/>
        <v>0</v>
      </c>
      <c r="AD119" s="100">
        <f t="shared" si="183"/>
        <v>0</v>
      </c>
      <c r="AE119" s="100">
        <f t="shared" si="179"/>
        <v>0</v>
      </c>
      <c r="AF119" s="100">
        <f t="shared" si="179"/>
        <v>0</v>
      </c>
      <c r="AG119" s="100">
        <f t="shared" ref="AG119:AH119" si="184">AG126+AG120</f>
        <v>0</v>
      </c>
      <c r="AH119" s="100">
        <f t="shared" si="184"/>
        <v>0</v>
      </c>
      <c r="AI119" s="100">
        <f t="shared" ref="AI119:AL119" si="185">AI126+AI120</f>
        <v>0</v>
      </c>
      <c r="AJ119" s="100">
        <f t="shared" si="185"/>
        <v>0</v>
      </c>
      <c r="AK119" s="100">
        <f t="shared" si="185"/>
        <v>0</v>
      </c>
      <c r="AL119" s="100">
        <f t="shared" si="185"/>
        <v>0</v>
      </c>
    </row>
    <row r="120" spans="1:330" s="173" customFormat="1" x14ac:dyDescent="0.2">
      <c r="A120" s="170" t="s">
        <v>616</v>
      </c>
      <c r="B120" s="171" t="s">
        <v>625</v>
      </c>
      <c r="C120" s="141">
        <v>11</v>
      </c>
      <c r="D120" s="141"/>
      <c r="E120" s="171"/>
      <c r="F120" s="142">
        <v>42</v>
      </c>
      <c r="G120" s="143"/>
      <c r="H120" s="172"/>
      <c r="I120" s="105">
        <f t="shared" ref="I120:AF120" si="186">I121+I123</f>
        <v>3971425</v>
      </c>
      <c r="J120" s="105">
        <f t="shared" si="186"/>
        <v>3971425</v>
      </c>
      <c r="K120" s="105">
        <f t="shared" si="186"/>
        <v>2000000</v>
      </c>
      <c r="L120" s="105">
        <f t="shared" si="186"/>
        <v>2000000</v>
      </c>
      <c r="M120" s="105">
        <f t="shared" si="186"/>
        <v>2000000</v>
      </c>
      <c r="N120" s="105">
        <f t="shared" si="186"/>
        <v>2000000</v>
      </c>
      <c r="O120" s="105">
        <f t="shared" ref="O120:P120" si="187">O121+O123</f>
        <v>2000000</v>
      </c>
      <c r="P120" s="105">
        <f t="shared" si="187"/>
        <v>2000000</v>
      </c>
      <c r="Q120" s="105">
        <f t="shared" ref="Q120:T120" si="188">Q121+Q123</f>
        <v>2000000</v>
      </c>
      <c r="R120" s="105">
        <f t="shared" si="188"/>
        <v>2000000</v>
      </c>
      <c r="S120" s="105">
        <f t="shared" si="188"/>
        <v>2709868</v>
      </c>
      <c r="T120" s="105">
        <f t="shared" si="188"/>
        <v>2709868</v>
      </c>
      <c r="U120" s="105">
        <f t="shared" si="186"/>
        <v>0</v>
      </c>
      <c r="V120" s="105">
        <f t="shared" si="186"/>
        <v>0</v>
      </c>
      <c r="W120" s="105">
        <f t="shared" si="186"/>
        <v>0</v>
      </c>
      <c r="X120" s="105">
        <f t="shared" si="186"/>
        <v>0</v>
      </c>
      <c r="Y120" s="105">
        <f t="shared" ref="Y120:Z120" si="189">Y121+Y123</f>
        <v>0</v>
      </c>
      <c r="Z120" s="105">
        <f t="shared" si="189"/>
        <v>0</v>
      </c>
      <c r="AA120" s="105">
        <f t="shared" ref="AA120:AD120" si="190">AA121+AA123</f>
        <v>0</v>
      </c>
      <c r="AB120" s="105">
        <f t="shared" si="190"/>
        <v>0</v>
      </c>
      <c r="AC120" s="105">
        <f t="shared" si="190"/>
        <v>0</v>
      </c>
      <c r="AD120" s="105">
        <f t="shared" si="190"/>
        <v>0</v>
      </c>
      <c r="AE120" s="105">
        <f t="shared" si="186"/>
        <v>0</v>
      </c>
      <c r="AF120" s="105">
        <f t="shared" si="186"/>
        <v>0</v>
      </c>
      <c r="AG120" s="105">
        <f t="shared" ref="AG120:AH120" si="191">AG121+AG123</f>
        <v>0</v>
      </c>
      <c r="AH120" s="105">
        <f t="shared" si="191"/>
        <v>0</v>
      </c>
      <c r="AI120" s="105">
        <f t="shared" ref="AI120:AL120" si="192">AI121+AI123</f>
        <v>0</v>
      </c>
      <c r="AJ120" s="105">
        <f t="shared" si="192"/>
        <v>0</v>
      </c>
      <c r="AK120" s="105">
        <f t="shared" si="192"/>
        <v>0</v>
      </c>
      <c r="AL120" s="105">
        <f t="shared" si="192"/>
        <v>0</v>
      </c>
      <c r="AM120" s="161"/>
      <c r="AN120" s="161"/>
      <c r="AO120" s="161"/>
      <c r="AP120" s="161"/>
      <c r="AQ120" s="161"/>
      <c r="AR120" s="161"/>
      <c r="AS120" s="161"/>
      <c r="AT120" s="161"/>
      <c r="AU120" s="161"/>
      <c r="AV120" s="161"/>
      <c r="AW120" s="161"/>
      <c r="AX120" s="161"/>
      <c r="AY120" s="161"/>
      <c r="AZ120" s="161"/>
      <c r="BA120" s="161"/>
      <c r="BB120" s="161"/>
      <c r="BC120" s="161"/>
      <c r="BD120" s="161"/>
      <c r="BE120" s="161"/>
      <c r="BF120" s="161"/>
      <c r="BG120" s="161"/>
      <c r="BH120" s="161"/>
      <c r="BI120" s="161"/>
      <c r="BJ120" s="161"/>
      <c r="BK120" s="161"/>
      <c r="BL120" s="161"/>
      <c r="BM120" s="161"/>
      <c r="BN120" s="161"/>
      <c r="BO120" s="161"/>
      <c r="BP120" s="161"/>
      <c r="BQ120" s="161"/>
      <c r="BR120" s="161"/>
      <c r="BS120" s="161"/>
      <c r="BT120" s="161"/>
      <c r="BU120" s="161"/>
      <c r="BV120" s="161"/>
      <c r="BW120" s="161"/>
      <c r="BX120" s="161"/>
      <c r="BY120" s="161"/>
      <c r="BZ120" s="161"/>
      <c r="CA120" s="161"/>
      <c r="CB120" s="161"/>
      <c r="CC120" s="161"/>
      <c r="CD120" s="161"/>
      <c r="CE120" s="161"/>
      <c r="CF120" s="161"/>
      <c r="CG120" s="161"/>
      <c r="CH120" s="161"/>
      <c r="CI120" s="161"/>
      <c r="CJ120" s="161"/>
      <c r="CK120" s="161"/>
      <c r="CL120" s="161"/>
      <c r="CM120" s="161"/>
      <c r="CN120" s="161"/>
      <c r="CO120" s="161"/>
      <c r="CP120" s="161"/>
      <c r="CQ120" s="161"/>
      <c r="CR120" s="161"/>
      <c r="CS120" s="161"/>
      <c r="CT120" s="161"/>
      <c r="CU120" s="161"/>
      <c r="CV120" s="161"/>
      <c r="CW120" s="161"/>
      <c r="CX120" s="161"/>
      <c r="CY120" s="161"/>
      <c r="CZ120" s="161"/>
      <c r="DA120" s="161"/>
      <c r="DB120" s="161"/>
      <c r="DC120" s="161"/>
      <c r="DD120" s="161"/>
      <c r="DE120" s="161"/>
      <c r="DF120" s="161"/>
      <c r="DG120" s="161"/>
      <c r="DH120" s="161"/>
      <c r="DI120" s="161"/>
      <c r="DJ120" s="161"/>
      <c r="DK120" s="161"/>
      <c r="DL120" s="161"/>
      <c r="DM120" s="161"/>
      <c r="DN120" s="161"/>
      <c r="DO120" s="161"/>
      <c r="DP120" s="161"/>
      <c r="DQ120" s="161"/>
      <c r="DR120" s="161"/>
      <c r="DS120" s="161"/>
      <c r="DT120" s="161"/>
      <c r="DU120" s="161"/>
      <c r="DV120" s="161"/>
      <c r="DW120" s="161"/>
      <c r="DX120" s="161"/>
      <c r="DY120" s="161"/>
      <c r="DZ120" s="161"/>
      <c r="EA120" s="161"/>
      <c r="EB120" s="161"/>
      <c r="EC120" s="161"/>
      <c r="ED120" s="161"/>
      <c r="EE120" s="161"/>
      <c r="EF120" s="161"/>
      <c r="EG120" s="161"/>
      <c r="EH120" s="161"/>
      <c r="EI120" s="161"/>
      <c r="EJ120" s="161"/>
      <c r="EK120" s="161"/>
      <c r="EL120" s="161"/>
      <c r="EM120" s="161"/>
      <c r="EN120" s="161"/>
      <c r="EO120" s="161"/>
      <c r="EP120" s="161"/>
      <c r="EQ120" s="161"/>
      <c r="ER120" s="161"/>
      <c r="ES120" s="161"/>
      <c r="ET120" s="161"/>
      <c r="EU120" s="161"/>
      <c r="EV120" s="161"/>
      <c r="EW120" s="161"/>
      <c r="EX120" s="161"/>
      <c r="EY120" s="161"/>
      <c r="EZ120" s="161"/>
      <c r="FA120" s="161"/>
      <c r="FB120" s="161"/>
      <c r="FC120" s="161"/>
      <c r="FD120" s="161"/>
      <c r="FE120" s="161"/>
      <c r="FF120" s="161"/>
      <c r="FG120" s="161"/>
      <c r="FH120" s="161"/>
      <c r="FI120" s="161"/>
      <c r="FJ120" s="161"/>
      <c r="FK120" s="161"/>
      <c r="FL120" s="161"/>
      <c r="FM120" s="161"/>
      <c r="FN120" s="161"/>
      <c r="FO120" s="161"/>
      <c r="FP120" s="161"/>
      <c r="FQ120" s="161"/>
      <c r="FR120" s="161"/>
      <c r="FS120" s="161"/>
      <c r="FT120" s="161"/>
      <c r="FU120" s="161"/>
      <c r="FV120" s="161"/>
      <c r="FW120" s="161"/>
      <c r="FX120" s="161"/>
      <c r="FY120" s="161"/>
      <c r="FZ120" s="161"/>
      <c r="GA120" s="161"/>
      <c r="GB120" s="161"/>
      <c r="GC120" s="161"/>
      <c r="GD120" s="161"/>
      <c r="GE120" s="161"/>
      <c r="GF120" s="161"/>
      <c r="GG120" s="161"/>
      <c r="GH120" s="161"/>
      <c r="GI120" s="161"/>
      <c r="GJ120" s="161"/>
      <c r="GK120" s="161"/>
      <c r="GL120" s="161"/>
      <c r="GM120" s="161"/>
      <c r="GN120" s="161"/>
      <c r="GO120" s="161"/>
      <c r="GP120" s="161"/>
      <c r="GQ120" s="161"/>
      <c r="GR120" s="161"/>
      <c r="GS120" s="161"/>
      <c r="GT120" s="161"/>
      <c r="GU120" s="161"/>
      <c r="GV120" s="161"/>
      <c r="GW120" s="161"/>
      <c r="GX120" s="161"/>
      <c r="GY120" s="161"/>
      <c r="GZ120" s="161"/>
      <c r="HA120" s="161"/>
      <c r="HB120" s="161"/>
      <c r="HC120" s="161"/>
      <c r="HD120" s="161"/>
      <c r="HE120" s="161"/>
      <c r="HF120" s="161"/>
      <c r="HG120" s="161"/>
      <c r="HH120" s="161"/>
      <c r="HI120" s="161"/>
      <c r="HJ120" s="161"/>
      <c r="HK120" s="161"/>
      <c r="HL120" s="161"/>
      <c r="HM120" s="161"/>
      <c r="HN120" s="161"/>
      <c r="HO120" s="161"/>
      <c r="HP120" s="161"/>
      <c r="HQ120" s="161"/>
      <c r="HR120" s="161"/>
      <c r="HS120" s="161"/>
      <c r="HT120" s="161"/>
      <c r="HU120" s="161"/>
      <c r="HV120" s="161"/>
      <c r="HW120" s="161"/>
      <c r="HX120" s="161"/>
      <c r="HY120" s="161"/>
      <c r="HZ120" s="161"/>
      <c r="IA120" s="161"/>
      <c r="IB120" s="161"/>
      <c r="IC120" s="161"/>
      <c r="ID120" s="161"/>
      <c r="IE120" s="161"/>
      <c r="IF120" s="161"/>
      <c r="IG120" s="161"/>
      <c r="IH120" s="161"/>
      <c r="II120" s="161"/>
      <c r="IJ120" s="161"/>
      <c r="IK120" s="161"/>
      <c r="IL120" s="161"/>
      <c r="IM120" s="161"/>
      <c r="IN120" s="161"/>
      <c r="IO120" s="161"/>
      <c r="IP120" s="161"/>
      <c r="IQ120" s="161"/>
      <c r="IR120" s="161"/>
      <c r="IS120" s="161"/>
      <c r="IT120" s="161"/>
      <c r="IU120" s="161"/>
      <c r="IV120" s="161"/>
      <c r="IW120" s="161"/>
      <c r="IX120" s="161"/>
      <c r="IY120" s="161"/>
      <c r="IZ120" s="161"/>
      <c r="JA120" s="161"/>
      <c r="JB120" s="161"/>
      <c r="JC120" s="161"/>
      <c r="JD120" s="161"/>
      <c r="JE120" s="161"/>
      <c r="JF120" s="161"/>
      <c r="JG120" s="161"/>
      <c r="JH120" s="161"/>
      <c r="JI120" s="161"/>
      <c r="JJ120" s="161"/>
      <c r="JK120" s="161"/>
      <c r="JL120" s="161"/>
      <c r="JM120" s="161"/>
      <c r="JN120" s="161"/>
      <c r="JO120" s="161"/>
      <c r="JP120" s="161"/>
      <c r="JQ120" s="161"/>
      <c r="JR120" s="161"/>
      <c r="JS120" s="161"/>
      <c r="JT120" s="161"/>
      <c r="JU120" s="161"/>
      <c r="JV120" s="161"/>
      <c r="JW120" s="161"/>
      <c r="JX120" s="161"/>
      <c r="JY120" s="161"/>
      <c r="JZ120" s="161"/>
      <c r="KA120" s="161"/>
      <c r="KB120" s="161"/>
      <c r="KC120" s="161"/>
      <c r="KD120" s="161"/>
      <c r="KE120" s="161"/>
      <c r="KF120" s="161"/>
      <c r="KG120" s="161"/>
      <c r="KH120" s="161"/>
      <c r="KI120" s="161"/>
      <c r="KJ120" s="161"/>
      <c r="KK120" s="161"/>
      <c r="KL120" s="161"/>
      <c r="KM120" s="161"/>
      <c r="KN120" s="161"/>
      <c r="KO120" s="161"/>
      <c r="KP120" s="161"/>
      <c r="KQ120" s="161"/>
      <c r="KR120" s="161"/>
      <c r="KS120" s="161"/>
      <c r="KT120" s="161"/>
      <c r="KU120" s="161"/>
      <c r="KV120" s="161"/>
      <c r="KW120" s="161"/>
      <c r="KX120" s="161"/>
      <c r="KY120" s="161"/>
      <c r="KZ120" s="161"/>
      <c r="LA120" s="161"/>
      <c r="LB120" s="161"/>
      <c r="LC120" s="161"/>
      <c r="LD120" s="161"/>
      <c r="LE120" s="161"/>
      <c r="LF120" s="161"/>
      <c r="LG120" s="161"/>
      <c r="LH120" s="161"/>
      <c r="LI120" s="161"/>
      <c r="LJ120" s="161"/>
      <c r="LK120" s="161"/>
      <c r="LL120" s="161"/>
      <c r="LM120" s="161"/>
      <c r="LN120" s="161"/>
      <c r="LO120" s="161"/>
      <c r="LP120" s="161"/>
      <c r="LQ120" s="161"/>
      <c r="LR120" s="161"/>
    </row>
    <row r="121" spans="1:330" s="159" customFormat="1" x14ac:dyDescent="0.2">
      <c r="A121" s="145" t="s">
        <v>616</v>
      </c>
      <c r="B121" s="146" t="s">
        <v>625</v>
      </c>
      <c r="C121" s="147">
        <v>11</v>
      </c>
      <c r="D121" s="147"/>
      <c r="E121" s="145"/>
      <c r="F121" s="168">
        <v>421</v>
      </c>
      <c r="G121" s="148"/>
      <c r="H121" s="149"/>
      <c r="I121" s="101">
        <f t="shared" ref="I121:AL121" si="193">I122</f>
        <v>3971425</v>
      </c>
      <c r="J121" s="101">
        <f t="shared" si="193"/>
        <v>3971425</v>
      </c>
      <c r="K121" s="101">
        <f t="shared" si="193"/>
        <v>2000000</v>
      </c>
      <c r="L121" s="101">
        <f t="shared" si="193"/>
        <v>2000000</v>
      </c>
      <c r="M121" s="108">
        <f t="shared" si="193"/>
        <v>2000000</v>
      </c>
      <c r="N121" s="108">
        <f t="shared" si="193"/>
        <v>2000000</v>
      </c>
      <c r="O121" s="108">
        <f t="shared" si="193"/>
        <v>2000000</v>
      </c>
      <c r="P121" s="108">
        <f t="shared" si="193"/>
        <v>2000000</v>
      </c>
      <c r="Q121" s="108">
        <f t="shared" si="193"/>
        <v>2000000</v>
      </c>
      <c r="R121" s="108">
        <f t="shared" si="193"/>
        <v>2000000</v>
      </c>
      <c r="S121" s="108">
        <f t="shared" si="193"/>
        <v>2709868</v>
      </c>
      <c r="T121" s="108">
        <f t="shared" si="193"/>
        <v>2709868</v>
      </c>
      <c r="U121" s="101">
        <f t="shared" si="193"/>
        <v>0</v>
      </c>
      <c r="V121" s="101">
        <f t="shared" si="193"/>
        <v>0</v>
      </c>
      <c r="W121" s="108">
        <f t="shared" si="193"/>
        <v>0</v>
      </c>
      <c r="X121" s="108">
        <f t="shared" si="193"/>
        <v>0</v>
      </c>
      <c r="Y121" s="108">
        <f t="shared" si="193"/>
        <v>0</v>
      </c>
      <c r="Z121" s="108">
        <f t="shared" si="193"/>
        <v>0</v>
      </c>
      <c r="AA121" s="108">
        <f t="shared" si="193"/>
        <v>0</v>
      </c>
      <c r="AB121" s="108">
        <f t="shared" si="193"/>
        <v>0</v>
      </c>
      <c r="AC121" s="108">
        <f t="shared" si="193"/>
        <v>0</v>
      </c>
      <c r="AD121" s="108">
        <f t="shared" si="193"/>
        <v>0</v>
      </c>
      <c r="AE121" s="108">
        <f t="shared" si="193"/>
        <v>0</v>
      </c>
      <c r="AF121" s="108">
        <f t="shared" si="193"/>
        <v>0</v>
      </c>
      <c r="AG121" s="108">
        <f t="shared" si="193"/>
        <v>0</v>
      </c>
      <c r="AH121" s="108">
        <f t="shared" si="193"/>
        <v>0</v>
      </c>
      <c r="AI121" s="108">
        <f t="shared" si="193"/>
        <v>0</v>
      </c>
      <c r="AJ121" s="108">
        <f t="shared" si="193"/>
        <v>0</v>
      </c>
      <c r="AK121" s="108">
        <f t="shared" si="193"/>
        <v>0</v>
      </c>
      <c r="AL121" s="108">
        <f t="shared" si="193"/>
        <v>0</v>
      </c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0"/>
      <c r="CL121" s="150"/>
      <c r="CM121" s="150"/>
      <c r="CN121" s="150"/>
      <c r="CO121" s="150"/>
      <c r="CP121" s="150"/>
      <c r="CQ121" s="150"/>
      <c r="CR121" s="150"/>
      <c r="CS121" s="150"/>
      <c r="CT121" s="150"/>
      <c r="CU121" s="150"/>
      <c r="CV121" s="150"/>
      <c r="CW121" s="150"/>
      <c r="CX121" s="150"/>
      <c r="CY121" s="150"/>
      <c r="CZ121" s="150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150"/>
      <c r="DO121" s="150"/>
      <c r="DP121" s="150"/>
      <c r="DQ121" s="150"/>
      <c r="DR121" s="150"/>
      <c r="DS121" s="150"/>
      <c r="DT121" s="150"/>
      <c r="DU121" s="150"/>
      <c r="DV121" s="150"/>
      <c r="DW121" s="150"/>
      <c r="DX121" s="150"/>
      <c r="DY121" s="150"/>
      <c r="DZ121" s="150"/>
      <c r="EA121" s="150"/>
      <c r="EB121" s="150"/>
      <c r="EC121" s="150"/>
      <c r="ED121" s="150"/>
      <c r="EE121" s="150"/>
      <c r="EF121" s="150"/>
      <c r="EG121" s="150"/>
      <c r="EH121" s="150"/>
      <c r="EI121" s="150"/>
      <c r="EJ121" s="150"/>
      <c r="EK121" s="150"/>
      <c r="EL121" s="150"/>
      <c r="EM121" s="150"/>
      <c r="EN121" s="150"/>
      <c r="EO121" s="150"/>
      <c r="EP121" s="150"/>
      <c r="EQ121" s="150"/>
      <c r="ER121" s="150"/>
      <c r="ES121" s="150"/>
      <c r="ET121" s="150"/>
      <c r="EU121" s="150"/>
      <c r="EV121" s="150"/>
      <c r="EW121" s="150"/>
      <c r="EX121" s="150"/>
      <c r="EY121" s="150"/>
      <c r="EZ121" s="150"/>
      <c r="FA121" s="150"/>
      <c r="FB121" s="150"/>
      <c r="FC121" s="150"/>
      <c r="FD121" s="150"/>
      <c r="FE121" s="150"/>
      <c r="FF121" s="150"/>
      <c r="FG121" s="150"/>
      <c r="FH121" s="150"/>
      <c r="FI121" s="150"/>
      <c r="FJ121" s="150"/>
      <c r="FK121" s="150"/>
      <c r="FL121" s="150"/>
      <c r="FM121" s="150"/>
      <c r="FN121" s="150"/>
      <c r="FO121" s="150"/>
      <c r="FP121" s="150"/>
      <c r="FQ121" s="150"/>
      <c r="FR121" s="150"/>
      <c r="FS121" s="150"/>
      <c r="FT121" s="150"/>
      <c r="FU121" s="150"/>
      <c r="FV121" s="150"/>
      <c r="FW121" s="150"/>
      <c r="FX121" s="150"/>
      <c r="FY121" s="150"/>
      <c r="FZ121" s="150"/>
      <c r="GA121" s="150"/>
      <c r="GB121" s="150"/>
      <c r="GC121" s="150"/>
      <c r="GD121" s="150"/>
      <c r="GE121" s="150"/>
      <c r="GF121" s="150"/>
      <c r="GG121" s="150"/>
      <c r="GH121" s="150"/>
      <c r="GI121" s="150"/>
      <c r="GJ121" s="150"/>
      <c r="GK121" s="150"/>
      <c r="GL121" s="150"/>
      <c r="GM121" s="150"/>
      <c r="GN121" s="150"/>
      <c r="GO121" s="150"/>
      <c r="GP121" s="150"/>
      <c r="GQ121" s="150"/>
      <c r="GR121" s="150"/>
      <c r="GS121" s="150"/>
      <c r="GT121" s="150"/>
      <c r="GU121" s="150"/>
      <c r="GV121" s="150"/>
      <c r="GW121" s="150"/>
      <c r="GX121" s="150"/>
      <c r="GY121" s="150"/>
      <c r="GZ121" s="150"/>
      <c r="HA121" s="150"/>
      <c r="HB121" s="150"/>
      <c r="HC121" s="150"/>
      <c r="HD121" s="150"/>
      <c r="HE121" s="150"/>
      <c r="HF121" s="150"/>
      <c r="HG121" s="150"/>
      <c r="HH121" s="150"/>
      <c r="HI121" s="150"/>
      <c r="HJ121" s="150"/>
      <c r="HK121" s="150"/>
      <c r="HL121" s="150"/>
      <c r="HM121" s="150"/>
      <c r="HN121" s="150"/>
      <c r="HO121" s="150"/>
      <c r="HP121" s="150"/>
      <c r="HQ121" s="150"/>
      <c r="HR121" s="150"/>
      <c r="HS121" s="150"/>
      <c r="HT121" s="150"/>
      <c r="HU121" s="150"/>
      <c r="HV121" s="150"/>
      <c r="HW121" s="150"/>
      <c r="HX121" s="150"/>
      <c r="HY121" s="150"/>
      <c r="HZ121" s="150"/>
      <c r="IA121" s="150"/>
      <c r="IB121" s="150"/>
      <c r="IC121" s="150"/>
      <c r="ID121" s="150"/>
      <c r="IE121" s="150"/>
      <c r="IF121" s="150"/>
      <c r="IG121" s="150"/>
      <c r="IH121" s="150"/>
      <c r="II121" s="150"/>
      <c r="IJ121" s="150"/>
      <c r="IK121" s="150"/>
      <c r="IL121" s="150"/>
      <c r="IM121" s="150"/>
      <c r="IN121" s="150"/>
      <c r="IO121" s="150"/>
      <c r="IP121" s="150"/>
      <c r="IQ121" s="150"/>
      <c r="IR121" s="150"/>
      <c r="IS121" s="150"/>
      <c r="IT121" s="150"/>
      <c r="IU121" s="150"/>
      <c r="IV121" s="150"/>
      <c r="IW121" s="150"/>
      <c r="IX121" s="150"/>
      <c r="IY121" s="150"/>
      <c r="IZ121" s="150"/>
      <c r="JA121" s="150"/>
      <c r="JB121" s="150"/>
      <c r="JC121" s="150"/>
      <c r="JD121" s="150"/>
      <c r="JE121" s="150"/>
      <c r="JF121" s="150"/>
      <c r="JG121" s="150"/>
      <c r="JH121" s="150"/>
      <c r="JI121" s="150"/>
      <c r="JJ121" s="150"/>
      <c r="JK121" s="150"/>
      <c r="JL121" s="150"/>
      <c r="JM121" s="150"/>
      <c r="JN121" s="150"/>
      <c r="JO121" s="150"/>
      <c r="JP121" s="150"/>
      <c r="JQ121" s="150"/>
      <c r="JR121" s="150"/>
      <c r="JS121" s="150"/>
      <c r="JT121" s="150"/>
      <c r="JU121" s="150"/>
      <c r="JV121" s="150"/>
      <c r="JW121" s="150"/>
      <c r="JX121" s="150"/>
      <c r="JY121" s="150"/>
      <c r="JZ121" s="150"/>
      <c r="KA121" s="150"/>
      <c r="KB121" s="150"/>
      <c r="KC121" s="150"/>
      <c r="KD121" s="150"/>
      <c r="KE121" s="150"/>
      <c r="KF121" s="150"/>
      <c r="KG121" s="150"/>
      <c r="KH121" s="150"/>
      <c r="KI121" s="150"/>
      <c r="KJ121" s="150"/>
      <c r="KK121" s="150"/>
      <c r="KL121" s="150"/>
      <c r="KM121" s="150"/>
      <c r="KN121" s="150"/>
      <c r="KO121" s="150"/>
      <c r="KP121" s="150"/>
      <c r="KQ121" s="150"/>
      <c r="KR121" s="150"/>
      <c r="KS121" s="150"/>
      <c r="KT121" s="150"/>
      <c r="KU121" s="150"/>
      <c r="KV121" s="150"/>
      <c r="KW121" s="150"/>
      <c r="KX121" s="150"/>
      <c r="KY121" s="150"/>
      <c r="KZ121" s="150"/>
      <c r="LA121" s="150"/>
      <c r="LB121" s="150"/>
      <c r="LC121" s="150"/>
      <c r="LD121" s="150"/>
      <c r="LE121" s="150"/>
      <c r="LF121" s="150"/>
      <c r="LG121" s="150"/>
      <c r="LH121" s="150"/>
      <c r="LI121" s="150"/>
      <c r="LJ121" s="150"/>
      <c r="LK121" s="150"/>
      <c r="LL121" s="150"/>
      <c r="LM121" s="150"/>
      <c r="LN121" s="150"/>
      <c r="LO121" s="150"/>
      <c r="LP121" s="150"/>
      <c r="LQ121" s="150"/>
      <c r="LR121" s="150"/>
    </row>
    <row r="122" spans="1:330" s="158" customFormat="1" ht="15" x14ac:dyDescent="0.2">
      <c r="A122" s="151" t="s">
        <v>616</v>
      </c>
      <c r="B122" s="152" t="s">
        <v>625</v>
      </c>
      <c r="C122" s="153">
        <v>11</v>
      </c>
      <c r="D122" s="153"/>
      <c r="E122" s="151" t="s">
        <v>101</v>
      </c>
      <c r="F122" s="174">
        <v>4214</v>
      </c>
      <c r="G122" s="155" t="s">
        <v>500</v>
      </c>
      <c r="H122" s="156"/>
      <c r="I122" s="94">
        <v>3971425</v>
      </c>
      <c r="J122" s="94">
        <f>I122</f>
        <v>3971425</v>
      </c>
      <c r="K122" s="94">
        <v>2000000</v>
      </c>
      <c r="L122" s="94">
        <f>K122</f>
        <v>2000000</v>
      </c>
      <c r="M122" s="118">
        <v>2000000</v>
      </c>
      <c r="N122" s="118">
        <f>M122</f>
        <v>2000000</v>
      </c>
      <c r="O122" s="118">
        <v>2000000</v>
      </c>
      <c r="P122" s="118">
        <f>O122</f>
        <v>2000000</v>
      </c>
      <c r="Q122" s="118">
        <v>2000000</v>
      </c>
      <c r="R122" s="118">
        <f>Q122</f>
        <v>2000000</v>
      </c>
      <c r="S122" s="118">
        <v>2709868</v>
      </c>
      <c r="T122" s="118">
        <f>S122</f>
        <v>2709868</v>
      </c>
      <c r="U122" s="94">
        <v>0</v>
      </c>
      <c r="V122" s="94">
        <f>U122</f>
        <v>0</v>
      </c>
      <c r="W122" s="118"/>
      <c r="X122" s="118">
        <f>W122</f>
        <v>0</v>
      </c>
      <c r="Y122" s="118"/>
      <c r="Z122" s="118">
        <f>Y122</f>
        <v>0</v>
      </c>
      <c r="AA122" s="118"/>
      <c r="AB122" s="118">
        <f>AA122</f>
        <v>0</v>
      </c>
      <c r="AC122" s="118"/>
      <c r="AD122" s="118">
        <f>AC122</f>
        <v>0</v>
      </c>
      <c r="AE122" s="118"/>
      <c r="AF122" s="118">
        <f>AE122</f>
        <v>0</v>
      </c>
      <c r="AG122" s="118"/>
      <c r="AH122" s="118">
        <f>AG122</f>
        <v>0</v>
      </c>
      <c r="AI122" s="118"/>
      <c r="AJ122" s="118">
        <f>AI122</f>
        <v>0</v>
      </c>
      <c r="AK122" s="118"/>
      <c r="AL122" s="118">
        <f>AK122</f>
        <v>0</v>
      </c>
      <c r="AM122" s="157"/>
      <c r="AN122" s="157"/>
      <c r="AO122" s="157"/>
      <c r="AP122" s="157"/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  <c r="BI122" s="157"/>
      <c r="BJ122" s="157"/>
      <c r="BK122" s="157"/>
      <c r="BL122" s="157"/>
      <c r="BM122" s="157"/>
      <c r="BN122" s="157"/>
      <c r="BO122" s="157"/>
      <c r="BP122" s="157"/>
      <c r="BQ122" s="157"/>
      <c r="BR122" s="157"/>
      <c r="BS122" s="157"/>
      <c r="BT122" s="157"/>
      <c r="BU122" s="157"/>
      <c r="BV122" s="157"/>
      <c r="BW122" s="157"/>
      <c r="BX122" s="157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7"/>
      <c r="CL122" s="157"/>
      <c r="CM122" s="157"/>
      <c r="CN122" s="157"/>
      <c r="CO122" s="157"/>
      <c r="CP122" s="157"/>
      <c r="CQ122" s="157"/>
      <c r="CR122" s="157"/>
      <c r="CS122" s="157"/>
      <c r="CT122" s="157"/>
      <c r="CU122" s="157"/>
      <c r="CV122" s="157"/>
      <c r="CW122" s="157"/>
      <c r="CX122" s="157"/>
      <c r="CY122" s="157"/>
      <c r="CZ122" s="157"/>
      <c r="DA122" s="157"/>
      <c r="DB122" s="157"/>
      <c r="DC122" s="157"/>
      <c r="DD122" s="157"/>
      <c r="DE122" s="157"/>
      <c r="DF122" s="157"/>
      <c r="DG122" s="157"/>
      <c r="DH122" s="157"/>
      <c r="DI122" s="157"/>
      <c r="DJ122" s="157"/>
      <c r="DK122" s="157"/>
      <c r="DL122" s="157"/>
      <c r="DM122" s="157"/>
      <c r="DN122" s="157"/>
      <c r="DO122" s="157"/>
      <c r="DP122" s="157"/>
      <c r="DQ122" s="157"/>
      <c r="DR122" s="157"/>
      <c r="DS122" s="157"/>
      <c r="DT122" s="157"/>
      <c r="DU122" s="157"/>
      <c r="DV122" s="157"/>
      <c r="DW122" s="157"/>
      <c r="DX122" s="157"/>
      <c r="DY122" s="157"/>
      <c r="DZ122" s="157"/>
      <c r="EA122" s="157"/>
      <c r="EB122" s="157"/>
      <c r="EC122" s="157"/>
      <c r="ED122" s="157"/>
      <c r="EE122" s="157"/>
      <c r="EF122" s="157"/>
      <c r="EG122" s="157"/>
      <c r="EH122" s="157"/>
      <c r="EI122" s="157"/>
      <c r="EJ122" s="157"/>
      <c r="EK122" s="157"/>
      <c r="EL122" s="157"/>
      <c r="EM122" s="157"/>
      <c r="EN122" s="157"/>
      <c r="EO122" s="157"/>
      <c r="EP122" s="157"/>
      <c r="EQ122" s="157"/>
      <c r="ER122" s="157"/>
      <c r="ES122" s="157"/>
      <c r="ET122" s="157"/>
      <c r="EU122" s="157"/>
      <c r="EV122" s="157"/>
      <c r="EW122" s="157"/>
      <c r="EX122" s="157"/>
      <c r="EY122" s="157"/>
      <c r="EZ122" s="157"/>
      <c r="FA122" s="157"/>
      <c r="FB122" s="157"/>
      <c r="FC122" s="157"/>
      <c r="FD122" s="157"/>
      <c r="FE122" s="157"/>
      <c r="FF122" s="157"/>
      <c r="FG122" s="157"/>
      <c r="FH122" s="157"/>
      <c r="FI122" s="157"/>
      <c r="FJ122" s="157"/>
      <c r="FK122" s="157"/>
      <c r="FL122" s="157"/>
      <c r="FM122" s="157"/>
      <c r="FN122" s="157"/>
      <c r="FO122" s="157"/>
      <c r="FP122" s="157"/>
      <c r="FQ122" s="157"/>
      <c r="FR122" s="157"/>
      <c r="FS122" s="157"/>
      <c r="FT122" s="157"/>
      <c r="FU122" s="157"/>
      <c r="FV122" s="157"/>
      <c r="FW122" s="157"/>
      <c r="FX122" s="157"/>
      <c r="FY122" s="157"/>
      <c r="FZ122" s="157"/>
      <c r="GA122" s="157"/>
      <c r="GB122" s="157"/>
      <c r="GC122" s="157"/>
      <c r="GD122" s="157"/>
      <c r="GE122" s="157"/>
      <c r="GF122" s="157"/>
      <c r="GG122" s="157"/>
      <c r="GH122" s="157"/>
      <c r="GI122" s="157"/>
      <c r="GJ122" s="157"/>
      <c r="GK122" s="157"/>
      <c r="GL122" s="157"/>
      <c r="GM122" s="157"/>
      <c r="GN122" s="157"/>
      <c r="GO122" s="157"/>
      <c r="GP122" s="157"/>
      <c r="GQ122" s="157"/>
      <c r="GR122" s="157"/>
      <c r="GS122" s="157"/>
      <c r="GT122" s="157"/>
      <c r="GU122" s="157"/>
      <c r="GV122" s="157"/>
      <c r="GW122" s="157"/>
      <c r="GX122" s="157"/>
      <c r="GY122" s="157"/>
      <c r="GZ122" s="157"/>
      <c r="HA122" s="157"/>
      <c r="HB122" s="157"/>
      <c r="HC122" s="157"/>
      <c r="HD122" s="157"/>
      <c r="HE122" s="157"/>
      <c r="HF122" s="157"/>
      <c r="HG122" s="157"/>
      <c r="HH122" s="157"/>
      <c r="HI122" s="157"/>
      <c r="HJ122" s="157"/>
      <c r="HK122" s="157"/>
      <c r="HL122" s="157"/>
      <c r="HM122" s="157"/>
      <c r="HN122" s="157"/>
      <c r="HO122" s="157"/>
      <c r="HP122" s="157"/>
      <c r="HQ122" s="157"/>
      <c r="HR122" s="157"/>
      <c r="HS122" s="157"/>
      <c r="HT122" s="157"/>
      <c r="HU122" s="157"/>
      <c r="HV122" s="157"/>
      <c r="HW122" s="157"/>
      <c r="HX122" s="157"/>
      <c r="HY122" s="157"/>
      <c r="HZ122" s="157"/>
      <c r="IA122" s="157"/>
      <c r="IB122" s="157"/>
      <c r="IC122" s="157"/>
      <c r="ID122" s="157"/>
      <c r="IE122" s="157"/>
      <c r="IF122" s="157"/>
      <c r="IG122" s="157"/>
      <c r="IH122" s="157"/>
      <c r="II122" s="157"/>
      <c r="IJ122" s="157"/>
      <c r="IK122" s="157"/>
      <c r="IL122" s="157"/>
      <c r="IM122" s="157"/>
      <c r="IN122" s="157"/>
      <c r="IO122" s="157"/>
      <c r="IP122" s="157"/>
      <c r="IQ122" s="157"/>
      <c r="IR122" s="157"/>
      <c r="IS122" s="157"/>
      <c r="IT122" s="157"/>
      <c r="IU122" s="157"/>
      <c r="IV122" s="157"/>
      <c r="IW122" s="157"/>
      <c r="IX122" s="157"/>
      <c r="IY122" s="157"/>
      <c r="IZ122" s="157"/>
      <c r="JA122" s="157"/>
      <c r="JB122" s="157"/>
      <c r="JC122" s="157"/>
      <c r="JD122" s="157"/>
      <c r="JE122" s="157"/>
      <c r="JF122" s="157"/>
      <c r="JG122" s="157"/>
      <c r="JH122" s="157"/>
      <c r="JI122" s="157"/>
      <c r="JJ122" s="157"/>
      <c r="JK122" s="157"/>
      <c r="JL122" s="157"/>
      <c r="JM122" s="157"/>
      <c r="JN122" s="157"/>
      <c r="JO122" s="157"/>
      <c r="JP122" s="157"/>
      <c r="JQ122" s="157"/>
      <c r="JR122" s="157"/>
      <c r="JS122" s="157"/>
      <c r="JT122" s="157"/>
      <c r="JU122" s="157"/>
      <c r="JV122" s="157"/>
      <c r="JW122" s="157"/>
      <c r="JX122" s="157"/>
      <c r="JY122" s="157"/>
      <c r="JZ122" s="157"/>
      <c r="KA122" s="157"/>
      <c r="KB122" s="157"/>
      <c r="KC122" s="157"/>
      <c r="KD122" s="157"/>
      <c r="KE122" s="157"/>
      <c r="KF122" s="157"/>
      <c r="KG122" s="157"/>
      <c r="KH122" s="157"/>
      <c r="KI122" s="157"/>
      <c r="KJ122" s="157"/>
      <c r="KK122" s="157"/>
      <c r="KL122" s="157"/>
      <c r="KM122" s="157"/>
      <c r="KN122" s="157"/>
      <c r="KO122" s="157"/>
      <c r="KP122" s="157"/>
      <c r="KQ122" s="157"/>
      <c r="KR122" s="157"/>
      <c r="KS122" s="157"/>
      <c r="KT122" s="157"/>
      <c r="KU122" s="157"/>
      <c r="KV122" s="157"/>
      <c r="KW122" s="157"/>
      <c r="KX122" s="157"/>
      <c r="KY122" s="157"/>
      <c r="KZ122" s="157"/>
      <c r="LA122" s="157"/>
      <c r="LB122" s="157"/>
      <c r="LC122" s="157"/>
      <c r="LD122" s="157"/>
      <c r="LE122" s="157"/>
      <c r="LF122" s="157"/>
      <c r="LG122" s="157"/>
      <c r="LH122" s="157"/>
      <c r="LI122" s="157"/>
      <c r="LJ122" s="157"/>
      <c r="LK122" s="157"/>
      <c r="LL122" s="157"/>
      <c r="LM122" s="157"/>
      <c r="LN122" s="157"/>
      <c r="LO122" s="157"/>
      <c r="LP122" s="157"/>
      <c r="LQ122" s="157"/>
      <c r="LR122" s="157"/>
    </row>
    <row r="123" spans="1:330" s="159" customFormat="1" x14ac:dyDescent="0.2">
      <c r="A123" s="145" t="s">
        <v>616</v>
      </c>
      <c r="B123" s="146" t="s">
        <v>625</v>
      </c>
      <c r="C123" s="147">
        <v>11</v>
      </c>
      <c r="D123" s="147"/>
      <c r="E123" s="145"/>
      <c r="F123" s="168">
        <v>422</v>
      </c>
      <c r="G123" s="148"/>
      <c r="H123" s="149"/>
      <c r="I123" s="101">
        <f t="shared" ref="I123:AF123" si="194">I124+I125</f>
        <v>0</v>
      </c>
      <c r="J123" s="101">
        <f t="shared" si="194"/>
        <v>0</v>
      </c>
      <c r="K123" s="101">
        <f t="shared" si="194"/>
        <v>0</v>
      </c>
      <c r="L123" s="101">
        <f t="shared" si="194"/>
        <v>0</v>
      </c>
      <c r="M123" s="108">
        <f t="shared" si="194"/>
        <v>0</v>
      </c>
      <c r="N123" s="108">
        <f t="shared" si="194"/>
        <v>0</v>
      </c>
      <c r="O123" s="108">
        <f t="shared" ref="O123:P123" si="195">O124+O125</f>
        <v>0</v>
      </c>
      <c r="P123" s="108">
        <f t="shared" si="195"/>
        <v>0</v>
      </c>
      <c r="Q123" s="108">
        <f t="shared" ref="Q123:T123" si="196">Q124+Q125</f>
        <v>0</v>
      </c>
      <c r="R123" s="108">
        <f t="shared" si="196"/>
        <v>0</v>
      </c>
      <c r="S123" s="108">
        <f t="shared" si="196"/>
        <v>0</v>
      </c>
      <c r="T123" s="108">
        <f t="shared" si="196"/>
        <v>0</v>
      </c>
      <c r="U123" s="101">
        <f t="shared" si="194"/>
        <v>0</v>
      </c>
      <c r="V123" s="101">
        <f t="shared" si="194"/>
        <v>0</v>
      </c>
      <c r="W123" s="108">
        <f t="shared" si="194"/>
        <v>0</v>
      </c>
      <c r="X123" s="108">
        <f t="shared" si="194"/>
        <v>0</v>
      </c>
      <c r="Y123" s="108">
        <f t="shared" ref="Y123:Z123" si="197">Y124+Y125</f>
        <v>0</v>
      </c>
      <c r="Z123" s="108">
        <f t="shared" si="197"/>
        <v>0</v>
      </c>
      <c r="AA123" s="108">
        <f t="shared" ref="AA123:AD123" si="198">AA124+AA125</f>
        <v>0</v>
      </c>
      <c r="AB123" s="108">
        <f t="shared" si="198"/>
        <v>0</v>
      </c>
      <c r="AC123" s="108">
        <f t="shared" si="198"/>
        <v>0</v>
      </c>
      <c r="AD123" s="108">
        <f t="shared" si="198"/>
        <v>0</v>
      </c>
      <c r="AE123" s="108">
        <f t="shared" si="194"/>
        <v>0</v>
      </c>
      <c r="AF123" s="108">
        <f t="shared" si="194"/>
        <v>0</v>
      </c>
      <c r="AG123" s="108">
        <f t="shared" ref="AG123:AH123" si="199">AG124+AG125</f>
        <v>0</v>
      </c>
      <c r="AH123" s="108">
        <f t="shared" si="199"/>
        <v>0</v>
      </c>
      <c r="AI123" s="108">
        <f t="shared" ref="AI123:AL123" si="200">AI124+AI125</f>
        <v>0</v>
      </c>
      <c r="AJ123" s="108">
        <f t="shared" si="200"/>
        <v>0</v>
      </c>
      <c r="AK123" s="108">
        <f t="shared" si="200"/>
        <v>0</v>
      </c>
      <c r="AL123" s="108">
        <f t="shared" si="200"/>
        <v>0</v>
      </c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50"/>
      <c r="CH123" s="150"/>
      <c r="CI123" s="150"/>
      <c r="CJ123" s="150"/>
      <c r="CK123" s="150"/>
      <c r="CL123" s="150"/>
      <c r="CM123" s="150"/>
      <c r="CN123" s="150"/>
      <c r="CO123" s="150"/>
      <c r="CP123" s="150"/>
      <c r="CQ123" s="150"/>
      <c r="CR123" s="150"/>
      <c r="CS123" s="150"/>
      <c r="CT123" s="150"/>
      <c r="CU123" s="150"/>
      <c r="CV123" s="150"/>
      <c r="CW123" s="150"/>
      <c r="CX123" s="150"/>
      <c r="CY123" s="150"/>
      <c r="CZ123" s="150"/>
      <c r="DA123" s="150"/>
      <c r="DB123" s="150"/>
      <c r="DC123" s="150"/>
      <c r="DD123" s="150"/>
      <c r="DE123" s="150"/>
      <c r="DF123" s="150"/>
      <c r="DG123" s="150"/>
      <c r="DH123" s="150"/>
      <c r="DI123" s="150"/>
      <c r="DJ123" s="150"/>
      <c r="DK123" s="150"/>
      <c r="DL123" s="150"/>
      <c r="DM123" s="150"/>
      <c r="DN123" s="150"/>
      <c r="DO123" s="150"/>
      <c r="DP123" s="150"/>
      <c r="DQ123" s="150"/>
      <c r="DR123" s="150"/>
      <c r="DS123" s="150"/>
      <c r="DT123" s="150"/>
      <c r="DU123" s="150"/>
      <c r="DV123" s="150"/>
      <c r="DW123" s="150"/>
      <c r="DX123" s="150"/>
      <c r="DY123" s="150"/>
      <c r="DZ123" s="150"/>
      <c r="EA123" s="150"/>
      <c r="EB123" s="150"/>
      <c r="EC123" s="150"/>
      <c r="ED123" s="150"/>
      <c r="EE123" s="150"/>
      <c r="EF123" s="150"/>
      <c r="EG123" s="150"/>
      <c r="EH123" s="150"/>
      <c r="EI123" s="150"/>
      <c r="EJ123" s="150"/>
      <c r="EK123" s="150"/>
      <c r="EL123" s="150"/>
      <c r="EM123" s="150"/>
      <c r="EN123" s="150"/>
      <c r="EO123" s="150"/>
      <c r="EP123" s="150"/>
      <c r="EQ123" s="150"/>
      <c r="ER123" s="150"/>
      <c r="ES123" s="150"/>
      <c r="ET123" s="150"/>
      <c r="EU123" s="150"/>
      <c r="EV123" s="150"/>
      <c r="EW123" s="150"/>
      <c r="EX123" s="150"/>
      <c r="EY123" s="150"/>
      <c r="EZ123" s="150"/>
      <c r="FA123" s="150"/>
      <c r="FB123" s="150"/>
      <c r="FC123" s="150"/>
      <c r="FD123" s="150"/>
      <c r="FE123" s="150"/>
      <c r="FF123" s="150"/>
      <c r="FG123" s="150"/>
      <c r="FH123" s="150"/>
      <c r="FI123" s="150"/>
      <c r="FJ123" s="150"/>
      <c r="FK123" s="150"/>
      <c r="FL123" s="150"/>
      <c r="FM123" s="150"/>
      <c r="FN123" s="150"/>
      <c r="FO123" s="150"/>
      <c r="FP123" s="150"/>
      <c r="FQ123" s="150"/>
      <c r="FR123" s="150"/>
      <c r="FS123" s="150"/>
      <c r="FT123" s="150"/>
      <c r="FU123" s="150"/>
      <c r="FV123" s="150"/>
      <c r="FW123" s="150"/>
      <c r="FX123" s="150"/>
      <c r="FY123" s="150"/>
      <c r="FZ123" s="150"/>
      <c r="GA123" s="150"/>
      <c r="GB123" s="150"/>
      <c r="GC123" s="150"/>
      <c r="GD123" s="150"/>
      <c r="GE123" s="150"/>
      <c r="GF123" s="150"/>
      <c r="GG123" s="150"/>
      <c r="GH123" s="150"/>
      <c r="GI123" s="150"/>
      <c r="GJ123" s="150"/>
      <c r="GK123" s="150"/>
      <c r="GL123" s="150"/>
      <c r="GM123" s="150"/>
      <c r="GN123" s="150"/>
      <c r="GO123" s="150"/>
      <c r="GP123" s="150"/>
      <c r="GQ123" s="150"/>
      <c r="GR123" s="150"/>
      <c r="GS123" s="150"/>
      <c r="GT123" s="150"/>
      <c r="GU123" s="150"/>
      <c r="GV123" s="150"/>
      <c r="GW123" s="150"/>
      <c r="GX123" s="150"/>
      <c r="GY123" s="150"/>
      <c r="GZ123" s="150"/>
      <c r="HA123" s="150"/>
      <c r="HB123" s="150"/>
      <c r="HC123" s="150"/>
      <c r="HD123" s="150"/>
      <c r="HE123" s="150"/>
      <c r="HF123" s="150"/>
      <c r="HG123" s="150"/>
      <c r="HH123" s="150"/>
      <c r="HI123" s="150"/>
      <c r="HJ123" s="150"/>
      <c r="HK123" s="150"/>
      <c r="HL123" s="150"/>
      <c r="HM123" s="150"/>
      <c r="HN123" s="150"/>
      <c r="HO123" s="150"/>
      <c r="HP123" s="150"/>
      <c r="HQ123" s="150"/>
      <c r="HR123" s="150"/>
      <c r="HS123" s="150"/>
      <c r="HT123" s="150"/>
      <c r="HU123" s="150"/>
      <c r="HV123" s="150"/>
      <c r="HW123" s="150"/>
      <c r="HX123" s="150"/>
      <c r="HY123" s="150"/>
      <c r="HZ123" s="150"/>
      <c r="IA123" s="150"/>
      <c r="IB123" s="150"/>
      <c r="IC123" s="150"/>
      <c r="ID123" s="150"/>
      <c r="IE123" s="150"/>
      <c r="IF123" s="150"/>
      <c r="IG123" s="150"/>
      <c r="IH123" s="150"/>
      <c r="II123" s="150"/>
      <c r="IJ123" s="150"/>
      <c r="IK123" s="150"/>
      <c r="IL123" s="150"/>
      <c r="IM123" s="150"/>
      <c r="IN123" s="150"/>
      <c r="IO123" s="150"/>
      <c r="IP123" s="150"/>
      <c r="IQ123" s="150"/>
      <c r="IR123" s="150"/>
      <c r="IS123" s="150"/>
      <c r="IT123" s="150"/>
      <c r="IU123" s="150"/>
      <c r="IV123" s="150"/>
      <c r="IW123" s="150"/>
      <c r="IX123" s="150"/>
      <c r="IY123" s="150"/>
      <c r="IZ123" s="150"/>
      <c r="JA123" s="150"/>
      <c r="JB123" s="150"/>
      <c r="JC123" s="150"/>
      <c r="JD123" s="150"/>
      <c r="JE123" s="150"/>
      <c r="JF123" s="150"/>
      <c r="JG123" s="150"/>
      <c r="JH123" s="150"/>
      <c r="JI123" s="150"/>
      <c r="JJ123" s="150"/>
      <c r="JK123" s="150"/>
      <c r="JL123" s="150"/>
      <c r="JM123" s="150"/>
      <c r="JN123" s="150"/>
      <c r="JO123" s="150"/>
      <c r="JP123" s="150"/>
      <c r="JQ123" s="150"/>
      <c r="JR123" s="150"/>
      <c r="JS123" s="150"/>
      <c r="JT123" s="150"/>
      <c r="JU123" s="150"/>
      <c r="JV123" s="150"/>
      <c r="JW123" s="150"/>
      <c r="JX123" s="150"/>
      <c r="JY123" s="150"/>
      <c r="JZ123" s="150"/>
      <c r="KA123" s="150"/>
      <c r="KB123" s="150"/>
      <c r="KC123" s="150"/>
      <c r="KD123" s="150"/>
      <c r="KE123" s="150"/>
      <c r="KF123" s="150"/>
      <c r="KG123" s="150"/>
      <c r="KH123" s="150"/>
      <c r="KI123" s="150"/>
      <c r="KJ123" s="150"/>
      <c r="KK123" s="150"/>
      <c r="KL123" s="150"/>
      <c r="KM123" s="150"/>
      <c r="KN123" s="150"/>
      <c r="KO123" s="150"/>
      <c r="KP123" s="150"/>
      <c r="KQ123" s="150"/>
      <c r="KR123" s="150"/>
      <c r="KS123" s="150"/>
      <c r="KT123" s="150"/>
      <c r="KU123" s="150"/>
      <c r="KV123" s="150"/>
      <c r="KW123" s="150"/>
      <c r="KX123" s="150"/>
      <c r="KY123" s="150"/>
      <c r="KZ123" s="150"/>
      <c r="LA123" s="150"/>
      <c r="LB123" s="150"/>
      <c r="LC123" s="150"/>
      <c r="LD123" s="150"/>
      <c r="LE123" s="150"/>
      <c r="LF123" s="150"/>
      <c r="LG123" s="150"/>
      <c r="LH123" s="150"/>
      <c r="LI123" s="150"/>
      <c r="LJ123" s="150"/>
      <c r="LK123" s="150"/>
      <c r="LL123" s="150"/>
      <c r="LM123" s="150"/>
      <c r="LN123" s="150"/>
      <c r="LO123" s="150"/>
      <c r="LP123" s="150"/>
      <c r="LQ123" s="150"/>
      <c r="LR123" s="150"/>
    </row>
    <row r="124" spans="1:330" s="158" customFormat="1" ht="15" x14ac:dyDescent="0.2">
      <c r="A124" s="151" t="s">
        <v>616</v>
      </c>
      <c r="B124" s="152" t="s">
        <v>625</v>
      </c>
      <c r="C124" s="153">
        <v>11</v>
      </c>
      <c r="D124" s="153"/>
      <c r="E124" s="151" t="s">
        <v>101</v>
      </c>
      <c r="F124" s="174">
        <v>4223</v>
      </c>
      <c r="G124" s="155" t="s">
        <v>76</v>
      </c>
      <c r="H124" s="156"/>
      <c r="I124" s="94">
        <v>0</v>
      </c>
      <c r="J124" s="94">
        <f t="shared" ref="J124:J125" si="201">I124</f>
        <v>0</v>
      </c>
      <c r="K124" s="94">
        <v>0</v>
      </c>
      <c r="L124" s="94">
        <f t="shared" ref="L124:N125" si="202">K124</f>
        <v>0</v>
      </c>
      <c r="M124" s="118">
        <v>0</v>
      </c>
      <c r="N124" s="118">
        <f t="shared" si="202"/>
        <v>0</v>
      </c>
      <c r="O124" s="118">
        <v>0</v>
      </c>
      <c r="P124" s="118">
        <f t="shared" ref="P124:P125" si="203">O124</f>
        <v>0</v>
      </c>
      <c r="Q124" s="118">
        <v>0</v>
      </c>
      <c r="R124" s="118">
        <f t="shared" ref="R124:R125" si="204">Q124</f>
        <v>0</v>
      </c>
      <c r="S124" s="118"/>
      <c r="T124" s="118">
        <f t="shared" ref="T124:T125" si="205">S124</f>
        <v>0</v>
      </c>
      <c r="U124" s="94">
        <v>0</v>
      </c>
      <c r="V124" s="94">
        <f t="shared" ref="V124:X125" si="206">U124</f>
        <v>0</v>
      </c>
      <c r="W124" s="118"/>
      <c r="X124" s="118">
        <f t="shared" si="206"/>
        <v>0</v>
      </c>
      <c r="Y124" s="118"/>
      <c r="Z124" s="118">
        <f t="shared" ref="Z124:Z125" si="207">Y124</f>
        <v>0</v>
      </c>
      <c r="AA124" s="118"/>
      <c r="AB124" s="118">
        <f t="shared" ref="AB124:AB125" si="208">AA124</f>
        <v>0</v>
      </c>
      <c r="AC124" s="118"/>
      <c r="AD124" s="118">
        <f t="shared" ref="AD124:AD125" si="209">AC124</f>
        <v>0</v>
      </c>
      <c r="AE124" s="118">
        <v>0</v>
      </c>
      <c r="AF124" s="118">
        <f t="shared" ref="AF124:AF125" si="210">AE124</f>
        <v>0</v>
      </c>
      <c r="AG124" s="118">
        <v>0</v>
      </c>
      <c r="AH124" s="118">
        <f t="shared" ref="AH124:AH125" si="211">AG124</f>
        <v>0</v>
      </c>
      <c r="AI124" s="118">
        <v>0</v>
      </c>
      <c r="AJ124" s="118">
        <f t="shared" ref="AJ124:AJ125" si="212">AI124</f>
        <v>0</v>
      </c>
      <c r="AK124" s="118"/>
      <c r="AL124" s="118">
        <f t="shared" ref="AL124:AL125" si="213">AK124</f>
        <v>0</v>
      </c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7"/>
      <c r="DZ124" s="157"/>
      <c r="EA124" s="157"/>
      <c r="EB124" s="157"/>
      <c r="EC124" s="157"/>
      <c r="ED124" s="157"/>
      <c r="EE124" s="157"/>
      <c r="EF124" s="157"/>
      <c r="EG124" s="157"/>
      <c r="EH124" s="157"/>
      <c r="EI124" s="157"/>
      <c r="EJ124" s="157"/>
      <c r="EK124" s="157"/>
      <c r="EL124" s="157"/>
      <c r="EM124" s="157"/>
      <c r="EN124" s="157"/>
      <c r="EO124" s="157"/>
      <c r="EP124" s="157"/>
      <c r="EQ124" s="157"/>
      <c r="ER124" s="157"/>
      <c r="ES124" s="157"/>
      <c r="ET124" s="157"/>
      <c r="EU124" s="157"/>
      <c r="EV124" s="157"/>
      <c r="EW124" s="157"/>
      <c r="EX124" s="157"/>
      <c r="EY124" s="157"/>
      <c r="EZ124" s="157"/>
      <c r="FA124" s="157"/>
      <c r="FB124" s="157"/>
      <c r="FC124" s="157"/>
      <c r="FD124" s="157"/>
      <c r="FE124" s="157"/>
      <c r="FF124" s="157"/>
      <c r="FG124" s="157"/>
      <c r="FH124" s="157"/>
      <c r="FI124" s="157"/>
      <c r="FJ124" s="157"/>
      <c r="FK124" s="157"/>
      <c r="FL124" s="157"/>
      <c r="FM124" s="157"/>
      <c r="FN124" s="157"/>
      <c r="FO124" s="157"/>
      <c r="FP124" s="157"/>
      <c r="FQ124" s="157"/>
      <c r="FR124" s="157"/>
      <c r="FS124" s="157"/>
      <c r="FT124" s="157"/>
      <c r="FU124" s="157"/>
      <c r="FV124" s="157"/>
      <c r="FW124" s="157"/>
      <c r="FX124" s="157"/>
      <c r="FY124" s="157"/>
      <c r="FZ124" s="157"/>
      <c r="GA124" s="157"/>
      <c r="GB124" s="157"/>
      <c r="GC124" s="157"/>
      <c r="GD124" s="157"/>
      <c r="GE124" s="157"/>
      <c r="GF124" s="157"/>
      <c r="GG124" s="157"/>
      <c r="GH124" s="157"/>
      <c r="GI124" s="157"/>
      <c r="GJ124" s="157"/>
      <c r="GK124" s="157"/>
      <c r="GL124" s="157"/>
      <c r="GM124" s="157"/>
      <c r="GN124" s="157"/>
      <c r="GO124" s="157"/>
      <c r="GP124" s="157"/>
      <c r="GQ124" s="157"/>
      <c r="GR124" s="157"/>
      <c r="GS124" s="157"/>
      <c r="GT124" s="157"/>
      <c r="GU124" s="157"/>
      <c r="GV124" s="157"/>
      <c r="GW124" s="157"/>
      <c r="GX124" s="157"/>
      <c r="GY124" s="157"/>
      <c r="GZ124" s="157"/>
      <c r="HA124" s="157"/>
      <c r="HB124" s="157"/>
      <c r="HC124" s="157"/>
      <c r="HD124" s="157"/>
      <c r="HE124" s="157"/>
      <c r="HF124" s="157"/>
      <c r="HG124" s="157"/>
      <c r="HH124" s="157"/>
      <c r="HI124" s="157"/>
      <c r="HJ124" s="157"/>
      <c r="HK124" s="157"/>
      <c r="HL124" s="157"/>
      <c r="HM124" s="157"/>
      <c r="HN124" s="157"/>
      <c r="HO124" s="157"/>
      <c r="HP124" s="157"/>
      <c r="HQ124" s="157"/>
      <c r="HR124" s="157"/>
      <c r="HS124" s="157"/>
      <c r="HT124" s="157"/>
      <c r="HU124" s="157"/>
      <c r="HV124" s="157"/>
      <c r="HW124" s="157"/>
      <c r="HX124" s="157"/>
      <c r="HY124" s="157"/>
      <c r="HZ124" s="157"/>
      <c r="IA124" s="157"/>
      <c r="IB124" s="157"/>
      <c r="IC124" s="157"/>
      <c r="ID124" s="157"/>
      <c r="IE124" s="157"/>
      <c r="IF124" s="157"/>
      <c r="IG124" s="157"/>
      <c r="IH124" s="157"/>
      <c r="II124" s="157"/>
      <c r="IJ124" s="157"/>
      <c r="IK124" s="157"/>
      <c r="IL124" s="157"/>
      <c r="IM124" s="157"/>
      <c r="IN124" s="157"/>
      <c r="IO124" s="157"/>
      <c r="IP124" s="157"/>
      <c r="IQ124" s="157"/>
      <c r="IR124" s="157"/>
      <c r="IS124" s="157"/>
      <c r="IT124" s="157"/>
      <c r="IU124" s="157"/>
      <c r="IV124" s="157"/>
      <c r="IW124" s="157"/>
      <c r="IX124" s="157"/>
      <c r="IY124" s="157"/>
      <c r="IZ124" s="157"/>
      <c r="JA124" s="157"/>
      <c r="JB124" s="157"/>
      <c r="JC124" s="157"/>
      <c r="JD124" s="157"/>
      <c r="JE124" s="157"/>
      <c r="JF124" s="157"/>
      <c r="JG124" s="157"/>
      <c r="JH124" s="157"/>
      <c r="JI124" s="157"/>
      <c r="JJ124" s="157"/>
      <c r="JK124" s="157"/>
      <c r="JL124" s="157"/>
      <c r="JM124" s="157"/>
      <c r="JN124" s="157"/>
      <c r="JO124" s="157"/>
      <c r="JP124" s="157"/>
      <c r="JQ124" s="157"/>
      <c r="JR124" s="157"/>
      <c r="JS124" s="157"/>
      <c r="JT124" s="157"/>
      <c r="JU124" s="157"/>
      <c r="JV124" s="157"/>
      <c r="JW124" s="157"/>
      <c r="JX124" s="157"/>
      <c r="JY124" s="157"/>
      <c r="JZ124" s="157"/>
      <c r="KA124" s="157"/>
      <c r="KB124" s="157"/>
      <c r="KC124" s="157"/>
      <c r="KD124" s="157"/>
      <c r="KE124" s="157"/>
      <c r="KF124" s="157"/>
      <c r="KG124" s="157"/>
      <c r="KH124" s="157"/>
      <c r="KI124" s="157"/>
      <c r="KJ124" s="157"/>
      <c r="KK124" s="157"/>
      <c r="KL124" s="157"/>
      <c r="KM124" s="157"/>
      <c r="KN124" s="157"/>
      <c r="KO124" s="157"/>
      <c r="KP124" s="157"/>
      <c r="KQ124" s="157"/>
      <c r="KR124" s="157"/>
      <c r="KS124" s="157"/>
      <c r="KT124" s="157"/>
      <c r="KU124" s="157"/>
      <c r="KV124" s="157"/>
      <c r="KW124" s="157"/>
      <c r="KX124" s="157"/>
      <c r="KY124" s="157"/>
      <c r="KZ124" s="157"/>
      <c r="LA124" s="157"/>
      <c r="LB124" s="157"/>
      <c r="LC124" s="157"/>
      <c r="LD124" s="157"/>
      <c r="LE124" s="157"/>
      <c r="LF124" s="157"/>
      <c r="LG124" s="157"/>
      <c r="LH124" s="157"/>
      <c r="LI124" s="157"/>
      <c r="LJ124" s="157"/>
      <c r="LK124" s="157"/>
      <c r="LL124" s="157"/>
      <c r="LM124" s="157"/>
      <c r="LN124" s="157"/>
      <c r="LO124" s="157"/>
      <c r="LP124" s="157"/>
      <c r="LQ124" s="157"/>
      <c r="LR124" s="157"/>
    </row>
    <row r="125" spans="1:330" s="158" customFormat="1" ht="15" x14ac:dyDescent="0.2">
      <c r="A125" s="151" t="s">
        <v>616</v>
      </c>
      <c r="B125" s="152" t="s">
        <v>625</v>
      </c>
      <c r="C125" s="153">
        <v>11</v>
      </c>
      <c r="D125" s="153"/>
      <c r="E125" s="151" t="s">
        <v>101</v>
      </c>
      <c r="F125" s="174">
        <v>4227</v>
      </c>
      <c r="G125" s="155" t="s">
        <v>77</v>
      </c>
      <c r="H125" s="156"/>
      <c r="I125" s="94">
        <v>0</v>
      </c>
      <c r="J125" s="94">
        <f t="shared" si="201"/>
        <v>0</v>
      </c>
      <c r="K125" s="94">
        <v>0</v>
      </c>
      <c r="L125" s="94">
        <f t="shared" si="202"/>
        <v>0</v>
      </c>
      <c r="M125" s="118">
        <v>0</v>
      </c>
      <c r="N125" s="118">
        <f t="shared" si="202"/>
        <v>0</v>
      </c>
      <c r="O125" s="118">
        <v>0</v>
      </c>
      <c r="P125" s="118">
        <f t="shared" si="203"/>
        <v>0</v>
      </c>
      <c r="Q125" s="118">
        <v>0</v>
      </c>
      <c r="R125" s="118">
        <f t="shared" si="204"/>
        <v>0</v>
      </c>
      <c r="S125" s="118"/>
      <c r="T125" s="118">
        <f t="shared" si="205"/>
        <v>0</v>
      </c>
      <c r="U125" s="94">
        <v>0</v>
      </c>
      <c r="V125" s="94">
        <f t="shared" si="206"/>
        <v>0</v>
      </c>
      <c r="W125" s="118"/>
      <c r="X125" s="118">
        <f t="shared" si="206"/>
        <v>0</v>
      </c>
      <c r="Y125" s="118"/>
      <c r="Z125" s="118">
        <f t="shared" si="207"/>
        <v>0</v>
      </c>
      <c r="AA125" s="118"/>
      <c r="AB125" s="118">
        <f t="shared" si="208"/>
        <v>0</v>
      </c>
      <c r="AC125" s="118"/>
      <c r="AD125" s="118">
        <f t="shared" si="209"/>
        <v>0</v>
      </c>
      <c r="AE125" s="118">
        <v>0</v>
      </c>
      <c r="AF125" s="118">
        <f t="shared" si="210"/>
        <v>0</v>
      </c>
      <c r="AG125" s="118">
        <v>0</v>
      </c>
      <c r="AH125" s="118">
        <f t="shared" si="211"/>
        <v>0</v>
      </c>
      <c r="AI125" s="118">
        <v>0</v>
      </c>
      <c r="AJ125" s="118">
        <f t="shared" si="212"/>
        <v>0</v>
      </c>
      <c r="AK125" s="118"/>
      <c r="AL125" s="118">
        <f t="shared" si="213"/>
        <v>0</v>
      </c>
      <c r="AM125" s="157"/>
      <c r="AN125" s="157"/>
      <c r="AO125" s="157"/>
      <c r="AP125" s="157"/>
      <c r="AQ125" s="157"/>
      <c r="AR125" s="157"/>
      <c r="AS125" s="157"/>
      <c r="AT125" s="157"/>
      <c r="AU125" s="157"/>
      <c r="AV125" s="157"/>
      <c r="AW125" s="157"/>
      <c r="AX125" s="157"/>
      <c r="AY125" s="157"/>
      <c r="AZ125" s="157"/>
      <c r="BA125" s="157"/>
      <c r="BB125" s="157"/>
      <c r="BC125" s="157"/>
      <c r="BD125" s="157"/>
      <c r="BE125" s="157"/>
      <c r="BF125" s="157"/>
      <c r="BG125" s="157"/>
      <c r="BH125" s="157"/>
      <c r="BI125" s="157"/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/>
      <c r="DH125" s="157"/>
      <c r="DI125" s="157"/>
      <c r="DJ125" s="157"/>
      <c r="DK125" s="157"/>
      <c r="DL125" s="157"/>
      <c r="DM125" s="157"/>
      <c r="DN125" s="157"/>
      <c r="DO125" s="157"/>
      <c r="DP125" s="157"/>
      <c r="DQ125" s="157"/>
      <c r="DR125" s="157"/>
      <c r="DS125" s="157"/>
      <c r="DT125" s="157"/>
      <c r="DU125" s="157"/>
      <c r="DV125" s="157"/>
      <c r="DW125" s="157"/>
      <c r="DX125" s="157"/>
      <c r="DY125" s="157"/>
      <c r="DZ125" s="157"/>
      <c r="EA125" s="157"/>
      <c r="EB125" s="157"/>
      <c r="EC125" s="157"/>
      <c r="ED125" s="157"/>
      <c r="EE125" s="157"/>
      <c r="EF125" s="157"/>
      <c r="EG125" s="157"/>
      <c r="EH125" s="157"/>
      <c r="EI125" s="157"/>
      <c r="EJ125" s="157"/>
      <c r="EK125" s="157"/>
      <c r="EL125" s="157"/>
      <c r="EM125" s="157"/>
      <c r="EN125" s="157"/>
      <c r="EO125" s="157"/>
      <c r="EP125" s="157"/>
      <c r="EQ125" s="157"/>
      <c r="ER125" s="157"/>
      <c r="ES125" s="157"/>
      <c r="ET125" s="157"/>
      <c r="EU125" s="157"/>
      <c r="EV125" s="157"/>
      <c r="EW125" s="157"/>
      <c r="EX125" s="157"/>
      <c r="EY125" s="157"/>
      <c r="EZ125" s="157"/>
      <c r="FA125" s="157"/>
      <c r="FB125" s="157"/>
      <c r="FC125" s="157"/>
      <c r="FD125" s="157"/>
      <c r="FE125" s="157"/>
      <c r="FF125" s="157"/>
      <c r="FG125" s="157"/>
      <c r="FH125" s="157"/>
      <c r="FI125" s="157"/>
      <c r="FJ125" s="157"/>
      <c r="FK125" s="157"/>
      <c r="FL125" s="157"/>
      <c r="FM125" s="157"/>
      <c r="FN125" s="157"/>
      <c r="FO125" s="157"/>
      <c r="FP125" s="157"/>
      <c r="FQ125" s="157"/>
      <c r="FR125" s="157"/>
      <c r="FS125" s="157"/>
      <c r="FT125" s="157"/>
      <c r="FU125" s="157"/>
      <c r="FV125" s="157"/>
      <c r="FW125" s="157"/>
      <c r="FX125" s="157"/>
      <c r="FY125" s="157"/>
      <c r="FZ125" s="157"/>
      <c r="GA125" s="157"/>
      <c r="GB125" s="157"/>
      <c r="GC125" s="157"/>
      <c r="GD125" s="157"/>
      <c r="GE125" s="157"/>
      <c r="GF125" s="157"/>
      <c r="GG125" s="157"/>
      <c r="GH125" s="157"/>
      <c r="GI125" s="157"/>
      <c r="GJ125" s="157"/>
      <c r="GK125" s="157"/>
      <c r="GL125" s="157"/>
      <c r="GM125" s="157"/>
      <c r="GN125" s="157"/>
      <c r="GO125" s="157"/>
      <c r="GP125" s="157"/>
      <c r="GQ125" s="157"/>
      <c r="GR125" s="157"/>
      <c r="GS125" s="157"/>
      <c r="GT125" s="157"/>
      <c r="GU125" s="157"/>
      <c r="GV125" s="157"/>
      <c r="GW125" s="157"/>
      <c r="GX125" s="157"/>
      <c r="GY125" s="157"/>
      <c r="GZ125" s="157"/>
      <c r="HA125" s="157"/>
      <c r="HB125" s="157"/>
      <c r="HC125" s="157"/>
      <c r="HD125" s="157"/>
      <c r="HE125" s="157"/>
      <c r="HF125" s="157"/>
      <c r="HG125" s="157"/>
      <c r="HH125" s="157"/>
      <c r="HI125" s="157"/>
      <c r="HJ125" s="157"/>
      <c r="HK125" s="157"/>
      <c r="HL125" s="157"/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  <c r="IX125" s="157"/>
      <c r="IY125" s="157"/>
      <c r="IZ125" s="157"/>
      <c r="JA125" s="157"/>
      <c r="JB125" s="157"/>
      <c r="JC125" s="157"/>
      <c r="JD125" s="157"/>
      <c r="JE125" s="157"/>
      <c r="JF125" s="157"/>
      <c r="JG125" s="157"/>
      <c r="JH125" s="157"/>
      <c r="JI125" s="157"/>
      <c r="JJ125" s="157"/>
      <c r="JK125" s="157"/>
      <c r="JL125" s="157"/>
      <c r="JM125" s="157"/>
      <c r="JN125" s="157"/>
      <c r="JO125" s="157"/>
      <c r="JP125" s="157"/>
      <c r="JQ125" s="157"/>
      <c r="JR125" s="157"/>
      <c r="JS125" s="157"/>
      <c r="JT125" s="157"/>
      <c r="JU125" s="157"/>
      <c r="JV125" s="157"/>
      <c r="JW125" s="157"/>
      <c r="JX125" s="157"/>
      <c r="JY125" s="157"/>
      <c r="JZ125" s="157"/>
      <c r="KA125" s="157"/>
      <c r="KB125" s="157"/>
      <c r="KC125" s="157"/>
      <c r="KD125" s="157"/>
      <c r="KE125" s="157"/>
      <c r="KF125" s="157"/>
      <c r="KG125" s="157"/>
      <c r="KH125" s="157"/>
      <c r="KI125" s="157"/>
      <c r="KJ125" s="157"/>
      <c r="KK125" s="157"/>
      <c r="KL125" s="157"/>
      <c r="KM125" s="157"/>
      <c r="KN125" s="157"/>
      <c r="KO125" s="157"/>
      <c r="KP125" s="157"/>
      <c r="KQ125" s="157"/>
      <c r="KR125" s="157"/>
      <c r="KS125" s="157"/>
      <c r="KT125" s="157"/>
      <c r="KU125" s="157"/>
      <c r="KV125" s="157"/>
      <c r="KW125" s="157"/>
      <c r="KX125" s="157"/>
      <c r="KY125" s="157"/>
      <c r="KZ125" s="157"/>
      <c r="LA125" s="157"/>
      <c r="LB125" s="157"/>
      <c r="LC125" s="157"/>
      <c r="LD125" s="157"/>
      <c r="LE125" s="157"/>
      <c r="LF125" s="157"/>
      <c r="LG125" s="157"/>
      <c r="LH125" s="157"/>
      <c r="LI125" s="157"/>
      <c r="LJ125" s="157"/>
      <c r="LK125" s="157"/>
      <c r="LL125" s="157"/>
      <c r="LM125" s="157"/>
      <c r="LN125" s="157"/>
      <c r="LO125" s="157"/>
      <c r="LP125" s="157"/>
      <c r="LQ125" s="157"/>
      <c r="LR125" s="157"/>
    </row>
    <row r="126" spans="1:330" s="125" customFormat="1" x14ac:dyDescent="0.2">
      <c r="A126" s="170" t="s">
        <v>616</v>
      </c>
      <c r="B126" s="171" t="s">
        <v>625</v>
      </c>
      <c r="C126" s="141">
        <v>581</v>
      </c>
      <c r="D126" s="141">
        <v>58100</v>
      </c>
      <c r="E126" s="171"/>
      <c r="F126" s="142">
        <v>42</v>
      </c>
      <c r="G126" s="143"/>
      <c r="H126" s="172"/>
      <c r="I126" s="105">
        <f t="shared" ref="I126:AL126" si="214">I127</f>
        <v>3700000</v>
      </c>
      <c r="J126" s="105">
        <f t="shared" si="214"/>
        <v>0</v>
      </c>
      <c r="K126" s="105">
        <f t="shared" si="214"/>
        <v>1000000</v>
      </c>
      <c r="L126" s="105">
        <f t="shared" si="214"/>
        <v>0</v>
      </c>
      <c r="M126" s="105">
        <f t="shared" si="214"/>
        <v>1000000</v>
      </c>
      <c r="N126" s="105">
        <f t="shared" si="214"/>
        <v>0</v>
      </c>
      <c r="O126" s="105">
        <f t="shared" si="214"/>
        <v>1000000</v>
      </c>
      <c r="P126" s="105">
        <f t="shared" si="214"/>
        <v>0</v>
      </c>
      <c r="Q126" s="105">
        <f t="shared" si="214"/>
        <v>1000000</v>
      </c>
      <c r="R126" s="105">
        <f t="shared" si="214"/>
        <v>0</v>
      </c>
      <c r="S126" s="105">
        <f t="shared" si="214"/>
        <v>2868331</v>
      </c>
      <c r="T126" s="105">
        <f t="shared" si="214"/>
        <v>0</v>
      </c>
      <c r="U126" s="105">
        <f t="shared" si="214"/>
        <v>0</v>
      </c>
      <c r="V126" s="105">
        <f t="shared" si="214"/>
        <v>0</v>
      </c>
      <c r="W126" s="105">
        <f t="shared" si="214"/>
        <v>0</v>
      </c>
      <c r="X126" s="105">
        <f t="shared" si="214"/>
        <v>0</v>
      </c>
      <c r="Y126" s="105">
        <f t="shared" si="214"/>
        <v>0</v>
      </c>
      <c r="Z126" s="105">
        <f t="shared" si="214"/>
        <v>0</v>
      </c>
      <c r="AA126" s="105">
        <f t="shared" si="214"/>
        <v>0</v>
      </c>
      <c r="AB126" s="105">
        <f t="shared" si="214"/>
        <v>0</v>
      </c>
      <c r="AC126" s="105">
        <f t="shared" si="214"/>
        <v>0</v>
      </c>
      <c r="AD126" s="105">
        <f t="shared" si="214"/>
        <v>0</v>
      </c>
      <c r="AE126" s="105">
        <f t="shared" si="214"/>
        <v>0</v>
      </c>
      <c r="AF126" s="105">
        <f t="shared" si="214"/>
        <v>0</v>
      </c>
      <c r="AG126" s="105">
        <f t="shared" si="214"/>
        <v>0</v>
      </c>
      <c r="AH126" s="105">
        <f t="shared" si="214"/>
        <v>0</v>
      </c>
      <c r="AI126" s="105">
        <f t="shared" si="214"/>
        <v>0</v>
      </c>
      <c r="AJ126" s="105">
        <f t="shared" si="214"/>
        <v>0</v>
      </c>
      <c r="AK126" s="105">
        <f t="shared" si="214"/>
        <v>0</v>
      </c>
      <c r="AL126" s="105">
        <f t="shared" si="214"/>
        <v>0</v>
      </c>
    </row>
    <row r="127" spans="1:330" s="159" customFormat="1" x14ac:dyDescent="0.2">
      <c r="A127" s="145" t="s">
        <v>616</v>
      </c>
      <c r="B127" s="146" t="s">
        <v>625</v>
      </c>
      <c r="C127" s="147">
        <v>581</v>
      </c>
      <c r="D127" s="147">
        <v>58100</v>
      </c>
      <c r="E127" s="145"/>
      <c r="F127" s="168">
        <v>421</v>
      </c>
      <c r="G127" s="148"/>
      <c r="H127" s="149"/>
      <c r="I127" s="101">
        <f t="shared" ref="I127:AL127" si="215">SUM(I128)</f>
        <v>3700000</v>
      </c>
      <c r="J127" s="101">
        <f t="shared" si="215"/>
        <v>0</v>
      </c>
      <c r="K127" s="101">
        <f t="shared" si="215"/>
        <v>1000000</v>
      </c>
      <c r="L127" s="101">
        <f t="shared" si="215"/>
        <v>0</v>
      </c>
      <c r="M127" s="108">
        <f t="shared" si="215"/>
        <v>1000000</v>
      </c>
      <c r="N127" s="108">
        <f t="shared" si="215"/>
        <v>0</v>
      </c>
      <c r="O127" s="108">
        <f t="shared" si="215"/>
        <v>1000000</v>
      </c>
      <c r="P127" s="108">
        <f t="shared" si="215"/>
        <v>0</v>
      </c>
      <c r="Q127" s="108">
        <f t="shared" si="215"/>
        <v>1000000</v>
      </c>
      <c r="R127" s="108">
        <f t="shared" si="215"/>
        <v>0</v>
      </c>
      <c r="S127" s="108">
        <f t="shared" si="215"/>
        <v>2868331</v>
      </c>
      <c r="T127" s="108">
        <f t="shared" si="215"/>
        <v>0</v>
      </c>
      <c r="U127" s="101">
        <f t="shared" si="215"/>
        <v>0</v>
      </c>
      <c r="V127" s="101">
        <f t="shared" si="215"/>
        <v>0</v>
      </c>
      <c r="W127" s="108">
        <f t="shared" si="215"/>
        <v>0</v>
      </c>
      <c r="X127" s="108">
        <f t="shared" si="215"/>
        <v>0</v>
      </c>
      <c r="Y127" s="108">
        <f t="shared" si="215"/>
        <v>0</v>
      </c>
      <c r="Z127" s="108">
        <f t="shared" si="215"/>
        <v>0</v>
      </c>
      <c r="AA127" s="108">
        <f t="shared" si="215"/>
        <v>0</v>
      </c>
      <c r="AB127" s="108">
        <f t="shared" si="215"/>
        <v>0</v>
      </c>
      <c r="AC127" s="108">
        <f t="shared" si="215"/>
        <v>0</v>
      </c>
      <c r="AD127" s="108">
        <f t="shared" si="215"/>
        <v>0</v>
      </c>
      <c r="AE127" s="108">
        <f t="shared" si="215"/>
        <v>0</v>
      </c>
      <c r="AF127" s="108">
        <f t="shared" si="215"/>
        <v>0</v>
      </c>
      <c r="AG127" s="108">
        <f t="shared" si="215"/>
        <v>0</v>
      </c>
      <c r="AH127" s="108">
        <f t="shared" si="215"/>
        <v>0</v>
      </c>
      <c r="AI127" s="108">
        <f t="shared" si="215"/>
        <v>0</v>
      </c>
      <c r="AJ127" s="108">
        <f t="shared" si="215"/>
        <v>0</v>
      </c>
      <c r="AK127" s="108">
        <f t="shared" si="215"/>
        <v>0</v>
      </c>
      <c r="AL127" s="108">
        <f t="shared" si="215"/>
        <v>0</v>
      </c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  <c r="CD127" s="150"/>
      <c r="CE127" s="150"/>
      <c r="CF127" s="150"/>
      <c r="CG127" s="150"/>
      <c r="CH127" s="150"/>
      <c r="CI127" s="150"/>
      <c r="CJ127" s="150"/>
      <c r="CK127" s="150"/>
      <c r="CL127" s="150"/>
      <c r="CM127" s="150"/>
      <c r="CN127" s="150"/>
      <c r="CO127" s="150"/>
      <c r="CP127" s="150"/>
      <c r="CQ127" s="150"/>
      <c r="CR127" s="150"/>
      <c r="CS127" s="150"/>
      <c r="CT127" s="150"/>
      <c r="CU127" s="150"/>
      <c r="CV127" s="150"/>
      <c r="CW127" s="150"/>
      <c r="CX127" s="150"/>
      <c r="CY127" s="150"/>
      <c r="CZ127" s="150"/>
      <c r="DA127" s="150"/>
      <c r="DB127" s="150"/>
      <c r="DC127" s="150"/>
      <c r="DD127" s="150"/>
      <c r="DE127" s="150"/>
      <c r="DF127" s="150"/>
      <c r="DG127" s="150"/>
      <c r="DH127" s="150"/>
      <c r="DI127" s="150"/>
      <c r="DJ127" s="150"/>
      <c r="DK127" s="150"/>
      <c r="DL127" s="150"/>
      <c r="DM127" s="150"/>
      <c r="DN127" s="150"/>
      <c r="DO127" s="150"/>
      <c r="DP127" s="150"/>
      <c r="DQ127" s="150"/>
      <c r="DR127" s="150"/>
      <c r="DS127" s="150"/>
      <c r="DT127" s="150"/>
      <c r="DU127" s="150"/>
      <c r="DV127" s="150"/>
      <c r="DW127" s="150"/>
      <c r="DX127" s="150"/>
      <c r="DY127" s="150"/>
      <c r="DZ127" s="150"/>
      <c r="EA127" s="150"/>
      <c r="EB127" s="150"/>
      <c r="EC127" s="150"/>
      <c r="ED127" s="150"/>
      <c r="EE127" s="150"/>
      <c r="EF127" s="150"/>
      <c r="EG127" s="150"/>
      <c r="EH127" s="150"/>
      <c r="EI127" s="150"/>
      <c r="EJ127" s="150"/>
      <c r="EK127" s="150"/>
      <c r="EL127" s="150"/>
      <c r="EM127" s="150"/>
      <c r="EN127" s="150"/>
      <c r="EO127" s="150"/>
      <c r="EP127" s="150"/>
      <c r="EQ127" s="150"/>
      <c r="ER127" s="150"/>
      <c r="ES127" s="150"/>
      <c r="ET127" s="150"/>
      <c r="EU127" s="150"/>
      <c r="EV127" s="150"/>
      <c r="EW127" s="150"/>
      <c r="EX127" s="150"/>
      <c r="EY127" s="150"/>
      <c r="EZ127" s="150"/>
      <c r="FA127" s="150"/>
      <c r="FB127" s="150"/>
      <c r="FC127" s="150"/>
      <c r="FD127" s="150"/>
      <c r="FE127" s="150"/>
      <c r="FF127" s="150"/>
      <c r="FG127" s="150"/>
      <c r="FH127" s="150"/>
      <c r="FI127" s="150"/>
      <c r="FJ127" s="150"/>
      <c r="FK127" s="150"/>
      <c r="FL127" s="150"/>
      <c r="FM127" s="150"/>
      <c r="FN127" s="150"/>
      <c r="FO127" s="150"/>
      <c r="FP127" s="150"/>
      <c r="FQ127" s="150"/>
      <c r="FR127" s="150"/>
      <c r="FS127" s="150"/>
      <c r="FT127" s="150"/>
      <c r="FU127" s="150"/>
      <c r="FV127" s="150"/>
      <c r="FW127" s="150"/>
      <c r="FX127" s="150"/>
      <c r="FY127" s="150"/>
      <c r="FZ127" s="150"/>
      <c r="GA127" s="150"/>
      <c r="GB127" s="150"/>
      <c r="GC127" s="150"/>
      <c r="GD127" s="150"/>
      <c r="GE127" s="150"/>
      <c r="GF127" s="150"/>
      <c r="GG127" s="150"/>
      <c r="GH127" s="150"/>
      <c r="GI127" s="150"/>
      <c r="GJ127" s="150"/>
      <c r="GK127" s="150"/>
      <c r="GL127" s="150"/>
      <c r="GM127" s="150"/>
      <c r="GN127" s="150"/>
      <c r="GO127" s="150"/>
      <c r="GP127" s="150"/>
      <c r="GQ127" s="150"/>
      <c r="GR127" s="150"/>
      <c r="GS127" s="150"/>
      <c r="GT127" s="150"/>
      <c r="GU127" s="150"/>
      <c r="GV127" s="150"/>
      <c r="GW127" s="150"/>
      <c r="GX127" s="150"/>
      <c r="GY127" s="150"/>
      <c r="GZ127" s="150"/>
      <c r="HA127" s="150"/>
      <c r="HB127" s="150"/>
      <c r="HC127" s="150"/>
      <c r="HD127" s="150"/>
      <c r="HE127" s="150"/>
      <c r="HF127" s="150"/>
      <c r="HG127" s="150"/>
      <c r="HH127" s="150"/>
      <c r="HI127" s="150"/>
      <c r="HJ127" s="150"/>
      <c r="HK127" s="150"/>
      <c r="HL127" s="150"/>
      <c r="HM127" s="150"/>
      <c r="HN127" s="150"/>
      <c r="HO127" s="150"/>
      <c r="HP127" s="150"/>
      <c r="HQ127" s="150"/>
      <c r="HR127" s="150"/>
      <c r="HS127" s="150"/>
      <c r="HT127" s="150"/>
      <c r="HU127" s="150"/>
      <c r="HV127" s="150"/>
      <c r="HW127" s="150"/>
      <c r="HX127" s="150"/>
      <c r="HY127" s="150"/>
      <c r="HZ127" s="150"/>
      <c r="IA127" s="150"/>
      <c r="IB127" s="150"/>
      <c r="IC127" s="150"/>
      <c r="ID127" s="150"/>
      <c r="IE127" s="150"/>
      <c r="IF127" s="150"/>
      <c r="IG127" s="150"/>
      <c r="IH127" s="150"/>
      <c r="II127" s="150"/>
      <c r="IJ127" s="150"/>
      <c r="IK127" s="150"/>
      <c r="IL127" s="150"/>
      <c r="IM127" s="150"/>
      <c r="IN127" s="150"/>
      <c r="IO127" s="150"/>
      <c r="IP127" s="150"/>
      <c r="IQ127" s="150"/>
      <c r="IR127" s="150"/>
      <c r="IS127" s="150"/>
      <c r="IT127" s="150"/>
      <c r="IU127" s="150"/>
      <c r="IV127" s="150"/>
      <c r="IW127" s="150"/>
      <c r="IX127" s="150"/>
      <c r="IY127" s="150"/>
      <c r="IZ127" s="150"/>
      <c r="JA127" s="150"/>
      <c r="JB127" s="150"/>
      <c r="JC127" s="150"/>
      <c r="JD127" s="150"/>
      <c r="JE127" s="150"/>
      <c r="JF127" s="150"/>
      <c r="JG127" s="150"/>
      <c r="JH127" s="150"/>
      <c r="JI127" s="150"/>
      <c r="JJ127" s="150"/>
      <c r="JK127" s="150"/>
      <c r="JL127" s="150"/>
      <c r="JM127" s="150"/>
      <c r="JN127" s="150"/>
      <c r="JO127" s="150"/>
      <c r="JP127" s="150"/>
      <c r="JQ127" s="150"/>
      <c r="JR127" s="150"/>
      <c r="JS127" s="150"/>
      <c r="JT127" s="150"/>
      <c r="JU127" s="150"/>
      <c r="JV127" s="150"/>
      <c r="JW127" s="150"/>
      <c r="JX127" s="150"/>
      <c r="JY127" s="150"/>
      <c r="JZ127" s="150"/>
      <c r="KA127" s="150"/>
      <c r="KB127" s="150"/>
      <c r="KC127" s="150"/>
      <c r="KD127" s="150"/>
      <c r="KE127" s="150"/>
      <c r="KF127" s="150"/>
      <c r="KG127" s="150"/>
      <c r="KH127" s="150"/>
      <c r="KI127" s="150"/>
      <c r="KJ127" s="150"/>
      <c r="KK127" s="150"/>
      <c r="KL127" s="150"/>
      <c r="KM127" s="150"/>
      <c r="KN127" s="150"/>
      <c r="KO127" s="150"/>
      <c r="KP127" s="150"/>
      <c r="KQ127" s="150"/>
      <c r="KR127" s="150"/>
      <c r="KS127" s="150"/>
      <c r="KT127" s="150"/>
      <c r="KU127" s="150"/>
      <c r="KV127" s="150"/>
      <c r="KW127" s="150"/>
      <c r="KX127" s="150"/>
      <c r="KY127" s="150"/>
      <c r="KZ127" s="150"/>
      <c r="LA127" s="150"/>
      <c r="LB127" s="150"/>
      <c r="LC127" s="150"/>
      <c r="LD127" s="150"/>
      <c r="LE127" s="150"/>
      <c r="LF127" s="150"/>
      <c r="LG127" s="150"/>
      <c r="LH127" s="150"/>
      <c r="LI127" s="150"/>
      <c r="LJ127" s="150"/>
      <c r="LK127" s="150"/>
      <c r="LL127" s="150"/>
      <c r="LM127" s="150"/>
      <c r="LN127" s="150"/>
      <c r="LO127" s="150"/>
      <c r="LP127" s="150"/>
      <c r="LQ127" s="150"/>
      <c r="LR127" s="150"/>
    </row>
    <row r="128" spans="1:330" s="158" customFormat="1" ht="15" x14ac:dyDescent="0.2">
      <c r="A128" s="154" t="s">
        <v>616</v>
      </c>
      <c r="B128" s="152" t="s">
        <v>625</v>
      </c>
      <c r="C128" s="153">
        <v>581</v>
      </c>
      <c r="D128" s="153">
        <v>58100</v>
      </c>
      <c r="E128" s="151" t="s">
        <v>101</v>
      </c>
      <c r="F128" s="174">
        <v>4214</v>
      </c>
      <c r="G128" s="155" t="s">
        <v>500</v>
      </c>
      <c r="H128" s="156"/>
      <c r="I128" s="94">
        <v>3700000</v>
      </c>
      <c r="J128" s="112"/>
      <c r="K128" s="94">
        <v>1000000</v>
      </c>
      <c r="L128" s="112"/>
      <c r="M128" s="118">
        <v>1000000</v>
      </c>
      <c r="N128" s="113"/>
      <c r="O128" s="118">
        <v>1000000</v>
      </c>
      <c r="P128" s="113"/>
      <c r="Q128" s="118">
        <v>1000000</v>
      </c>
      <c r="R128" s="113"/>
      <c r="S128" s="118">
        <v>2868331</v>
      </c>
      <c r="T128" s="113"/>
      <c r="U128" s="94">
        <v>0</v>
      </c>
      <c r="V128" s="112"/>
      <c r="W128" s="118"/>
      <c r="X128" s="113"/>
      <c r="Y128" s="118"/>
      <c r="Z128" s="113"/>
      <c r="AA128" s="118"/>
      <c r="AB128" s="113"/>
      <c r="AC128" s="118"/>
      <c r="AD128" s="113"/>
      <c r="AE128" s="118">
        <v>0</v>
      </c>
      <c r="AF128" s="113"/>
      <c r="AG128" s="118">
        <v>0</v>
      </c>
      <c r="AH128" s="113"/>
      <c r="AI128" s="118">
        <v>0</v>
      </c>
      <c r="AJ128" s="113"/>
      <c r="AK128" s="118"/>
      <c r="AL128" s="113"/>
      <c r="AM128" s="157"/>
      <c r="AN128" s="157"/>
      <c r="AO128" s="157"/>
      <c r="AP128" s="157"/>
      <c r="AQ128" s="157"/>
      <c r="AR128" s="157"/>
      <c r="AS128" s="157"/>
      <c r="AT128" s="157"/>
      <c r="AU128" s="157"/>
      <c r="AV128" s="157"/>
      <c r="AW128" s="157"/>
      <c r="AX128" s="157"/>
      <c r="AY128" s="157"/>
      <c r="AZ128" s="157"/>
      <c r="BA128" s="157"/>
      <c r="BB128" s="157"/>
      <c r="BC128" s="157"/>
      <c r="BD128" s="157"/>
      <c r="BE128" s="157"/>
      <c r="BF128" s="157"/>
      <c r="BG128" s="157"/>
      <c r="BH128" s="157"/>
      <c r="BI128" s="157"/>
      <c r="BJ128" s="157"/>
      <c r="BK128" s="157"/>
      <c r="BL128" s="157"/>
      <c r="BM128" s="157"/>
      <c r="BN128" s="157"/>
      <c r="BO128" s="157"/>
      <c r="BP128" s="157"/>
      <c r="BQ128" s="157"/>
      <c r="BR128" s="157"/>
      <c r="BS128" s="157"/>
      <c r="BT128" s="157"/>
      <c r="BU128" s="157"/>
      <c r="BV128" s="157"/>
      <c r="BW128" s="157"/>
      <c r="BX128" s="157"/>
      <c r="BY128" s="157"/>
      <c r="BZ128" s="157"/>
      <c r="CA128" s="157"/>
      <c r="CB128" s="157"/>
      <c r="CC128" s="157"/>
      <c r="CD128" s="157"/>
      <c r="CE128" s="157"/>
      <c r="CF128" s="157"/>
      <c r="CG128" s="157"/>
      <c r="CH128" s="157"/>
      <c r="CI128" s="157"/>
      <c r="CJ128" s="157"/>
      <c r="CK128" s="157"/>
      <c r="CL128" s="157"/>
      <c r="CM128" s="157"/>
      <c r="CN128" s="157"/>
      <c r="CO128" s="157"/>
      <c r="CP128" s="157"/>
      <c r="CQ128" s="157"/>
      <c r="CR128" s="157"/>
      <c r="CS128" s="157"/>
      <c r="CT128" s="157"/>
      <c r="CU128" s="157"/>
      <c r="CV128" s="157"/>
      <c r="CW128" s="157"/>
      <c r="CX128" s="157"/>
      <c r="CY128" s="157"/>
      <c r="CZ128" s="157"/>
      <c r="DA128" s="157"/>
      <c r="DB128" s="157"/>
      <c r="DC128" s="157"/>
      <c r="DD128" s="157"/>
      <c r="DE128" s="157"/>
      <c r="DF128" s="157"/>
      <c r="DG128" s="157"/>
      <c r="DH128" s="157"/>
      <c r="DI128" s="157"/>
      <c r="DJ128" s="157"/>
      <c r="DK128" s="157"/>
      <c r="DL128" s="157"/>
      <c r="DM128" s="157"/>
      <c r="DN128" s="157"/>
      <c r="DO128" s="157"/>
      <c r="DP128" s="157"/>
      <c r="DQ128" s="157"/>
      <c r="DR128" s="157"/>
      <c r="DS128" s="157"/>
      <c r="DT128" s="157"/>
      <c r="DU128" s="157"/>
      <c r="DV128" s="157"/>
      <c r="DW128" s="157"/>
      <c r="DX128" s="157"/>
      <c r="DY128" s="157"/>
      <c r="DZ128" s="157"/>
      <c r="EA128" s="157"/>
      <c r="EB128" s="157"/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57"/>
      <c r="EU128" s="157"/>
      <c r="EV128" s="157"/>
      <c r="EW128" s="157"/>
      <c r="EX128" s="157"/>
      <c r="EY128" s="157"/>
      <c r="EZ128" s="157"/>
      <c r="FA128" s="157"/>
      <c r="FB128" s="157"/>
      <c r="FC128" s="157"/>
      <c r="FD128" s="157"/>
      <c r="FE128" s="157"/>
      <c r="FF128" s="157"/>
      <c r="FG128" s="157"/>
      <c r="FH128" s="157"/>
      <c r="FI128" s="157"/>
      <c r="FJ128" s="157"/>
      <c r="FK128" s="157"/>
      <c r="FL128" s="157"/>
      <c r="FM128" s="157"/>
      <c r="FN128" s="157"/>
      <c r="FO128" s="157"/>
      <c r="FP128" s="157"/>
      <c r="FQ128" s="157"/>
      <c r="FR128" s="157"/>
      <c r="FS128" s="157"/>
      <c r="FT128" s="157"/>
      <c r="FU128" s="157"/>
      <c r="FV128" s="157"/>
      <c r="FW128" s="157"/>
      <c r="FX128" s="157"/>
      <c r="FY128" s="157"/>
      <c r="FZ128" s="157"/>
      <c r="GA128" s="157"/>
      <c r="GB128" s="157"/>
      <c r="GC128" s="157"/>
      <c r="GD128" s="157"/>
      <c r="GE128" s="157"/>
      <c r="GF128" s="157"/>
      <c r="GG128" s="157"/>
      <c r="GH128" s="157"/>
      <c r="GI128" s="157"/>
      <c r="GJ128" s="157"/>
      <c r="GK128" s="157"/>
      <c r="GL128" s="157"/>
      <c r="GM128" s="157"/>
      <c r="GN128" s="157"/>
      <c r="GO128" s="157"/>
      <c r="GP128" s="157"/>
      <c r="GQ128" s="157"/>
      <c r="GR128" s="157"/>
      <c r="GS128" s="157"/>
      <c r="GT128" s="157"/>
      <c r="GU128" s="157"/>
      <c r="GV128" s="157"/>
      <c r="GW128" s="157"/>
      <c r="GX128" s="157"/>
      <c r="GY128" s="157"/>
      <c r="GZ128" s="157"/>
      <c r="HA128" s="157"/>
      <c r="HB128" s="157"/>
      <c r="HC128" s="157"/>
      <c r="HD128" s="157"/>
      <c r="HE128" s="157"/>
      <c r="HF128" s="157"/>
      <c r="HG128" s="157"/>
      <c r="HH128" s="157"/>
      <c r="HI128" s="157"/>
      <c r="HJ128" s="157"/>
      <c r="HK128" s="157"/>
      <c r="HL128" s="157"/>
      <c r="HM128" s="157"/>
      <c r="HN128" s="157"/>
      <c r="HO128" s="157"/>
      <c r="HP128" s="157"/>
      <c r="HQ128" s="157"/>
      <c r="HR128" s="157"/>
      <c r="HS128" s="157"/>
      <c r="HT128" s="157"/>
      <c r="HU128" s="157"/>
      <c r="HV128" s="157"/>
      <c r="HW128" s="157"/>
      <c r="HX128" s="157"/>
      <c r="HY128" s="157"/>
      <c r="HZ128" s="157"/>
      <c r="IA128" s="157"/>
      <c r="IB128" s="157"/>
      <c r="IC128" s="157"/>
      <c r="ID128" s="157"/>
      <c r="IE128" s="157"/>
      <c r="IF128" s="157"/>
      <c r="IG128" s="157"/>
      <c r="IH128" s="157"/>
      <c r="II128" s="157"/>
      <c r="IJ128" s="157"/>
      <c r="IK128" s="157"/>
      <c r="IL128" s="157"/>
      <c r="IM128" s="157"/>
      <c r="IN128" s="157"/>
      <c r="IO128" s="157"/>
      <c r="IP128" s="157"/>
      <c r="IQ128" s="157"/>
      <c r="IR128" s="157"/>
      <c r="IS128" s="157"/>
      <c r="IT128" s="157"/>
      <c r="IU128" s="157"/>
      <c r="IV128" s="157"/>
      <c r="IW128" s="157"/>
      <c r="IX128" s="157"/>
      <c r="IY128" s="157"/>
      <c r="IZ128" s="157"/>
      <c r="JA128" s="157"/>
      <c r="JB128" s="157"/>
      <c r="JC128" s="157"/>
      <c r="JD128" s="157"/>
      <c r="JE128" s="157"/>
      <c r="JF128" s="157"/>
      <c r="JG128" s="157"/>
      <c r="JH128" s="157"/>
      <c r="JI128" s="157"/>
      <c r="JJ128" s="157"/>
      <c r="JK128" s="157"/>
      <c r="JL128" s="157"/>
      <c r="JM128" s="157"/>
      <c r="JN128" s="157"/>
      <c r="JO128" s="157"/>
      <c r="JP128" s="157"/>
      <c r="JQ128" s="157"/>
      <c r="JR128" s="157"/>
      <c r="JS128" s="157"/>
      <c r="JT128" s="157"/>
      <c r="JU128" s="157"/>
      <c r="JV128" s="157"/>
      <c r="JW128" s="157"/>
      <c r="JX128" s="157"/>
      <c r="JY128" s="157"/>
      <c r="JZ128" s="157"/>
      <c r="KA128" s="157"/>
      <c r="KB128" s="157"/>
      <c r="KC128" s="157"/>
      <c r="KD128" s="157"/>
      <c r="KE128" s="157"/>
      <c r="KF128" s="157"/>
      <c r="KG128" s="157"/>
      <c r="KH128" s="157"/>
      <c r="KI128" s="157"/>
      <c r="KJ128" s="157"/>
      <c r="KK128" s="157"/>
      <c r="KL128" s="157"/>
      <c r="KM128" s="157"/>
      <c r="KN128" s="157"/>
      <c r="KO128" s="157"/>
      <c r="KP128" s="157"/>
      <c r="KQ128" s="157"/>
      <c r="KR128" s="157"/>
      <c r="KS128" s="157"/>
      <c r="KT128" s="157"/>
      <c r="KU128" s="157"/>
      <c r="KV128" s="157"/>
      <c r="KW128" s="157"/>
      <c r="KX128" s="157"/>
      <c r="KY128" s="157"/>
      <c r="KZ128" s="157"/>
      <c r="LA128" s="157"/>
      <c r="LB128" s="157"/>
      <c r="LC128" s="157"/>
      <c r="LD128" s="157"/>
      <c r="LE128" s="157"/>
      <c r="LF128" s="157"/>
      <c r="LG128" s="157"/>
      <c r="LH128" s="157"/>
      <c r="LI128" s="157"/>
      <c r="LJ128" s="157"/>
      <c r="LK128" s="157"/>
      <c r="LL128" s="157"/>
      <c r="LM128" s="157"/>
      <c r="LN128" s="157"/>
      <c r="LO128" s="157"/>
      <c r="LP128" s="157"/>
      <c r="LQ128" s="157"/>
      <c r="LR128" s="157"/>
    </row>
    <row r="129" spans="1:330" ht="38.25" customHeight="1" x14ac:dyDescent="0.2">
      <c r="A129" s="175" t="s">
        <v>616</v>
      </c>
      <c r="B129" s="176" t="s">
        <v>628</v>
      </c>
      <c r="C129" s="176"/>
      <c r="D129" s="176"/>
      <c r="E129" s="176"/>
      <c r="F129" s="177"/>
      <c r="G129" s="180" t="s">
        <v>629</v>
      </c>
      <c r="H129" s="179" t="s">
        <v>627</v>
      </c>
      <c r="I129" s="100">
        <f>I130+I135+I138+I143+I146+I151+I154+I159</f>
        <v>3020390</v>
      </c>
      <c r="J129" s="100">
        <f t="shared" ref="J129:AJ129" si="216">J130+J135+J138+J143+J146+J151+J154+J159</f>
        <v>462173</v>
      </c>
      <c r="K129" s="100">
        <f t="shared" si="216"/>
        <v>5011658</v>
      </c>
      <c r="L129" s="100">
        <f t="shared" si="216"/>
        <v>511658</v>
      </c>
      <c r="M129" s="100">
        <f t="shared" si="216"/>
        <v>11578793</v>
      </c>
      <c r="N129" s="100">
        <f t="shared" si="216"/>
        <v>1732195</v>
      </c>
      <c r="O129" s="100">
        <f t="shared" si="216"/>
        <v>11578793</v>
      </c>
      <c r="P129" s="100">
        <f t="shared" si="216"/>
        <v>1732195</v>
      </c>
      <c r="Q129" s="100">
        <f t="shared" si="216"/>
        <v>11578793</v>
      </c>
      <c r="R129" s="100">
        <f t="shared" si="216"/>
        <v>1732195</v>
      </c>
      <c r="S129" s="100">
        <f t="shared" ref="S129:T129" si="217">S130+S135+S138+S143+S146+S151+S154+S159</f>
        <v>7737627</v>
      </c>
      <c r="T129" s="100">
        <f t="shared" si="217"/>
        <v>714327</v>
      </c>
      <c r="U129" s="100">
        <f t="shared" si="216"/>
        <v>1156000</v>
      </c>
      <c r="V129" s="100">
        <f t="shared" si="216"/>
        <v>156000</v>
      </c>
      <c r="W129" s="100">
        <f t="shared" si="216"/>
        <v>10036165</v>
      </c>
      <c r="X129" s="100">
        <f t="shared" si="216"/>
        <v>1458232</v>
      </c>
      <c r="Y129" s="100">
        <f t="shared" si="216"/>
        <v>10036165</v>
      </c>
      <c r="Z129" s="100">
        <f t="shared" si="216"/>
        <v>1458232</v>
      </c>
      <c r="AA129" s="100">
        <f t="shared" si="216"/>
        <v>10036165</v>
      </c>
      <c r="AB129" s="100">
        <f t="shared" si="216"/>
        <v>1458232</v>
      </c>
      <c r="AC129" s="100">
        <f t="shared" ref="AC129:AD129" si="218">AC130+AC135+AC138+AC143+AC146+AC151+AC154+AC159</f>
        <v>9823078</v>
      </c>
      <c r="AD129" s="100">
        <f t="shared" si="218"/>
        <v>1278232</v>
      </c>
      <c r="AE129" s="100">
        <f t="shared" si="216"/>
        <v>0</v>
      </c>
      <c r="AF129" s="100">
        <f t="shared" si="216"/>
        <v>0</v>
      </c>
      <c r="AG129" s="100">
        <f t="shared" si="216"/>
        <v>0</v>
      </c>
      <c r="AH129" s="100">
        <f t="shared" si="216"/>
        <v>0</v>
      </c>
      <c r="AI129" s="100">
        <f t="shared" si="216"/>
        <v>0</v>
      </c>
      <c r="AJ129" s="100">
        <f t="shared" si="216"/>
        <v>0</v>
      </c>
      <c r="AK129" s="100">
        <f t="shared" ref="AK129:AL129" si="219">AK130+AK135+AK138+AK143+AK146+AK151+AK154+AK159</f>
        <v>0</v>
      </c>
      <c r="AL129" s="100">
        <f t="shared" si="219"/>
        <v>0</v>
      </c>
    </row>
    <row r="130" spans="1:330" x14ac:dyDescent="0.2">
      <c r="A130" s="171" t="s">
        <v>616</v>
      </c>
      <c r="B130" s="171" t="s">
        <v>628</v>
      </c>
      <c r="C130" s="141">
        <v>12</v>
      </c>
      <c r="D130" s="141"/>
      <c r="E130" s="171"/>
      <c r="F130" s="142">
        <v>31</v>
      </c>
      <c r="G130" s="143"/>
      <c r="H130" s="172"/>
      <c r="I130" s="105">
        <f>I131+I133</f>
        <v>2500</v>
      </c>
      <c r="J130" s="105">
        <f t="shared" ref="J130:AF130" si="220">J131+J133</f>
        <v>2500</v>
      </c>
      <c r="K130" s="105">
        <f t="shared" si="220"/>
        <v>0</v>
      </c>
      <c r="L130" s="105">
        <f t="shared" si="220"/>
        <v>0</v>
      </c>
      <c r="M130" s="105">
        <f t="shared" si="220"/>
        <v>13818</v>
      </c>
      <c r="N130" s="105">
        <f t="shared" si="220"/>
        <v>13818</v>
      </c>
      <c r="O130" s="105">
        <f t="shared" ref="O130:P130" si="221">O131+O133</f>
        <v>13818</v>
      </c>
      <c r="P130" s="105">
        <f t="shared" si="221"/>
        <v>13818</v>
      </c>
      <c r="Q130" s="105">
        <f t="shared" ref="Q130:T130" si="222">Q131+Q133</f>
        <v>13818</v>
      </c>
      <c r="R130" s="105">
        <f t="shared" si="222"/>
        <v>13818</v>
      </c>
      <c r="S130" s="105">
        <f t="shared" si="222"/>
        <v>0</v>
      </c>
      <c r="T130" s="105">
        <f t="shared" si="222"/>
        <v>0</v>
      </c>
      <c r="U130" s="105">
        <f t="shared" si="220"/>
        <v>0</v>
      </c>
      <c r="V130" s="105">
        <f t="shared" si="220"/>
        <v>0</v>
      </c>
      <c r="W130" s="105">
        <f t="shared" si="220"/>
        <v>4606</v>
      </c>
      <c r="X130" s="105">
        <f t="shared" si="220"/>
        <v>4606</v>
      </c>
      <c r="Y130" s="105">
        <f t="shared" ref="Y130:Z130" si="223">Y131+Y133</f>
        <v>4606</v>
      </c>
      <c r="Z130" s="105">
        <f t="shared" si="223"/>
        <v>4606</v>
      </c>
      <c r="AA130" s="105">
        <f t="shared" ref="AA130:AD130" si="224">AA131+AA133</f>
        <v>4606</v>
      </c>
      <c r="AB130" s="105">
        <f t="shared" si="224"/>
        <v>4606</v>
      </c>
      <c r="AC130" s="105">
        <f t="shared" si="224"/>
        <v>0</v>
      </c>
      <c r="AD130" s="105">
        <f t="shared" si="224"/>
        <v>0</v>
      </c>
      <c r="AE130" s="105">
        <f t="shared" si="220"/>
        <v>0</v>
      </c>
      <c r="AF130" s="105">
        <f t="shared" si="220"/>
        <v>0</v>
      </c>
      <c r="AG130" s="105">
        <f t="shared" ref="AG130:AH130" si="225">AG131+AG133</f>
        <v>0</v>
      </c>
      <c r="AH130" s="105">
        <f t="shared" si="225"/>
        <v>0</v>
      </c>
      <c r="AI130" s="105">
        <f t="shared" ref="AI130:AL130" si="226">AI131+AI133</f>
        <v>0</v>
      </c>
      <c r="AJ130" s="105">
        <f t="shared" si="226"/>
        <v>0</v>
      </c>
      <c r="AK130" s="105">
        <f t="shared" si="226"/>
        <v>0</v>
      </c>
      <c r="AL130" s="105">
        <f t="shared" si="226"/>
        <v>0</v>
      </c>
    </row>
    <row r="131" spans="1:330" s="173" customFormat="1" x14ac:dyDescent="0.2">
      <c r="A131" s="184" t="s">
        <v>616</v>
      </c>
      <c r="B131" s="184" t="s">
        <v>628</v>
      </c>
      <c r="C131" s="185">
        <v>12</v>
      </c>
      <c r="D131" s="185"/>
      <c r="E131" s="183"/>
      <c r="F131" s="186">
        <v>311</v>
      </c>
      <c r="G131" s="187"/>
      <c r="H131" s="188"/>
      <c r="I131" s="101">
        <f>I132</f>
        <v>2500</v>
      </c>
      <c r="J131" s="101">
        <f t="shared" ref="J131:AL131" si="227">J132</f>
        <v>2500</v>
      </c>
      <c r="K131" s="101">
        <f t="shared" si="227"/>
        <v>0</v>
      </c>
      <c r="L131" s="101">
        <f t="shared" si="227"/>
        <v>0</v>
      </c>
      <c r="M131" s="101">
        <f t="shared" si="227"/>
        <v>11538</v>
      </c>
      <c r="N131" s="101">
        <f t="shared" si="227"/>
        <v>11538</v>
      </c>
      <c r="O131" s="101">
        <f t="shared" si="227"/>
        <v>11538</v>
      </c>
      <c r="P131" s="101">
        <f t="shared" si="227"/>
        <v>11538</v>
      </c>
      <c r="Q131" s="101">
        <f t="shared" si="227"/>
        <v>11538</v>
      </c>
      <c r="R131" s="101">
        <f t="shared" si="227"/>
        <v>11538</v>
      </c>
      <c r="S131" s="101">
        <f t="shared" si="227"/>
        <v>0</v>
      </c>
      <c r="T131" s="101">
        <f t="shared" si="227"/>
        <v>0</v>
      </c>
      <c r="U131" s="101">
        <f t="shared" si="227"/>
        <v>0</v>
      </c>
      <c r="V131" s="101">
        <f t="shared" si="227"/>
        <v>0</v>
      </c>
      <c r="W131" s="101">
        <f t="shared" si="227"/>
        <v>3846</v>
      </c>
      <c r="X131" s="101">
        <f t="shared" si="227"/>
        <v>3846</v>
      </c>
      <c r="Y131" s="101">
        <f t="shared" si="227"/>
        <v>3846</v>
      </c>
      <c r="Z131" s="101">
        <f t="shared" si="227"/>
        <v>3846</v>
      </c>
      <c r="AA131" s="101">
        <f t="shared" si="227"/>
        <v>3846</v>
      </c>
      <c r="AB131" s="101">
        <f t="shared" si="227"/>
        <v>3846</v>
      </c>
      <c r="AC131" s="101">
        <f t="shared" si="227"/>
        <v>0</v>
      </c>
      <c r="AD131" s="101">
        <f t="shared" si="227"/>
        <v>0</v>
      </c>
      <c r="AE131" s="101">
        <f t="shared" si="227"/>
        <v>0</v>
      </c>
      <c r="AF131" s="101">
        <f t="shared" si="227"/>
        <v>0</v>
      </c>
      <c r="AG131" s="101">
        <f t="shared" si="227"/>
        <v>0</v>
      </c>
      <c r="AH131" s="101">
        <f t="shared" si="227"/>
        <v>0</v>
      </c>
      <c r="AI131" s="101">
        <f t="shared" si="227"/>
        <v>0</v>
      </c>
      <c r="AJ131" s="101">
        <f t="shared" si="227"/>
        <v>0</v>
      </c>
      <c r="AK131" s="101">
        <f t="shared" si="227"/>
        <v>0</v>
      </c>
      <c r="AL131" s="101">
        <f t="shared" si="227"/>
        <v>0</v>
      </c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61"/>
      <c r="BL131" s="161"/>
      <c r="BM131" s="161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61"/>
      <c r="BY131" s="161"/>
      <c r="BZ131" s="161"/>
      <c r="CA131" s="161"/>
      <c r="CB131" s="161"/>
      <c r="CC131" s="161"/>
      <c r="CD131" s="161"/>
      <c r="CE131" s="161"/>
      <c r="CF131" s="161"/>
      <c r="CG131" s="161"/>
      <c r="CH131" s="161"/>
      <c r="CI131" s="161"/>
      <c r="CJ131" s="161"/>
      <c r="CK131" s="161"/>
      <c r="CL131" s="161"/>
      <c r="CM131" s="161"/>
      <c r="CN131" s="161"/>
      <c r="CO131" s="161"/>
      <c r="CP131" s="161"/>
      <c r="CQ131" s="161"/>
      <c r="CR131" s="161"/>
      <c r="CS131" s="161"/>
      <c r="CT131" s="161"/>
      <c r="CU131" s="161"/>
      <c r="CV131" s="161"/>
      <c r="CW131" s="161"/>
      <c r="CX131" s="161"/>
      <c r="CY131" s="161"/>
      <c r="CZ131" s="161"/>
      <c r="DA131" s="161"/>
      <c r="DB131" s="161"/>
      <c r="DC131" s="161"/>
      <c r="DD131" s="161"/>
      <c r="DE131" s="161"/>
      <c r="DF131" s="161"/>
      <c r="DG131" s="161"/>
      <c r="DH131" s="161"/>
      <c r="DI131" s="161"/>
      <c r="DJ131" s="161"/>
      <c r="DK131" s="161"/>
      <c r="DL131" s="161"/>
      <c r="DM131" s="161"/>
      <c r="DN131" s="161"/>
      <c r="DO131" s="161"/>
      <c r="DP131" s="161"/>
      <c r="DQ131" s="161"/>
      <c r="DR131" s="161"/>
      <c r="DS131" s="161"/>
      <c r="DT131" s="161"/>
      <c r="DU131" s="161"/>
      <c r="DV131" s="161"/>
      <c r="DW131" s="161"/>
      <c r="DX131" s="161"/>
      <c r="DY131" s="161"/>
      <c r="DZ131" s="161"/>
      <c r="EA131" s="161"/>
      <c r="EB131" s="161"/>
      <c r="EC131" s="161"/>
      <c r="ED131" s="161"/>
      <c r="EE131" s="161"/>
      <c r="EF131" s="161"/>
      <c r="EG131" s="161"/>
      <c r="EH131" s="161"/>
      <c r="EI131" s="161"/>
      <c r="EJ131" s="161"/>
      <c r="EK131" s="161"/>
      <c r="EL131" s="161"/>
      <c r="EM131" s="161"/>
      <c r="EN131" s="161"/>
      <c r="EO131" s="161"/>
      <c r="EP131" s="161"/>
      <c r="EQ131" s="161"/>
      <c r="ER131" s="161"/>
      <c r="ES131" s="161"/>
      <c r="ET131" s="161"/>
      <c r="EU131" s="161"/>
      <c r="EV131" s="161"/>
      <c r="EW131" s="161"/>
      <c r="EX131" s="161"/>
      <c r="EY131" s="161"/>
      <c r="EZ131" s="161"/>
      <c r="FA131" s="161"/>
      <c r="FB131" s="161"/>
      <c r="FC131" s="161"/>
      <c r="FD131" s="161"/>
      <c r="FE131" s="161"/>
      <c r="FF131" s="161"/>
      <c r="FG131" s="161"/>
      <c r="FH131" s="161"/>
      <c r="FI131" s="161"/>
      <c r="FJ131" s="161"/>
      <c r="FK131" s="161"/>
      <c r="FL131" s="161"/>
      <c r="FM131" s="161"/>
      <c r="FN131" s="161"/>
      <c r="FO131" s="161"/>
      <c r="FP131" s="161"/>
      <c r="FQ131" s="161"/>
      <c r="FR131" s="161"/>
      <c r="FS131" s="161"/>
      <c r="FT131" s="161"/>
      <c r="FU131" s="161"/>
      <c r="FV131" s="161"/>
      <c r="FW131" s="161"/>
      <c r="FX131" s="161"/>
      <c r="FY131" s="161"/>
      <c r="FZ131" s="161"/>
      <c r="GA131" s="161"/>
      <c r="GB131" s="161"/>
      <c r="GC131" s="161"/>
      <c r="GD131" s="161"/>
      <c r="GE131" s="161"/>
      <c r="GF131" s="161"/>
      <c r="GG131" s="161"/>
      <c r="GH131" s="161"/>
      <c r="GI131" s="161"/>
      <c r="GJ131" s="161"/>
      <c r="GK131" s="161"/>
      <c r="GL131" s="161"/>
      <c r="GM131" s="161"/>
      <c r="GN131" s="161"/>
      <c r="GO131" s="161"/>
      <c r="GP131" s="161"/>
      <c r="GQ131" s="161"/>
      <c r="GR131" s="161"/>
      <c r="GS131" s="161"/>
      <c r="GT131" s="161"/>
      <c r="GU131" s="161"/>
      <c r="GV131" s="161"/>
      <c r="GW131" s="161"/>
      <c r="GX131" s="161"/>
      <c r="GY131" s="161"/>
      <c r="GZ131" s="161"/>
      <c r="HA131" s="161"/>
      <c r="HB131" s="161"/>
      <c r="HC131" s="161"/>
      <c r="HD131" s="161"/>
      <c r="HE131" s="161"/>
      <c r="HF131" s="161"/>
      <c r="HG131" s="161"/>
      <c r="HH131" s="161"/>
      <c r="HI131" s="161"/>
      <c r="HJ131" s="161"/>
      <c r="HK131" s="161"/>
      <c r="HL131" s="161"/>
      <c r="HM131" s="161"/>
      <c r="HN131" s="161"/>
      <c r="HO131" s="161"/>
      <c r="HP131" s="161"/>
      <c r="HQ131" s="161"/>
      <c r="HR131" s="161"/>
      <c r="HS131" s="161"/>
      <c r="HT131" s="161"/>
      <c r="HU131" s="161"/>
      <c r="HV131" s="161"/>
      <c r="HW131" s="161"/>
      <c r="HX131" s="161"/>
      <c r="HY131" s="161"/>
      <c r="HZ131" s="161"/>
      <c r="IA131" s="161"/>
      <c r="IB131" s="161"/>
      <c r="IC131" s="161"/>
      <c r="ID131" s="161"/>
      <c r="IE131" s="161"/>
      <c r="IF131" s="161"/>
      <c r="IG131" s="161"/>
      <c r="IH131" s="161"/>
      <c r="II131" s="161"/>
      <c r="IJ131" s="161"/>
      <c r="IK131" s="161"/>
      <c r="IL131" s="161"/>
      <c r="IM131" s="161"/>
      <c r="IN131" s="161"/>
      <c r="IO131" s="161"/>
      <c r="IP131" s="161"/>
      <c r="IQ131" s="161"/>
      <c r="IR131" s="161"/>
      <c r="IS131" s="161"/>
      <c r="IT131" s="161"/>
      <c r="IU131" s="161"/>
      <c r="IV131" s="161"/>
      <c r="IW131" s="161"/>
      <c r="IX131" s="161"/>
      <c r="IY131" s="161"/>
      <c r="IZ131" s="161"/>
      <c r="JA131" s="161"/>
      <c r="JB131" s="161"/>
      <c r="JC131" s="161"/>
      <c r="JD131" s="161"/>
      <c r="JE131" s="161"/>
      <c r="JF131" s="161"/>
      <c r="JG131" s="161"/>
      <c r="JH131" s="161"/>
      <c r="JI131" s="161"/>
      <c r="JJ131" s="161"/>
      <c r="JK131" s="161"/>
      <c r="JL131" s="161"/>
      <c r="JM131" s="161"/>
      <c r="JN131" s="161"/>
      <c r="JO131" s="161"/>
      <c r="JP131" s="161"/>
      <c r="JQ131" s="161"/>
      <c r="JR131" s="161"/>
      <c r="JS131" s="161"/>
      <c r="JT131" s="161"/>
      <c r="JU131" s="161"/>
      <c r="JV131" s="161"/>
      <c r="JW131" s="161"/>
      <c r="JX131" s="161"/>
      <c r="JY131" s="161"/>
      <c r="JZ131" s="161"/>
      <c r="KA131" s="161"/>
      <c r="KB131" s="161"/>
      <c r="KC131" s="161"/>
      <c r="KD131" s="161"/>
      <c r="KE131" s="161"/>
      <c r="KF131" s="161"/>
      <c r="KG131" s="161"/>
      <c r="KH131" s="161"/>
      <c r="KI131" s="161"/>
      <c r="KJ131" s="161"/>
      <c r="KK131" s="161"/>
      <c r="KL131" s="161"/>
      <c r="KM131" s="161"/>
      <c r="KN131" s="161"/>
      <c r="KO131" s="161"/>
      <c r="KP131" s="161"/>
      <c r="KQ131" s="161"/>
      <c r="KR131" s="161"/>
      <c r="KS131" s="161"/>
      <c r="KT131" s="161"/>
      <c r="KU131" s="161"/>
      <c r="KV131" s="161"/>
      <c r="KW131" s="161"/>
      <c r="KX131" s="161"/>
      <c r="KY131" s="161"/>
      <c r="KZ131" s="161"/>
      <c r="LA131" s="161"/>
      <c r="LB131" s="161"/>
      <c r="LC131" s="161"/>
      <c r="LD131" s="161"/>
      <c r="LE131" s="161"/>
      <c r="LF131" s="161"/>
      <c r="LG131" s="161"/>
      <c r="LH131" s="161"/>
      <c r="LI131" s="161"/>
      <c r="LJ131" s="161"/>
      <c r="LK131" s="161"/>
      <c r="LL131" s="161"/>
      <c r="LM131" s="161"/>
      <c r="LN131" s="161"/>
      <c r="LO131" s="161"/>
      <c r="LP131" s="161"/>
      <c r="LQ131" s="161"/>
      <c r="LR131" s="161"/>
    </row>
    <row r="132" spans="1:330" ht="15" x14ac:dyDescent="0.2">
      <c r="A132" s="190" t="s">
        <v>616</v>
      </c>
      <c r="B132" s="190" t="s">
        <v>628</v>
      </c>
      <c r="C132" s="181">
        <v>12</v>
      </c>
      <c r="E132" s="189" t="s">
        <v>101</v>
      </c>
      <c r="F132" s="192">
        <v>3111</v>
      </c>
      <c r="G132" s="191" t="s">
        <v>630</v>
      </c>
      <c r="I132" s="94">
        <v>2500</v>
      </c>
      <c r="J132" s="94">
        <f>I132</f>
        <v>2500</v>
      </c>
      <c r="K132" s="94"/>
      <c r="L132" s="94">
        <f>K132</f>
        <v>0</v>
      </c>
      <c r="M132" s="94">
        <v>11538</v>
      </c>
      <c r="N132" s="94">
        <f>M132</f>
        <v>11538</v>
      </c>
      <c r="O132" s="94">
        <v>11538</v>
      </c>
      <c r="P132" s="94">
        <f>O132</f>
        <v>11538</v>
      </c>
      <c r="Q132" s="94">
        <v>11538</v>
      </c>
      <c r="R132" s="94">
        <f>Q132</f>
        <v>11538</v>
      </c>
      <c r="S132" s="94">
        <v>0</v>
      </c>
      <c r="T132" s="94">
        <f>S132</f>
        <v>0</v>
      </c>
      <c r="U132" s="94"/>
      <c r="V132" s="94">
        <f>U132</f>
        <v>0</v>
      </c>
      <c r="W132" s="94">
        <v>3846</v>
      </c>
      <c r="X132" s="94">
        <f>W132</f>
        <v>3846</v>
      </c>
      <c r="Y132" s="94">
        <v>3846</v>
      </c>
      <c r="Z132" s="94">
        <f>Y132</f>
        <v>3846</v>
      </c>
      <c r="AA132" s="94">
        <v>3846</v>
      </c>
      <c r="AB132" s="94">
        <f>AA132</f>
        <v>3846</v>
      </c>
      <c r="AC132" s="94"/>
      <c r="AD132" s="94">
        <f>AC132</f>
        <v>0</v>
      </c>
      <c r="AE132" s="94"/>
      <c r="AF132" s="94">
        <f>AE132</f>
        <v>0</v>
      </c>
      <c r="AG132" s="94"/>
      <c r="AH132" s="94">
        <f>AG132</f>
        <v>0</v>
      </c>
      <c r="AI132" s="94"/>
      <c r="AJ132" s="94">
        <f>AI132</f>
        <v>0</v>
      </c>
      <c r="AK132" s="94"/>
      <c r="AL132" s="94">
        <f>AK132</f>
        <v>0</v>
      </c>
    </row>
    <row r="133" spans="1:330" s="173" customFormat="1" x14ac:dyDescent="0.2">
      <c r="A133" s="184" t="s">
        <v>616</v>
      </c>
      <c r="B133" s="184" t="s">
        <v>628</v>
      </c>
      <c r="C133" s="185">
        <v>12</v>
      </c>
      <c r="D133" s="185"/>
      <c r="E133" s="183"/>
      <c r="F133" s="186">
        <v>313</v>
      </c>
      <c r="G133" s="187"/>
      <c r="H133" s="188"/>
      <c r="I133" s="101">
        <f>I134</f>
        <v>0</v>
      </c>
      <c r="J133" s="101">
        <f t="shared" ref="J133:AL133" si="228">J134</f>
        <v>0</v>
      </c>
      <c r="K133" s="101">
        <f t="shared" si="228"/>
        <v>0</v>
      </c>
      <c r="L133" s="101">
        <f t="shared" si="228"/>
        <v>0</v>
      </c>
      <c r="M133" s="101">
        <f t="shared" si="228"/>
        <v>2280</v>
      </c>
      <c r="N133" s="101">
        <f t="shared" si="228"/>
        <v>2280</v>
      </c>
      <c r="O133" s="101">
        <f t="shared" si="228"/>
        <v>2280</v>
      </c>
      <c r="P133" s="101">
        <f t="shared" si="228"/>
        <v>2280</v>
      </c>
      <c r="Q133" s="101">
        <f t="shared" si="228"/>
        <v>2280</v>
      </c>
      <c r="R133" s="101">
        <f t="shared" si="228"/>
        <v>2280</v>
      </c>
      <c r="S133" s="101">
        <f t="shared" si="228"/>
        <v>0</v>
      </c>
      <c r="T133" s="101">
        <f t="shared" si="228"/>
        <v>0</v>
      </c>
      <c r="U133" s="101">
        <f t="shared" si="228"/>
        <v>0</v>
      </c>
      <c r="V133" s="101">
        <f t="shared" si="228"/>
        <v>0</v>
      </c>
      <c r="W133" s="101">
        <f t="shared" si="228"/>
        <v>760</v>
      </c>
      <c r="X133" s="101">
        <f t="shared" si="228"/>
        <v>760</v>
      </c>
      <c r="Y133" s="101">
        <f t="shared" si="228"/>
        <v>760</v>
      </c>
      <c r="Z133" s="101">
        <f t="shared" si="228"/>
        <v>760</v>
      </c>
      <c r="AA133" s="101">
        <f t="shared" si="228"/>
        <v>760</v>
      </c>
      <c r="AB133" s="101">
        <f t="shared" si="228"/>
        <v>760</v>
      </c>
      <c r="AC133" s="101">
        <f t="shared" si="228"/>
        <v>0</v>
      </c>
      <c r="AD133" s="101">
        <f t="shared" si="228"/>
        <v>0</v>
      </c>
      <c r="AE133" s="101">
        <f t="shared" si="228"/>
        <v>0</v>
      </c>
      <c r="AF133" s="101">
        <f t="shared" si="228"/>
        <v>0</v>
      </c>
      <c r="AG133" s="101">
        <f t="shared" si="228"/>
        <v>0</v>
      </c>
      <c r="AH133" s="101">
        <f t="shared" si="228"/>
        <v>0</v>
      </c>
      <c r="AI133" s="101">
        <f t="shared" si="228"/>
        <v>0</v>
      </c>
      <c r="AJ133" s="101">
        <f t="shared" si="228"/>
        <v>0</v>
      </c>
      <c r="AK133" s="101">
        <f t="shared" si="228"/>
        <v>0</v>
      </c>
      <c r="AL133" s="101">
        <f t="shared" si="228"/>
        <v>0</v>
      </c>
      <c r="AM133" s="161"/>
      <c r="AN133" s="161"/>
      <c r="AO133" s="161"/>
      <c r="AP133" s="161"/>
      <c r="AQ133" s="161"/>
      <c r="AR133" s="161"/>
      <c r="AS133" s="161"/>
      <c r="AT133" s="161"/>
      <c r="AU133" s="161"/>
      <c r="AV133" s="161"/>
      <c r="AW133" s="161"/>
      <c r="AX133" s="161"/>
      <c r="AY133" s="161"/>
      <c r="AZ133" s="161"/>
      <c r="BA133" s="161"/>
      <c r="BB133" s="161"/>
      <c r="BC133" s="161"/>
      <c r="BD133" s="161"/>
      <c r="BE133" s="161"/>
      <c r="BF133" s="161"/>
      <c r="BG133" s="161"/>
      <c r="BH133" s="161"/>
      <c r="BI133" s="161"/>
      <c r="BJ133" s="161"/>
      <c r="BK133" s="161"/>
      <c r="BL133" s="161"/>
      <c r="BM133" s="161"/>
      <c r="BN133" s="161"/>
      <c r="BO133" s="161"/>
      <c r="BP133" s="161"/>
      <c r="BQ133" s="161"/>
      <c r="BR133" s="161"/>
      <c r="BS133" s="161"/>
      <c r="BT133" s="161"/>
      <c r="BU133" s="161"/>
      <c r="BV133" s="161"/>
      <c r="BW133" s="161"/>
      <c r="BX133" s="161"/>
      <c r="BY133" s="161"/>
      <c r="BZ133" s="161"/>
      <c r="CA133" s="161"/>
      <c r="CB133" s="161"/>
      <c r="CC133" s="161"/>
      <c r="CD133" s="161"/>
      <c r="CE133" s="161"/>
      <c r="CF133" s="161"/>
      <c r="CG133" s="161"/>
      <c r="CH133" s="161"/>
      <c r="CI133" s="161"/>
      <c r="CJ133" s="161"/>
      <c r="CK133" s="161"/>
      <c r="CL133" s="161"/>
      <c r="CM133" s="161"/>
      <c r="CN133" s="161"/>
      <c r="CO133" s="161"/>
      <c r="CP133" s="161"/>
      <c r="CQ133" s="161"/>
      <c r="CR133" s="161"/>
      <c r="CS133" s="161"/>
      <c r="CT133" s="161"/>
      <c r="CU133" s="161"/>
      <c r="CV133" s="161"/>
      <c r="CW133" s="161"/>
      <c r="CX133" s="161"/>
      <c r="CY133" s="161"/>
      <c r="CZ133" s="161"/>
      <c r="DA133" s="161"/>
      <c r="DB133" s="161"/>
      <c r="DC133" s="161"/>
      <c r="DD133" s="161"/>
      <c r="DE133" s="161"/>
      <c r="DF133" s="161"/>
      <c r="DG133" s="161"/>
      <c r="DH133" s="161"/>
      <c r="DI133" s="161"/>
      <c r="DJ133" s="161"/>
      <c r="DK133" s="161"/>
      <c r="DL133" s="161"/>
      <c r="DM133" s="161"/>
      <c r="DN133" s="161"/>
      <c r="DO133" s="161"/>
      <c r="DP133" s="161"/>
      <c r="DQ133" s="161"/>
      <c r="DR133" s="161"/>
      <c r="DS133" s="161"/>
      <c r="DT133" s="161"/>
      <c r="DU133" s="161"/>
      <c r="DV133" s="161"/>
      <c r="DW133" s="161"/>
      <c r="DX133" s="161"/>
      <c r="DY133" s="161"/>
      <c r="DZ133" s="161"/>
      <c r="EA133" s="161"/>
      <c r="EB133" s="161"/>
      <c r="EC133" s="161"/>
      <c r="ED133" s="161"/>
      <c r="EE133" s="161"/>
      <c r="EF133" s="161"/>
      <c r="EG133" s="161"/>
      <c r="EH133" s="161"/>
      <c r="EI133" s="161"/>
      <c r="EJ133" s="161"/>
      <c r="EK133" s="161"/>
      <c r="EL133" s="161"/>
      <c r="EM133" s="161"/>
      <c r="EN133" s="161"/>
      <c r="EO133" s="161"/>
      <c r="EP133" s="161"/>
      <c r="EQ133" s="161"/>
      <c r="ER133" s="161"/>
      <c r="ES133" s="161"/>
      <c r="ET133" s="161"/>
      <c r="EU133" s="161"/>
      <c r="EV133" s="161"/>
      <c r="EW133" s="161"/>
      <c r="EX133" s="161"/>
      <c r="EY133" s="161"/>
      <c r="EZ133" s="161"/>
      <c r="FA133" s="161"/>
      <c r="FB133" s="161"/>
      <c r="FC133" s="161"/>
      <c r="FD133" s="161"/>
      <c r="FE133" s="161"/>
      <c r="FF133" s="161"/>
      <c r="FG133" s="161"/>
      <c r="FH133" s="161"/>
      <c r="FI133" s="161"/>
      <c r="FJ133" s="161"/>
      <c r="FK133" s="161"/>
      <c r="FL133" s="161"/>
      <c r="FM133" s="161"/>
      <c r="FN133" s="161"/>
      <c r="FO133" s="161"/>
      <c r="FP133" s="161"/>
      <c r="FQ133" s="161"/>
      <c r="FR133" s="161"/>
      <c r="FS133" s="161"/>
      <c r="FT133" s="161"/>
      <c r="FU133" s="161"/>
      <c r="FV133" s="161"/>
      <c r="FW133" s="161"/>
      <c r="FX133" s="161"/>
      <c r="FY133" s="161"/>
      <c r="FZ133" s="161"/>
      <c r="GA133" s="161"/>
      <c r="GB133" s="161"/>
      <c r="GC133" s="161"/>
      <c r="GD133" s="161"/>
      <c r="GE133" s="161"/>
      <c r="GF133" s="161"/>
      <c r="GG133" s="161"/>
      <c r="GH133" s="161"/>
      <c r="GI133" s="161"/>
      <c r="GJ133" s="161"/>
      <c r="GK133" s="161"/>
      <c r="GL133" s="161"/>
      <c r="GM133" s="161"/>
      <c r="GN133" s="161"/>
      <c r="GO133" s="161"/>
      <c r="GP133" s="161"/>
      <c r="GQ133" s="161"/>
      <c r="GR133" s="161"/>
      <c r="GS133" s="161"/>
      <c r="GT133" s="161"/>
      <c r="GU133" s="161"/>
      <c r="GV133" s="161"/>
      <c r="GW133" s="161"/>
      <c r="GX133" s="161"/>
      <c r="GY133" s="161"/>
      <c r="GZ133" s="161"/>
      <c r="HA133" s="161"/>
      <c r="HB133" s="161"/>
      <c r="HC133" s="161"/>
      <c r="HD133" s="161"/>
      <c r="HE133" s="161"/>
      <c r="HF133" s="161"/>
      <c r="HG133" s="161"/>
      <c r="HH133" s="161"/>
      <c r="HI133" s="161"/>
      <c r="HJ133" s="161"/>
      <c r="HK133" s="161"/>
      <c r="HL133" s="161"/>
      <c r="HM133" s="161"/>
      <c r="HN133" s="161"/>
      <c r="HO133" s="161"/>
      <c r="HP133" s="161"/>
      <c r="HQ133" s="161"/>
      <c r="HR133" s="161"/>
      <c r="HS133" s="161"/>
      <c r="HT133" s="161"/>
      <c r="HU133" s="161"/>
      <c r="HV133" s="161"/>
      <c r="HW133" s="161"/>
      <c r="HX133" s="161"/>
      <c r="HY133" s="161"/>
      <c r="HZ133" s="161"/>
      <c r="IA133" s="161"/>
      <c r="IB133" s="161"/>
      <c r="IC133" s="161"/>
      <c r="ID133" s="161"/>
      <c r="IE133" s="161"/>
      <c r="IF133" s="161"/>
      <c r="IG133" s="161"/>
      <c r="IH133" s="161"/>
      <c r="II133" s="161"/>
      <c r="IJ133" s="161"/>
      <c r="IK133" s="161"/>
      <c r="IL133" s="161"/>
      <c r="IM133" s="161"/>
      <c r="IN133" s="161"/>
      <c r="IO133" s="161"/>
      <c r="IP133" s="161"/>
      <c r="IQ133" s="161"/>
      <c r="IR133" s="161"/>
      <c r="IS133" s="161"/>
      <c r="IT133" s="161"/>
      <c r="IU133" s="161"/>
      <c r="IV133" s="161"/>
      <c r="IW133" s="161"/>
      <c r="IX133" s="161"/>
      <c r="IY133" s="161"/>
      <c r="IZ133" s="161"/>
      <c r="JA133" s="161"/>
      <c r="JB133" s="161"/>
      <c r="JC133" s="161"/>
      <c r="JD133" s="161"/>
      <c r="JE133" s="161"/>
      <c r="JF133" s="161"/>
      <c r="JG133" s="161"/>
      <c r="JH133" s="161"/>
      <c r="JI133" s="161"/>
      <c r="JJ133" s="161"/>
      <c r="JK133" s="161"/>
      <c r="JL133" s="161"/>
      <c r="JM133" s="161"/>
      <c r="JN133" s="161"/>
      <c r="JO133" s="161"/>
      <c r="JP133" s="161"/>
      <c r="JQ133" s="161"/>
      <c r="JR133" s="161"/>
      <c r="JS133" s="161"/>
      <c r="JT133" s="161"/>
      <c r="JU133" s="161"/>
      <c r="JV133" s="161"/>
      <c r="JW133" s="161"/>
      <c r="JX133" s="161"/>
      <c r="JY133" s="161"/>
      <c r="JZ133" s="161"/>
      <c r="KA133" s="161"/>
      <c r="KB133" s="161"/>
      <c r="KC133" s="161"/>
      <c r="KD133" s="161"/>
      <c r="KE133" s="161"/>
      <c r="KF133" s="161"/>
      <c r="KG133" s="161"/>
      <c r="KH133" s="161"/>
      <c r="KI133" s="161"/>
      <c r="KJ133" s="161"/>
      <c r="KK133" s="161"/>
      <c r="KL133" s="161"/>
      <c r="KM133" s="161"/>
      <c r="KN133" s="161"/>
      <c r="KO133" s="161"/>
      <c r="KP133" s="161"/>
      <c r="KQ133" s="161"/>
      <c r="KR133" s="161"/>
      <c r="KS133" s="161"/>
      <c r="KT133" s="161"/>
      <c r="KU133" s="161"/>
      <c r="KV133" s="161"/>
      <c r="KW133" s="161"/>
      <c r="KX133" s="161"/>
      <c r="KY133" s="161"/>
      <c r="KZ133" s="161"/>
      <c r="LA133" s="161"/>
      <c r="LB133" s="161"/>
      <c r="LC133" s="161"/>
      <c r="LD133" s="161"/>
      <c r="LE133" s="161"/>
      <c r="LF133" s="161"/>
      <c r="LG133" s="161"/>
      <c r="LH133" s="161"/>
      <c r="LI133" s="161"/>
      <c r="LJ133" s="161"/>
      <c r="LK133" s="161"/>
      <c r="LL133" s="161"/>
      <c r="LM133" s="161"/>
      <c r="LN133" s="161"/>
      <c r="LO133" s="161"/>
      <c r="LP133" s="161"/>
      <c r="LQ133" s="161"/>
      <c r="LR133" s="161"/>
    </row>
    <row r="134" spans="1:330" ht="15" x14ac:dyDescent="0.2">
      <c r="A134" s="190" t="s">
        <v>616</v>
      </c>
      <c r="B134" s="190" t="s">
        <v>628</v>
      </c>
      <c r="C134" s="181">
        <v>12</v>
      </c>
      <c r="E134" s="189" t="s">
        <v>101</v>
      </c>
      <c r="F134" s="192">
        <v>3132</v>
      </c>
      <c r="G134" s="191" t="s">
        <v>631</v>
      </c>
      <c r="I134" s="94"/>
      <c r="J134" s="94">
        <f>I134</f>
        <v>0</v>
      </c>
      <c r="K134" s="94"/>
      <c r="L134" s="94">
        <f>K134</f>
        <v>0</v>
      </c>
      <c r="M134" s="94">
        <v>2280</v>
      </c>
      <c r="N134" s="94">
        <f>M134</f>
        <v>2280</v>
      </c>
      <c r="O134" s="94">
        <v>2280</v>
      </c>
      <c r="P134" s="94">
        <f>O134</f>
        <v>2280</v>
      </c>
      <c r="Q134" s="94">
        <v>2280</v>
      </c>
      <c r="R134" s="94">
        <f>Q134</f>
        <v>2280</v>
      </c>
      <c r="S134" s="94">
        <v>0</v>
      </c>
      <c r="T134" s="94">
        <f>S134</f>
        <v>0</v>
      </c>
      <c r="U134" s="94"/>
      <c r="V134" s="94">
        <f>U134</f>
        <v>0</v>
      </c>
      <c r="W134" s="94">
        <v>760</v>
      </c>
      <c r="X134" s="94">
        <f>W134</f>
        <v>760</v>
      </c>
      <c r="Y134" s="94">
        <v>760</v>
      </c>
      <c r="Z134" s="94">
        <f>Y134</f>
        <v>760</v>
      </c>
      <c r="AA134" s="94">
        <v>760</v>
      </c>
      <c r="AB134" s="94">
        <f>AA134</f>
        <v>760</v>
      </c>
      <c r="AC134" s="94"/>
      <c r="AD134" s="94">
        <f>AC134</f>
        <v>0</v>
      </c>
      <c r="AE134" s="94"/>
      <c r="AF134" s="94">
        <f>AE134</f>
        <v>0</v>
      </c>
      <c r="AG134" s="94"/>
      <c r="AH134" s="94">
        <f>AG134</f>
        <v>0</v>
      </c>
      <c r="AI134" s="94"/>
      <c r="AJ134" s="94">
        <f>AI134</f>
        <v>0</v>
      </c>
      <c r="AK134" s="94"/>
      <c r="AL134" s="94">
        <f>AK134</f>
        <v>0</v>
      </c>
    </row>
    <row r="135" spans="1:330" x14ac:dyDescent="0.2">
      <c r="A135" s="171" t="s">
        <v>616</v>
      </c>
      <c r="B135" s="171" t="s">
        <v>628</v>
      </c>
      <c r="C135" s="141">
        <v>12</v>
      </c>
      <c r="D135" s="141"/>
      <c r="E135" s="171"/>
      <c r="F135" s="142">
        <v>32</v>
      </c>
      <c r="G135" s="143"/>
      <c r="H135" s="172"/>
      <c r="I135" s="105">
        <f>I136</f>
        <v>0</v>
      </c>
      <c r="J135" s="105">
        <f t="shared" ref="J135:AK136" si="229">J136</f>
        <v>0</v>
      </c>
      <c r="K135" s="105">
        <f t="shared" si="229"/>
        <v>0</v>
      </c>
      <c r="L135" s="105">
        <f t="shared" si="229"/>
        <v>0</v>
      </c>
      <c r="M135" s="105">
        <f t="shared" si="229"/>
        <v>4050</v>
      </c>
      <c r="N135" s="105">
        <f t="shared" si="229"/>
        <v>4050</v>
      </c>
      <c r="O135" s="105">
        <f t="shared" si="229"/>
        <v>4050</v>
      </c>
      <c r="P135" s="105">
        <f t="shared" si="229"/>
        <v>4050</v>
      </c>
      <c r="Q135" s="105">
        <f t="shared" si="229"/>
        <v>4050</v>
      </c>
      <c r="R135" s="105">
        <f t="shared" si="229"/>
        <v>4050</v>
      </c>
      <c r="S135" s="105">
        <f t="shared" si="229"/>
        <v>0</v>
      </c>
      <c r="T135" s="105">
        <f t="shared" si="229"/>
        <v>0</v>
      </c>
      <c r="U135" s="105">
        <f t="shared" si="229"/>
        <v>0</v>
      </c>
      <c r="V135" s="105">
        <f t="shared" si="229"/>
        <v>0</v>
      </c>
      <c r="W135" s="105">
        <f t="shared" si="229"/>
        <v>4050</v>
      </c>
      <c r="X135" s="105">
        <f t="shared" si="229"/>
        <v>4050</v>
      </c>
      <c r="Y135" s="105">
        <f t="shared" si="229"/>
        <v>4050</v>
      </c>
      <c r="Z135" s="105">
        <f t="shared" si="229"/>
        <v>4050</v>
      </c>
      <c r="AA135" s="105">
        <f t="shared" si="229"/>
        <v>4050</v>
      </c>
      <c r="AB135" s="105">
        <f t="shared" si="229"/>
        <v>4050</v>
      </c>
      <c r="AC135" s="105">
        <f t="shared" si="229"/>
        <v>0</v>
      </c>
      <c r="AD135" s="105">
        <f t="shared" si="229"/>
        <v>0</v>
      </c>
      <c r="AE135" s="105">
        <f t="shared" si="229"/>
        <v>0</v>
      </c>
      <c r="AF135" s="105">
        <f t="shared" si="229"/>
        <v>0</v>
      </c>
      <c r="AG135" s="105">
        <f t="shared" si="229"/>
        <v>0</v>
      </c>
      <c r="AH135" s="105">
        <f t="shared" ref="AG135:AJ136" si="230">AH136</f>
        <v>0</v>
      </c>
      <c r="AI135" s="105">
        <f t="shared" si="229"/>
        <v>0</v>
      </c>
      <c r="AJ135" s="105">
        <f t="shared" si="230"/>
        <v>0</v>
      </c>
      <c r="AK135" s="105">
        <f t="shared" si="229"/>
        <v>0</v>
      </c>
      <c r="AL135" s="105">
        <f t="shared" ref="AK135:AL136" si="231">AL136</f>
        <v>0</v>
      </c>
    </row>
    <row r="136" spans="1:330" s="173" customFormat="1" x14ac:dyDescent="0.2">
      <c r="A136" s="184" t="s">
        <v>616</v>
      </c>
      <c r="B136" s="184" t="s">
        <v>628</v>
      </c>
      <c r="C136" s="185">
        <v>12</v>
      </c>
      <c r="D136" s="185"/>
      <c r="E136" s="183"/>
      <c r="F136" s="186">
        <v>323</v>
      </c>
      <c r="G136" s="187"/>
      <c r="H136" s="188"/>
      <c r="I136" s="101">
        <f>I137</f>
        <v>0</v>
      </c>
      <c r="J136" s="101">
        <f t="shared" si="229"/>
        <v>0</v>
      </c>
      <c r="K136" s="101">
        <f t="shared" si="229"/>
        <v>0</v>
      </c>
      <c r="L136" s="101">
        <f t="shared" si="229"/>
        <v>0</v>
      </c>
      <c r="M136" s="101">
        <f t="shared" si="229"/>
        <v>4050</v>
      </c>
      <c r="N136" s="101">
        <f t="shared" si="229"/>
        <v>4050</v>
      </c>
      <c r="O136" s="101">
        <f t="shared" si="229"/>
        <v>4050</v>
      </c>
      <c r="P136" s="101">
        <f t="shared" si="229"/>
        <v>4050</v>
      </c>
      <c r="Q136" s="101">
        <f t="shared" si="229"/>
        <v>4050</v>
      </c>
      <c r="R136" s="101">
        <f t="shared" si="229"/>
        <v>4050</v>
      </c>
      <c r="S136" s="101">
        <f t="shared" si="229"/>
        <v>0</v>
      </c>
      <c r="T136" s="101">
        <f t="shared" si="229"/>
        <v>0</v>
      </c>
      <c r="U136" s="101">
        <f t="shared" si="229"/>
        <v>0</v>
      </c>
      <c r="V136" s="101">
        <f t="shared" si="229"/>
        <v>0</v>
      </c>
      <c r="W136" s="101">
        <f t="shared" si="229"/>
        <v>4050</v>
      </c>
      <c r="X136" s="101">
        <f t="shared" si="229"/>
        <v>4050</v>
      </c>
      <c r="Y136" s="101">
        <f t="shared" si="229"/>
        <v>4050</v>
      </c>
      <c r="Z136" s="101">
        <f t="shared" si="229"/>
        <v>4050</v>
      </c>
      <c r="AA136" s="101">
        <f t="shared" si="229"/>
        <v>4050</v>
      </c>
      <c r="AB136" s="101">
        <f t="shared" si="229"/>
        <v>4050</v>
      </c>
      <c r="AC136" s="101">
        <f t="shared" si="229"/>
        <v>0</v>
      </c>
      <c r="AD136" s="101">
        <f t="shared" si="229"/>
        <v>0</v>
      </c>
      <c r="AE136" s="101">
        <f t="shared" si="229"/>
        <v>0</v>
      </c>
      <c r="AF136" s="101">
        <f t="shared" si="229"/>
        <v>0</v>
      </c>
      <c r="AG136" s="101">
        <f t="shared" si="230"/>
        <v>0</v>
      </c>
      <c r="AH136" s="101">
        <f t="shared" si="230"/>
        <v>0</v>
      </c>
      <c r="AI136" s="101">
        <f t="shared" si="230"/>
        <v>0</v>
      </c>
      <c r="AJ136" s="101">
        <f t="shared" si="230"/>
        <v>0</v>
      </c>
      <c r="AK136" s="101">
        <f t="shared" si="231"/>
        <v>0</v>
      </c>
      <c r="AL136" s="101">
        <f t="shared" si="231"/>
        <v>0</v>
      </c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1"/>
      <c r="BN136" s="161"/>
      <c r="BO136" s="161"/>
      <c r="BP136" s="161"/>
      <c r="BQ136" s="161"/>
      <c r="BR136" s="161"/>
      <c r="BS136" s="161"/>
      <c r="BT136" s="161"/>
      <c r="BU136" s="161"/>
      <c r="BV136" s="161"/>
      <c r="BW136" s="161"/>
      <c r="BX136" s="161"/>
      <c r="BY136" s="161"/>
      <c r="BZ136" s="161"/>
      <c r="CA136" s="161"/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1"/>
      <c r="CO136" s="161"/>
      <c r="CP136" s="161"/>
      <c r="CQ136" s="161"/>
      <c r="CR136" s="161"/>
      <c r="CS136" s="161"/>
      <c r="CT136" s="161"/>
      <c r="CU136" s="161"/>
      <c r="CV136" s="161"/>
      <c r="CW136" s="161"/>
      <c r="CX136" s="161"/>
      <c r="CY136" s="161"/>
      <c r="CZ136" s="161"/>
      <c r="DA136" s="161"/>
      <c r="DB136" s="161"/>
      <c r="DC136" s="161"/>
      <c r="DD136" s="161"/>
      <c r="DE136" s="161"/>
      <c r="DF136" s="161"/>
      <c r="DG136" s="161"/>
      <c r="DH136" s="161"/>
      <c r="DI136" s="161"/>
      <c r="DJ136" s="161"/>
      <c r="DK136" s="161"/>
      <c r="DL136" s="161"/>
      <c r="DM136" s="161"/>
      <c r="DN136" s="161"/>
      <c r="DO136" s="161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1"/>
      <c r="EC136" s="161"/>
      <c r="ED136" s="161"/>
      <c r="EE136" s="161"/>
      <c r="EF136" s="161"/>
      <c r="EG136" s="161"/>
      <c r="EH136" s="161"/>
      <c r="EI136" s="161"/>
      <c r="EJ136" s="161"/>
      <c r="EK136" s="161"/>
      <c r="EL136" s="161"/>
      <c r="EM136" s="161"/>
      <c r="EN136" s="161"/>
      <c r="EO136" s="161"/>
      <c r="EP136" s="161"/>
      <c r="EQ136" s="161"/>
      <c r="ER136" s="161"/>
      <c r="ES136" s="161"/>
      <c r="ET136" s="161"/>
      <c r="EU136" s="161"/>
      <c r="EV136" s="161"/>
      <c r="EW136" s="161"/>
      <c r="EX136" s="161"/>
      <c r="EY136" s="161"/>
      <c r="EZ136" s="161"/>
      <c r="FA136" s="161"/>
      <c r="FB136" s="161"/>
      <c r="FC136" s="161"/>
      <c r="FD136" s="161"/>
      <c r="FE136" s="161"/>
      <c r="FF136" s="161"/>
      <c r="FG136" s="161"/>
      <c r="FH136" s="161"/>
      <c r="FI136" s="161"/>
      <c r="FJ136" s="161"/>
      <c r="FK136" s="161"/>
      <c r="FL136" s="161"/>
      <c r="FM136" s="161"/>
      <c r="FN136" s="161"/>
      <c r="FO136" s="161"/>
      <c r="FP136" s="161"/>
      <c r="FQ136" s="161"/>
      <c r="FR136" s="161"/>
      <c r="FS136" s="161"/>
      <c r="FT136" s="161"/>
      <c r="FU136" s="161"/>
      <c r="FV136" s="161"/>
      <c r="FW136" s="161"/>
      <c r="FX136" s="161"/>
      <c r="FY136" s="161"/>
      <c r="FZ136" s="161"/>
      <c r="GA136" s="161"/>
      <c r="GB136" s="161"/>
      <c r="GC136" s="161"/>
      <c r="GD136" s="161"/>
      <c r="GE136" s="161"/>
      <c r="GF136" s="161"/>
      <c r="GG136" s="161"/>
      <c r="GH136" s="161"/>
      <c r="GI136" s="161"/>
      <c r="GJ136" s="161"/>
      <c r="GK136" s="161"/>
      <c r="GL136" s="161"/>
      <c r="GM136" s="161"/>
      <c r="GN136" s="161"/>
      <c r="GO136" s="161"/>
      <c r="GP136" s="161"/>
      <c r="GQ136" s="161"/>
      <c r="GR136" s="161"/>
      <c r="GS136" s="161"/>
      <c r="GT136" s="161"/>
      <c r="GU136" s="161"/>
      <c r="GV136" s="161"/>
      <c r="GW136" s="161"/>
      <c r="GX136" s="161"/>
      <c r="GY136" s="161"/>
      <c r="GZ136" s="161"/>
      <c r="HA136" s="161"/>
      <c r="HB136" s="161"/>
      <c r="HC136" s="161"/>
      <c r="HD136" s="161"/>
      <c r="HE136" s="161"/>
      <c r="HF136" s="161"/>
      <c r="HG136" s="161"/>
      <c r="HH136" s="161"/>
      <c r="HI136" s="161"/>
      <c r="HJ136" s="161"/>
      <c r="HK136" s="161"/>
      <c r="HL136" s="161"/>
      <c r="HM136" s="161"/>
      <c r="HN136" s="161"/>
      <c r="HO136" s="161"/>
      <c r="HP136" s="161"/>
      <c r="HQ136" s="161"/>
      <c r="HR136" s="161"/>
      <c r="HS136" s="161"/>
      <c r="HT136" s="161"/>
      <c r="HU136" s="161"/>
      <c r="HV136" s="161"/>
      <c r="HW136" s="161"/>
      <c r="HX136" s="161"/>
      <c r="HY136" s="161"/>
      <c r="HZ136" s="161"/>
      <c r="IA136" s="161"/>
      <c r="IB136" s="161"/>
      <c r="IC136" s="161"/>
      <c r="ID136" s="161"/>
      <c r="IE136" s="161"/>
      <c r="IF136" s="161"/>
      <c r="IG136" s="161"/>
      <c r="IH136" s="161"/>
      <c r="II136" s="161"/>
      <c r="IJ136" s="161"/>
      <c r="IK136" s="161"/>
      <c r="IL136" s="161"/>
      <c r="IM136" s="161"/>
      <c r="IN136" s="161"/>
      <c r="IO136" s="161"/>
      <c r="IP136" s="161"/>
      <c r="IQ136" s="161"/>
      <c r="IR136" s="161"/>
      <c r="IS136" s="161"/>
      <c r="IT136" s="161"/>
      <c r="IU136" s="161"/>
      <c r="IV136" s="161"/>
      <c r="IW136" s="161"/>
      <c r="IX136" s="161"/>
      <c r="IY136" s="161"/>
      <c r="IZ136" s="161"/>
      <c r="JA136" s="161"/>
      <c r="JB136" s="161"/>
      <c r="JC136" s="161"/>
      <c r="JD136" s="161"/>
      <c r="JE136" s="161"/>
      <c r="JF136" s="161"/>
      <c r="JG136" s="161"/>
      <c r="JH136" s="161"/>
      <c r="JI136" s="161"/>
      <c r="JJ136" s="161"/>
      <c r="JK136" s="161"/>
      <c r="JL136" s="161"/>
      <c r="JM136" s="161"/>
      <c r="JN136" s="161"/>
      <c r="JO136" s="161"/>
      <c r="JP136" s="161"/>
      <c r="JQ136" s="161"/>
      <c r="JR136" s="161"/>
      <c r="JS136" s="161"/>
      <c r="JT136" s="161"/>
      <c r="JU136" s="161"/>
      <c r="JV136" s="161"/>
      <c r="JW136" s="161"/>
      <c r="JX136" s="161"/>
      <c r="JY136" s="161"/>
      <c r="JZ136" s="161"/>
      <c r="KA136" s="161"/>
      <c r="KB136" s="161"/>
      <c r="KC136" s="161"/>
      <c r="KD136" s="161"/>
      <c r="KE136" s="161"/>
      <c r="KF136" s="161"/>
      <c r="KG136" s="161"/>
      <c r="KH136" s="161"/>
      <c r="KI136" s="161"/>
      <c r="KJ136" s="161"/>
      <c r="KK136" s="161"/>
      <c r="KL136" s="161"/>
      <c r="KM136" s="161"/>
      <c r="KN136" s="161"/>
      <c r="KO136" s="161"/>
      <c r="KP136" s="161"/>
      <c r="KQ136" s="161"/>
      <c r="KR136" s="161"/>
      <c r="KS136" s="161"/>
      <c r="KT136" s="161"/>
      <c r="KU136" s="161"/>
      <c r="KV136" s="161"/>
      <c r="KW136" s="161"/>
      <c r="KX136" s="161"/>
      <c r="KY136" s="161"/>
      <c r="KZ136" s="161"/>
      <c r="LA136" s="161"/>
      <c r="LB136" s="161"/>
      <c r="LC136" s="161"/>
      <c r="LD136" s="161"/>
      <c r="LE136" s="161"/>
      <c r="LF136" s="161"/>
      <c r="LG136" s="161"/>
      <c r="LH136" s="161"/>
      <c r="LI136" s="161"/>
      <c r="LJ136" s="161"/>
      <c r="LK136" s="161"/>
      <c r="LL136" s="161"/>
      <c r="LM136" s="161"/>
      <c r="LN136" s="161"/>
      <c r="LO136" s="161"/>
      <c r="LP136" s="161"/>
      <c r="LQ136" s="161"/>
      <c r="LR136" s="161"/>
    </row>
    <row r="137" spans="1:330" ht="15" x14ac:dyDescent="0.2">
      <c r="A137" s="190">
        <v>51327</v>
      </c>
      <c r="B137" s="190" t="s">
        <v>628</v>
      </c>
      <c r="C137" s="181">
        <v>12</v>
      </c>
      <c r="E137" s="189" t="s">
        <v>101</v>
      </c>
      <c r="F137" s="192">
        <v>3233</v>
      </c>
      <c r="G137" s="191" t="s">
        <v>54</v>
      </c>
      <c r="I137" s="94"/>
      <c r="J137" s="94">
        <f>I137</f>
        <v>0</v>
      </c>
      <c r="K137" s="94"/>
      <c r="L137" s="94">
        <f>K137</f>
        <v>0</v>
      </c>
      <c r="M137" s="94">
        <v>4050</v>
      </c>
      <c r="N137" s="94">
        <f>M137</f>
        <v>4050</v>
      </c>
      <c r="O137" s="94">
        <v>4050</v>
      </c>
      <c r="P137" s="94">
        <f>O137</f>
        <v>4050</v>
      </c>
      <c r="Q137" s="94">
        <v>4050</v>
      </c>
      <c r="R137" s="94">
        <f>Q137</f>
        <v>4050</v>
      </c>
      <c r="S137" s="94"/>
      <c r="T137" s="94">
        <f>S137</f>
        <v>0</v>
      </c>
      <c r="U137" s="94"/>
      <c r="V137" s="94">
        <f>U137</f>
        <v>0</v>
      </c>
      <c r="W137" s="94">
        <v>4050</v>
      </c>
      <c r="X137" s="94">
        <f>W137</f>
        <v>4050</v>
      </c>
      <c r="Y137" s="94">
        <v>4050</v>
      </c>
      <c r="Z137" s="94">
        <f>Y137</f>
        <v>4050</v>
      </c>
      <c r="AA137" s="94">
        <v>4050</v>
      </c>
      <c r="AB137" s="94">
        <f>AA137</f>
        <v>4050</v>
      </c>
      <c r="AC137" s="94"/>
      <c r="AD137" s="94">
        <f>AC137</f>
        <v>0</v>
      </c>
      <c r="AE137" s="94"/>
      <c r="AF137" s="94">
        <f>AE137</f>
        <v>0</v>
      </c>
      <c r="AG137" s="94"/>
      <c r="AH137" s="94">
        <f>AG137</f>
        <v>0</v>
      </c>
      <c r="AI137" s="94"/>
      <c r="AJ137" s="94">
        <f>AI137</f>
        <v>0</v>
      </c>
      <c r="AK137" s="94"/>
      <c r="AL137" s="94">
        <f>AK137</f>
        <v>0</v>
      </c>
    </row>
    <row r="138" spans="1:330" s="125" customFormat="1" x14ac:dyDescent="0.2">
      <c r="A138" s="171" t="s">
        <v>616</v>
      </c>
      <c r="B138" s="171" t="s">
        <v>628</v>
      </c>
      <c r="C138" s="141">
        <v>12</v>
      </c>
      <c r="D138" s="141"/>
      <c r="E138" s="171"/>
      <c r="F138" s="142">
        <v>42</v>
      </c>
      <c r="G138" s="143"/>
      <c r="H138" s="172"/>
      <c r="I138" s="105">
        <f>I139+I141</f>
        <v>459673</v>
      </c>
      <c r="J138" s="105">
        <f t="shared" ref="J138:AJ138" si="232">J139+J141</f>
        <v>459673</v>
      </c>
      <c r="K138" s="105">
        <f t="shared" si="232"/>
        <v>511658</v>
      </c>
      <c r="L138" s="105">
        <f t="shared" si="232"/>
        <v>511658</v>
      </c>
      <c r="M138" s="105">
        <f t="shared" si="232"/>
        <v>1714327</v>
      </c>
      <c r="N138" s="105">
        <f t="shared" si="232"/>
        <v>1714327</v>
      </c>
      <c r="O138" s="105">
        <f t="shared" si="232"/>
        <v>1714327</v>
      </c>
      <c r="P138" s="105">
        <f t="shared" si="232"/>
        <v>1714327</v>
      </c>
      <c r="Q138" s="105">
        <f t="shared" si="232"/>
        <v>1714327</v>
      </c>
      <c r="R138" s="105">
        <f t="shared" si="232"/>
        <v>1714327</v>
      </c>
      <c r="S138" s="105">
        <f t="shared" ref="S138:T138" si="233">S139+S141</f>
        <v>714327</v>
      </c>
      <c r="T138" s="105">
        <f t="shared" si="233"/>
        <v>714327</v>
      </c>
      <c r="U138" s="105">
        <f t="shared" si="232"/>
        <v>156000</v>
      </c>
      <c r="V138" s="105">
        <f t="shared" si="232"/>
        <v>156000</v>
      </c>
      <c r="W138" s="105">
        <f t="shared" si="232"/>
        <v>1449576</v>
      </c>
      <c r="X138" s="105">
        <f t="shared" si="232"/>
        <v>1449576</v>
      </c>
      <c r="Y138" s="105">
        <f t="shared" si="232"/>
        <v>1449576</v>
      </c>
      <c r="Z138" s="105">
        <f t="shared" si="232"/>
        <v>1449576</v>
      </c>
      <c r="AA138" s="105">
        <f t="shared" si="232"/>
        <v>1449576</v>
      </c>
      <c r="AB138" s="105">
        <f t="shared" si="232"/>
        <v>1449576</v>
      </c>
      <c r="AC138" s="105">
        <f t="shared" ref="AC138:AD138" si="234">AC139+AC141</f>
        <v>1278232</v>
      </c>
      <c r="AD138" s="105">
        <f t="shared" si="234"/>
        <v>1278232</v>
      </c>
      <c r="AE138" s="105">
        <f t="shared" si="232"/>
        <v>0</v>
      </c>
      <c r="AF138" s="105">
        <f t="shared" si="232"/>
        <v>0</v>
      </c>
      <c r="AG138" s="105">
        <f t="shared" si="232"/>
        <v>0</v>
      </c>
      <c r="AH138" s="105">
        <f t="shared" si="232"/>
        <v>0</v>
      </c>
      <c r="AI138" s="105">
        <f t="shared" si="232"/>
        <v>0</v>
      </c>
      <c r="AJ138" s="105">
        <f t="shared" si="232"/>
        <v>0</v>
      </c>
      <c r="AK138" s="105">
        <f t="shared" ref="AK138:AL138" si="235">AK139+AK141</f>
        <v>0</v>
      </c>
      <c r="AL138" s="105">
        <f t="shared" si="235"/>
        <v>0</v>
      </c>
    </row>
    <row r="139" spans="1:330" s="161" customFormat="1" x14ac:dyDescent="0.2">
      <c r="A139" s="184" t="s">
        <v>616</v>
      </c>
      <c r="B139" s="184" t="s">
        <v>628</v>
      </c>
      <c r="C139" s="185">
        <v>12</v>
      </c>
      <c r="D139" s="185"/>
      <c r="E139" s="183"/>
      <c r="F139" s="186">
        <v>421</v>
      </c>
      <c r="G139" s="187"/>
      <c r="H139" s="188"/>
      <c r="I139" s="101">
        <f t="shared" ref="I139:AF141" si="236">I140</f>
        <v>449673</v>
      </c>
      <c r="J139" s="101">
        <f t="shared" si="236"/>
        <v>449673</v>
      </c>
      <c r="K139" s="101">
        <f t="shared" si="236"/>
        <v>511658</v>
      </c>
      <c r="L139" s="101">
        <f t="shared" si="236"/>
        <v>511658</v>
      </c>
      <c r="M139" s="101">
        <f t="shared" si="236"/>
        <v>1714327</v>
      </c>
      <c r="N139" s="101">
        <f t="shared" si="236"/>
        <v>1714327</v>
      </c>
      <c r="O139" s="101">
        <f t="shared" si="236"/>
        <v>1714327</v>
      </c>
      <c r="P139" s="101">
        <f t="shared" si="236"/>
        <v>1714327</v>
      </c>
      <c r="Q139" s="101">
        <f t="shared" si="236"/>
        <v>1714327</v>
      </c>
      <c r="R139" s="101">
        <f t="shared" si="236"/>
        <v>1714327</v>
      </c>
      <c r="S139" s="101">
        <f t="shared" si="236"/>
        <v>714327</v>
      </c>
      <c r="T139" s="101">
        <f t="shared" si="236"/>
        <v>714327</v>
      </c>
      <c r="U139" s="101">
        <f t="shared" si="236"/>
        <v>156000</v>
      </c>
      <c r="V139" s="101">
        <f t="shared" si="236"/>
        <v>156000</v>
      </c>
      <c r="W139" s="101">
        <f t="shared" si="236"/>
        <v>1449576</v>
      </c>
      <c r="X139" s="101">
        <f t="shared" si="236"/>
        <v>1449576</v>
      </c>
      <c r="Y139" s="101">
        <f t="shared" si="236"/>
        <v>1449576</v>
      </c>
      <c r="Z139" s="101">
        <f t="shared" si="236"/>
        <v>1449576</v>
      </c>
      <c r="AA139" s="101">
        <f t="shared" si="236"/>
        <v>1449576</v>
      </c>
      <c r="AB139" s="101">
        <f t="shared" si="236"/>
        <v>1449576</v>
      </c>
      <c r="AC139" s="101">
        <f t="shared" si="236"/>
        <v>1278232</v>
      </c>
      <c r="AD139" s="101">
        <f t="shared" si="236"/>
        <v>1278232</v>
      </c>
      <c r="AE139" s="101">
        <f t="shared" si="236"/>
        <v>0</v>
      </c>
      <c r="AF139" s="101">
        <f t="shared" si="236"/>
        <v>0</v>
      </c>
      <c r="AG139" s="101">
        <f t="shared" ref="AG139:AL141" si="237">AG140</f>
        <v>0</v>
      </c>
      <c r="AH139" s="101">
        <f t="shared" si="237"/>
        <v>0</v>
      </c>
      <c r="AI139" s="101">
        <f t="shared" si="237"/>
        <v>0</v>
      </c>
      <c r="AJ139" s="101">
        <f t="shared" si="237"/>
        <v>0</v>
      </c>
      <c r="AK139" s="101">
        <f t="shared" si="237"/>
        <v>0</v>
      </c>
      <c r="AL139" s="101">
        <f t="shared" si="237"/>
        <v>0</v>
      </c>
    </row>
    <row r="140" spans="1:330" ht="15" x14ac:dyDescent="0.2">
      <c r="A140" s="190" t="s">
        <v>616</v>
      </c>
      <c r="B140" s="190" t="s">
        <v>628</v>
      </c>
      <c r="C140" s="181">
        <v>12</v>
      </c>
      <c r="E140" s="189" t="s">
        <v>101</v>
      </c>
      <c r="F140" s="192">
        <v>4214</v>
      </c>
      <c r="G140" s="191" t="s">
        <v>500</v>
      </c>
      <c r="I140" s="94">
        <v>449673</v>
      </c>
      <c r="J140" s="94">
        <f>I140</f>
        <v>449673</v>
      </c>
      <c r="K140" s="94">
        <v>511658</v>
      </c>
      <c r="L140" s="94">
        <f>K140</f>
        <v>511658</v>
      </c>
      <c r="M140" s="94">
        <v>1714327</v>
      </c>
      <c r="N140" s="94">
        <f>M140</f>
        <v>1714327</v>
      </c>
      <c r="O140" s="94">
        <v>1714327</v>
      </c>
      <c r="P140" s="94">
        <f>O140</f>
        <v>1714327</v>
      </c>
      <c r="Q140" s="94">
        <v>1714327</v>
      </c>
      <c r="R140" s="94">
        <f>Q140</f>
        <v>1714327</v>
      </c>
      <c r="S140" s="94">
        <v>714327</v>
      </c>
      <c r="T140" s="94">
        <f>S140</f>
        <v>714327</v>
      </c>
      <c r="U140" s="94">
        <v>156000</v>
      </c>
      <c r="V140" s="94">
        <f>U140</f>
        <v>156000</v>
      </c>
      <c r="W140" s="94">
        <v>1449576</v>
      </c>
      <c r="X140" s="94">
        <f>W140</f>
        <v>1449576</v>
      </c>
      <c r="Y140" s="94">
        <v>1449576</v>
      </c>
      <c r="Z140" s="94">
        <f>Y140</f>
        <v>1449576</v>
      </c>
      <c r="AA140" s="94">
        <v>1449576</v>
      </c>
      <c r="AB140" s="94">
        <f>AA140</f>
        <v>1449576</v>
      </c>
      <c r="AC140" s="94">
        <v>1278232</v>
      </c>
      <c r="AD140" s="94">
        <f>AC140</f>
        <v>1278232</v>
      </c>
      <c r="AE140" s="94"/>
      <c r="AF140" s="94">
        <f>AE140</f>
        <v>0</v>
      </c>
      <c r="AG140" s="94"/>
      <c r="AH140" s="94">
        <f>AG140</f>
        <v>0</v>
      </c>
      <c r="AI140" s="94"/>
      <c r="AJ140" s="94">
        <f>AI140</f>
        <v>0</v>
      </c>
      <c r="AK140" s="94"/>
      <c r="AL140" s="94">
        <f>AK140</f>
        <v>0</v>
      </c>
    </row>
    <row r="141" spans="1:330" s="161" customFormat="1" x14ac:dyDescent="0.2">
      <c r="A141" s="184" t="s">
        <v>616</v>
      </c>
      <c r="B141" s="184" t="s">
        <v>628</v>
      </c>
      <c r="C141" s="185">
        <v>12</v>
      </c>
      <c r="D141" s="185"/>
      <c r="E141" s="183"/>
      <c r="F141" s="186">
        <v>422</v>
      </c>
      <c r="G141" s="187"/>
      <c r="H141" s="188"/>
      <c r="I141" s="101">
        <f t="shared" si="236"/>
        <v>10000</v>
      </c>
      <c r="J141" s="101">
        <f t="shared" si="236"/>
        <v>10000</v>
      </c>
      <c r="K141" s="101">
        <f t="shared" si="236"/>
        <v>0</v>
      </c>
      <c r="L141" s="101">
        <f t="shared" si="236"/>
        <v>0</v>
      </c>
      <c r="M141" s="101">
        <f t="shared" si="236"/>
        <v>0</v>
      </c>
      <c r="N141" s="101">
        <f t="shared" si="236"/>
        <v>0</v>
      </c>
      <c r="O141" s="101">
        <f t="shared" si="236"/>
        <v>0</v>
      </c>
      <c r="P141" s="101">
        <f t="shared" si="236"/>
        <v>0</v>
      </c>
      <c r="Q141" s="101">
        <f t="shared" si="236"/>
        <v>0</v>
      </c>
      <c r="R141" s="101">
        <f t="shared" si="236"/>
        <v>0</v>
      </c>
      <c r="S141" s="101">
        <f t="shared" si="236"/>
        <v>0</v>
      </c>
      <c r="T141" s="101">
        <f t="shared" si="236"/>
        <v>0</v>
      </c>
      <c r="U141" s="101">
        <f t="shared" si="236"/>
        <v>0</v>
      </c>
      <c r="V141" s="101">
        <f t="shared" si="236"/>
        <v>0</v>
      </c>
      <c r="W141" s="101">
        <f t="shared" si="236"/>
        <v>0</v>
      </c>
      <c r="X141" s="101">
        <f t="shared" si="236"/>
        <v>0</v>
      </c>
      <c r="Y141" s="101">
        <f t="shared" si="236"/>
        <v>0</v>
      </c>
      <c r="Z141" s="101">
        <f t="shared" si="236"/>
        <v>0</v>
      </c>
      <c r="AA141" s="101">
        <f t="shared" si="236"/>
        <v>0</v>
      </c>
      <c r="AB141" s="101">
        <f t="shared" si="236"/>
        <v>0</v>
      </c>
      <c r="AC141" s="101">
        <f t="shared" si="236"/>
        <v>0</v>
      </c>
      <c r="AD141" s="101">
        <f t="shared" si="236"/>
        <v>0</v>
      </c>
      <c r="AE141" s="101">
        <f t="shared" si="236"/>
        <v>0</v>
      </c>
      <c r="AF141" s="101">
        <f t="shared" si="236"/>
        <v>0</v>
      </c>
      <c r="AG141" s="101">
        <f t="shared" si="237"/>
        <v>0</v>
      </c>
      <c r="AH141" s="101">
        <f t="shared" si="237"/>
        <v>0</v>
      </c>
      <c r="AI141" s="101">
        <f t="shared" si="237"/>
        <v>0</v>
      </c>
      <c r="AJ141" s="101">
        <f t="shared" si="237"/>
        <v>0</v>
      </c>
      <c r="AK141" s="101">
        <f t="shared" si="237"/>
        <v>0</v>
      </c>
      <c r="AL141" s="101">
        <f t="shared" si="237"/>
        <v>0</v>
      </c>
    </row>
    <row r="142" spans="1:330" ht="15" x14ac:dyDescent="0.2">
      <c r="A142" s="190" t="s">
        <v>616</v>
      </c>
      <c r="B142" s="190" t="s">
        <v>628</v>
      </c>
      <c r="C142" s="181">
        <v>12</v>
      </c>
      <c r="E142" s="189" t="s">
        <v>101</v>
      </c>
      <c r="F142" s="192">
        <v>4225</v>
      </c>
      <c r="G142" s="191" t="s">
        <v>658</v>
      </c>
      <c r="I142" s="94">
        <v>10000</v>
      </c>
      <c r="J142" s="94">
        <f>I142</f>
        <v>10000</v>
      </c>
      <c r="K142" s="94"/>
      <c r="L142" s="94">
        <f>K142</f>
        <v>0</v>
      </c>
      <c r="M142" s="94"/>
      <c r="N142" s="94">
        <f>M142</f>
        <v>0</v>
      </c>
      <c r="O142" s="94"/>
      <c r="P142" s="94">
        <f>O142</f>
        <v>0</v>
      </c>
      <c r="Q142" s="94"/>
      <c r="R142" s="94">
        <f>Q142</f>
        <v>0</v>
      </c>
      <c r="S142" s="94"/>
      <c r="T142" s="94">
        <f>S142</f>
        <v>0</v>
      </c>
      <c r="U142" s="94"/>
      <c r="V142" s="94">
        <f>U142</f>
        <v>0</v>
      </c>
      <c r="W142" s="94"/>
      <c r="X142" s="94">
        <f>W142</f>
        <v>0</v>
      </c>
      <c r="Y142" s="94"/>
      <c r="Z142" s="94">
        <f>Y142</f>
        <v>0</v>
      </c>
      <c r="AA142" s="94"/>
      <c r="AB142" s="94">
        <f>AA142</f>
        <v>0</v>
      </c>
      <c r="AC142" s="94"/>
      <c r="AD142" s="94">
        <f>AC142</f>
        <v>0</v>
      </c>
      <c r="AE142" s="94"/>
      <c r="AF142" s="94">
        <f>AE142</f>
        <v>0</v>
      </c>
      <c r="AG142" s="94"/>
      <c r="AH142" s="94">
        <f>AG142</f>
        <v>0</v>
      </c>
      <c r="AI142" s="94"/>
      <c r="AJ142" s="94">
        <f>AI142</f>
        <v>0</v>
      </c>
      <c r="AK142" s="94"/>
      <c r="AL142" s="94">
        <f>AK142</f>
        <v>0</v>
      </c>
    </row>
    <row r="143" spans="1:330" x14ac:dyDescent="0.2">
      <c r="A143" s="171" t="s">
        <v>616</v>
      </c>
      <c r="B143" s="171" t="s">
        <v>628</v>
      </c>
      <c r="C143" s="141">
        <v>43</v>
      </c>
      <c r="D143" s="141"/>
      <c r="E143" s="171"/>
      <c r="F143" s="142">
        <v>42</v>
      </c>
      <c r="G143" s="143"/>
      <c r="H143" s="172"/>
      <c r="I143" s="105">
        <f>I144</f>
        <v>0</v>
      </c>
      <c r="J143" s="105">
        <f t="shared" ref="J143:AK144" si="238">J144</f>
        <v>0</v>
      </c>
      <c r="K143" s="105">
        <f t="shared" si="238"/>
        <v>0</v>
      </c>
      <c r="L143" s="105">
        <f t="shared" si="238"/>
        <v>0</v>
      </c>
      <c r="M143" s="105">
        <f t="shared" si="238"/>
        <v>0</v>
      </c>
      <c r="N143" s="105">
        <f t="shared" si="238"/>
        <v>0</v>
      </c>
      <c r="O143" s="105">
        <f t="shared" si="238"/>
        <v>0</v>
      </c>
      <c r="P143" s="105">
        <f t="shared" si="238"/>
        <v>0</v>
      </c>
      <c r="Q143" s="105">
        <f t="shared" si="238"/>
        <v>0</v>
      </c>
      <c r="R143" s="105">
        <f t="shared" si="238"/>
        <v>0</v>
      </c>
      <c r="S143" s="105">
        <f t="shared" si="238"/>
        <v>0</v>
      </c>
      <c r="T143" s="105">
        <f t="shared" si="238"/>
        <v>0</v>
      </c>
      <c r="U143" s="105">
        <f t="shared" si="238"/>
        <v>0</v>
      </c>
      <c r="V143" s="105">
        <f t="shared" si="238"/>
        <v>0</v>
      </c>
      <c r="W143" s="105">
        <f t="shared" si="238"/>
        <v>279223</v>
      </c>
      <c r="X143" s="105">
        <f t="shared" si="238"/>
        <v>0</v>
      </c>
      <c r="Y143" s="105">
        <f t="shared" si="238"/>
        <v>279223</v>
      </c>
      <c r="Z143" s="105">
        <f t="shared" si="238"/>
        <v>0</v>
      </c>
      <c r="AA143" s="105">
        <f t="shared" si="238"/>
        <v>279223</v>
      </c>
      <c r="AB143" s="105">
        <f t="shared" si="238"/>
        <v>0</v>
      </c>
      <c r="AC143" s="105">
        <f t="shared" si="238"/>
        <v>0</v>
      </c>
      <c r="AD143" s="105">
        <f t="shared" si="238"/>
        <v>0</v>
      </c>
      <c r="AE143" s="105">
        <f t="shared" si="238"/>
        <v>0</v>
      </c>
      <c r="AF143" s="105">
        <f t="shared" si="238"/>
        <v>0</v>
      </c>
      <c r="AG143" s="105">
        <f t="shared" si="238"/>
        <v>0</v>
      </c>
      <c r="AH143" s="105">
        <f t="shared" ref="AG143:AJ144" si="239">AH144</f>
        <v>0</v>
      </c>
      <c r="AI143" s="105">
        <f t="shared" si="238"/>
        <v>0</v>
      </c>
      <c r="AJ143" s="105">
        <f t="shared" si="239"/>
        <v>0</v>
      </c>
      <c r="AK143" s="105">
        <f t="shared" si="238"/>
        <v>0</v>
      </c>
      <c r="AL143" s="105">
        <f t="shared" ref="AK143:AL144" si="240">AL144</f>
        <v>0</v>
      </c>
    </row>
    <row r="144" spans="1:330" s="173" customFormat="1" x14ac:dyDescent="0.2">
      <c r="A144" s="184" t="s">
        <v>616</v>
      </c>
      <c r="B144" s="184" t="s">
        <v>628</v>
      </c>
      <c r="C144" s="185">
        <v>43</v>
      </c>
      <c r="D144" s="185"/>
      <c r="E144" s="183"/>
      <c r="F144" s="186">
        <v>421</v>
      </c>
      <c r="G144" s="187"/>
      <c r="H144" s="188"/>
      <c r="I144" s="101">
        <f>I145</f>
        <v>0</v>
      </c>
      <c r="J144" s="101">
        <f t="shared" si="238"/>
        <v>0</v>
      </c>
      <c r="K144" s="101">
        <f t="shared" si="238"/>
        <v>0</v>
      </c>
      <c r="L144" s="101">
        <f t="shared" si="238"/>
        <v>0</v>
      </c>
      <c r="M144" s="101">
        <f t="shared" si="238"/>
        <v>0</v>
      </c>
      <c r="N144" s="101">
        <f t="shared" si="238"/>
        <v>0</v>
      </c>
      <c r="O144" s="101">
        <f t="shared" si="238"/>
        <v>0</v>
      </c>
      <c r="P144" s="101">
        <f t="shared" si="238"/>
        <v>0</v>
      </c>
      <c r="Q144" s="101">
        <f t="shared" si="238"/>
        <v>0</v>
      </c>
      <c r="R144" s="101">
        <f t="shared" si="238"/>
        <v>0</v>
      </c>
      <c r="S144" s="101">
        <f t="shared" si="238"/>
        <v>0</v>
      </c>
      <c r="T144" s="101">
        <f t="shared" si="238"/>
        <v>0</v>
      </c>
      <c r="U144" s="101">
        <f t="shared" si="238"/>
        <v>0</v>
      </c>
      <c r="V144" s="101">
        <f t="shared" si="238"/>
        <v>0</v>
      </c>
      <c r="W144" s="101">
        <f t="shared" si="238"/>
        <v>279223</v>
      </c>
      <c r="X144" s="101">
        <f t="shared" si="238"/>
        <v>0</v>
      </c>
      <c r="Y144" s="101">
        <f t="shared" si="238"/>
        <v>279223</v>
      </c>
      <c r="Z144" s="101">
        <f t="shared" si="238"/>
        <v>0</v>
      </c>
      <c r="AA144" s="101">
        <f t="shared" si="238"/>
        <v>279223</v>
      </c>
      <c r="AB144" s="101">
        <f t="shared" si="238"/>
        <v>0</v>
      </c>
      <c r="AC144" s="101">
        <f t="shared" si="238"/>
        <v>0</v>
      </c>
      <c r="AD144" s="101">
        <f t="shared" si="238"/>
        <v>0</v>
      </c>
      <c r="AE144" s="101">
        <f t="shared" si="238"/>
        <v>0</v>
      </c>
      <c r="AF144" s="101">
        <f t="shared" si="238"/>
        <v>0</v>
      </c>
      <c r="AG144" s="101">
        <f t="shared" si="239"/>
        <v>0</v>
      </c>
      <c r="AH144" s="101">
        <f t="shared" si="239"/>
        <v>0</v>
      </c>
      <c r="AI144" s="101">
        <f t="shared" si="239"/>
        <v>0</v>
      </c>
      <c r="AJ144" s="101">
        <f t="shared" si="239"/>
        <v>0</v>
      </c>
      <c r="AK144" s="101">
        <f t="shared" si="240"/>
        <v>0</v>
      </c>
      <c r="AL144" s="101">
        <f t="shared" si="240"/>
        <v>0</v>
      </c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1"/>
      <c r="BW144" s="161"/>
      <c r="BX144" s="161"/>
      <c r="BY144" s="161"/>
      <c r="BZ144" s="161"/>
      <c r="CA144" s="161"/>
      <c r="CB144" s="161"/>
      <c r="CC144" s="161"/>
      <c r="CD144" s="161"/>
      <c r="CE144" s="161"/>
      <c r="CF144" s="161"/>
      <c r="CG144" s="161"/>
      <c r="CH144" s="161"/>
      <c r="CI144" s="161"/>
      <c r="CJ144" s="161"/>
      <c r="CK144" s="161"/>
      <c r="CL144" s="161"/>
      <c r="CM144" s="161"/>
      <c r="CN144" s="161"/>
      <c r="CO144" s="161"/>
      <c r="CP144" s="161"/>
      <c r="CQ144" s="161"/>
      <c r="CR144" s="161"/>
      <c r="CS144" s="161"/>
      <c r="CT144" s="161"/>
      <c r="CU144" s="161"/>
      <c r="CV144" s="161"/>
      <c r="CW144" s="161"/>
      <c r="CX144" s="161"/>
      <c r="CY144" s="161"/>
      <c r="CZ144" s="161"/>
      <c r="DA144" s="161"/>
      <c r="DB144" s="161"/>
      <c r="DC144" s="161"/>
      <c r="DD144" s="161"/>
      <c r="DE144" s="161"/>
      <c r="DF144" s="161"/>
      <c r="DG144" s="161"/>
      <c r="DH144" s="161"/>
      <c r="DI144" s="161"/>
      <c r="DJ144" s="161"/>
      <c r="DK144" s="161"/>
      <c r="DL144" s="161"/>
      <c r="DM144" s="161"/>
      <c r="DN144" s="161"/>
      <c r="DO144" s="161"/>
      <c r="DP144" s="161"/>
      <c r="DQ144" s="161"/>
      <c r="DR144" s="161"/>
      <c r="DS144" s="161"/>
      <c r="DT144" s="161"/>
      <c r="DU144" s="161"/>
      <c r="DV144" s="161"/>
      <c r="DW144" s="161"/>
      <c r="DX144" s="161"/>
      <c r="DY144" s="161"/>
      <c r="DZ144" s="161"/>
      <c r="EA144" s="161"/>
      <c r="EB144" s="161"/>
      <c r="EC144" s="161"/>
      <c r="ED144" s="161"/>
      <c r="EE144" s="161"/>
      <c r="EF144" s="161"/>
      <c r="EG144" s="161"/>
      <c r="EH144" s="161"/>
      <c r="EI144" s="161"/>
      <c r="EJ144" s="161"/>
      <c r="EK144" s="161"/>
      <c r="EL144" s="161"/>
      <c r="EM144" s="161"/>
      <c r="EN144" s="161"/>
      <c r="EO144" s="161"/>
      <c r="EP144" s="161"/>
      <c r="EQ144" s="161"/>
      <c r="ER144" s="161"/>
      <c r="ES144" s="161"/>
      <c r="ET144" s="161"/>
      <c r="EU144" s="161"/>
      <c r="EV144" s="161"/>
      <c r="EW144" s="161"/>
      <c r="EX144" s="161"/>
      <c r="EY144" s="161"/>
      <c r="EZ144" s="161"/>
      <c r="FA144" s="161"/>
      <c r="FB144" s="161"/>
      <c r="FC144" s="161"/>
      <c r="FD144" s="161"/>
      <c r="FE144" s="161"/>
      <c r="FF144" s="161"/>
      <c r="FG144" s="161"/>
      <c r="FH144" s="161"/>
      <c r="FI144" s="161"/>
      <c r="FJ144" s="161"/>
      <c r="FK144" s="161"/>
      <c r="FL144" s="161"/>
      <c r="FM144" s="161"/>
      <c r="FN144" s="161"/>
      <c r="FO144" s="161"/>
      <c r="FP144" s="161"/>
      <c r="FQ144" s="161"/>
      <c r="FR144" s="161"/>
      <c r="FS144" s="161"/>
      <c r="FT144" s="161"/>
      <c r="FU144" s="161"/>
      <c r="FV144" s="161"/>
      <c r="FW144" s="161"/>
      <c r="FX144" s="161"/>
      <c r="FY144" s="161"/>
      <c r="FZ144" s="161"/>
      <c r="GA144" s="161"/>
      <c r="GB144" s="161"/>
      <c r="GC144" s="161"/>
      <c r="GD144" s="161"/>
      <c r="GE144" s="161"/>
      <c r="GF144" s="161"/>
      <c r="GG144" s="161"/>
      <c r="GH144" s="161"/>
      <c r="GI144" s="161"/>
      <c r="GJ144" s="161"/>
      <c r="GK144" s="161"/>
      <c r="GL144" s="161"/>
      <c r="GM144" s="161"/>
      <c r="GN144" s="161"/>
      <c r="GO144" s="161"/>
      <c r="GP144" s="161"/>
      <c r="GQ144" s="161"/>
      <c r="GR144" s="161"/>
      <c r="GS144" s="161"/>
      <c r="GT144" s="161"/>
      <c r="GU144" s="161"/>
      <c r="GV144" s="161"/>
      <c r="GW144" s="161"/>
      <c r="GX144" s="161"/>
      <c r="GY144" s="161"/>
      <c r="GZ144" s="161"/>
      <c r="HA144" s="161"/>
      <c r="HB144" s="161"/>
      <c r="HC144" s="161"/>
      <c r="HD144" s="161"/>
      <c r="HE144" s="161"/>
      <c r="HF144" s="161"/>
      <c r="HG144" s="161"/>
      <c r="HH144" s="161"/>
      <c r="HI144" s="161"/>
      <c r="HJ144" s="161"/>
      <c r="HK144" s="161"/>
      <c r="HL144" s="161"/>
      <c r="HM144" s="161"/>
      <c r="HN144" s="161"/>
      <c r="HO144" s="161"/>
      <c r="HP144" s="161"/>
      <c r="HQ144" s="161"/>
      <c r="HR144" s="161"/>
      <c r="HS144" s="161"/>
      <c r="HT144" s="161"/>
      <c r="HU144" s="161"/>
      <c r="HV144" s="161"/>
      <c r="HW144" s="161"/>
      <c r="HX144" s="161"/>
      <c r="HY144" s="161"/>
      <c r="HZ144" s="161"/>
      <c r="IA144" s="161"/>
      <c r="IB144" s="161"/>
      <c r="IC144" s="161"/>
      <c r="ID144" s="161"/>
      <c r="IE144" s="161"/>
      <c r="IF144" s="161"/>
      <c r="IG144" s="161"/>
      <c r="IH144" s="161"/>
      <c r="II144" s="161"/>
      <c r="IJ144" s="161"/>
      <c r="IK144" s="161"/>
      <c r="IL144" s="161"/>
      <c r="IM144" s="161"/>
      <c r="IN144" s="161"/>
      <c r="IO144" s="161"/>
      <c r="IP144" s="161"/>
      <c r="IQ144" s="161"/>
      <c r="IR144" s="161"/>
      <c r="IS144" s="161"/>
      <c r="IT144" s="161"/>
      <c r="IU144" s="161"/>
      <c r="IV144" s="161"/>
      <c r="IW144" s="161"/>
      <c r="IX144" s="161"/>
      <c r="IY144" s="161"/>
      <c r="IZ144" s="161"/>
      <c r="JA144" s="161"/>
      <c r="JB144" s="161"/>
      <c r="JC144" s="161"/>
      <c r="JD144" s="161"/>
      <c r="JE144" s="161"/>
      <c r="JF144" s="161"/>
      <c r="JG144" s="161"/>
      <c r="JH144" s="161"/>
      <c r="JI144" s="161"/>
      <c r="JJ144" s="161"/>
      <c r="JK144" s="161"/>
      <c r="JL144" s="161"/>
      <c r="JM144" s="161"/>
      <c r="JN144" s="161"/>
      <c r="JO144" s="161"/>
      <c r="JP144" s="161"/>
      <c r="JQ144" s="161"/>
      <c r="JR144" s="161"/>
      <c r="JS144" s="161"/>
      <c r="JT144" s="161"/>
      <c r="JU144" s="161"/>
      <c r="JV144" s="161"/>
      <c r="JW144" s="161"/>
      <c r="JX144" s="161"/>
      <c r="JY144" s="161"/>
      <c r="JZ144" s="161"/>
      <c r="KA144" s="161"/>
      <c r="KB144" s="161"/>
      <c r="KC144" s="161"/>
      <c r="KD144" s="161"/>
      <c r="KE144" s="161"/>
      <c r="KF144" s="161"/>
      <c r="KG144" s="161"/>
      <c r="KH144" s="161"/>
      <c r="KI144" s="161"/>
      <c r="KJ144" s="161"/>
      <c r="KK144" s="161"/>
      <c r="KL144" s="161"/>
      <c r="KM144" s="161"/>
      <c r="KN144" s="161"/>
      <c r="KO144" s="161"/>
      <c r="KP144" s="161"/>
      <c r="KQ144" s="161"/>
      <c r="KR144" s="161"/>
      <c r="KS144" s="161"/>
      <c r="KT144" s="161"/>
      <c r="KU144" s="161"/>
      <c r="KV144" s="161"/>
      <c r="KW144" s="161"/>
      <c r="KX144" s="161"/>
      <c r="KY144" s="161"/>
      <c r="KZ144" s="161"/>
      <c r="LA144" s="161"/>
      <c r="LB144" s="161"/>
      <c r="LC144" s="161"/>
      <c r="LD144" s="161"/>
      <c r="LE144" s="161"/>
      <c r="LF144" s="161"/>
      <c r="LG144" s="161"/>
      <c r="LH144" s="161"/>
      <c r="LI144" s="161"/>
      <c r="LJ144" s="161"/>
      <c r="LK144" s="161"/>
      <c r="LL144" s="161"/>
      <c r="LM144" s="161"/>
      <c r="LN144" s="161"/>
      <c r="LO144" s="161"/>
      <c r="LP144" s="161"/>
      <c r="LQ144" s="161"/>
      <c r="LR144" s="161"/>
    </row>
    <row r="145" spans="1:330" ht="15" x14ac:dyDescent="0.2">
      <c r="A145" s="190" t="s">
        <v>616</v>
      </c>
      <c r="B145" s="190" t="s">
        <v>628</v>
      </c>
      <c r="C145" s="181">
        <v>43</v>
      </c>
      <c r="E145" s="189" t="s">
        <v>101</v>
      </c>
      <c r="F145" s="192">
        <v>4214</v>
      </c>
      <c r="G145" s="191" t="s">
        <v>500</v>
      </c>
      <c r="I145" s="94"/>
      <c r="J145" s="112"/>
      <c r="K145" s="94"/>
      <c r="L145" s="112"/>
      <c r="M145" s="94"/>
      <c r="N145" s="112"/>
      <c r="O145" s="94"/>
      <c r="P145" s="112"/>
      <c r="Q145" s="94"/>
      <c r="R145" s="112"/>
      <c r="S145" s="94"/>
      <c r="T145" s="112"/>
      <c r="U145" s="94"/>
      <c r="V145" s="112"/>
      <c r="W145" s="94">
        <v>279223</v>
      </c>
      <c r="X145" s="112"/>
      <c r="Y145" s="94">
        <v>279223</v>
      </c>
      <c r="Z145" s="112"/>
      <c r="AA145" s="94">
        <v>279223</v>
      </c>
      <c r="AB145" s="112"/>
      <c r="AC145" s="94"/>
      <c r="AD145" s="112"/>
      <c r="AE145" s="94"/>
      <c r="AF145" s="112"/>
      <c r="AG145" s="94"/>
      <c r="AH145" s="112"/>
      <c r="AI145" s="94"/>
      <c r="AJ145" s="112"/>
      <c r="AK145" s="94"/>
      <c r="AL145" s="112"/>
    </row>
    <row r="146" spans="1:330" x14ac:dyDescent="0.2">
      <c r="A146" s="171" t="s">
        <v>616</v>
      </c>
      <c r="B146" s="171" t="s">
        <v>628</v>
      </c>
      <c r="C146" s="141">
        <v>562</v>
      </c>
      <c r="D146" s="141">
        <v>56200</v>
      </c>
      <c r="E146" s="171"/>
      <c r="F146" s="142">
        <v>31</v>
      </c>
      <c r="G146" s="143"/>
      <c r="H146" s="172"/>
      <c r="I146" s="105">
        <f>I147+I149</f>
        <v>10000</v>
      </c>
      <c r="J146" s="105">
        <f t="shared" ref="J146:AF146" si="241">J147+J149</f>
        <v>0</v>
      </c>
      <c r="K146" s="105">
        <f t="shared" si="241"/>
        <v>0</v>
      </c>
      <c r="L146" s="105">
        <f t="shared" si="241"/>
        <v>0</v>
      </c>
      <c r="M146" s="105">
        <f t="shared" si="241"/>
        <v>78303</v>
      </c>
      <c r="N146" s="105">
        <f t="shared" si="241"/>
        <v>0</v>
      </c>
      <c r="O146" s="105">
        <f t="shared" ref="O146:P146" si="242">O147+O149</f>
        <v>78303</v>
      </c>
      <c r="P146" s="105">
        <f t="shared" si="242"/>
        <v>0</v>
      </c>
      <c r="Q146" s="105">
        <f t="shared" ref="Q146:T146" si="243">Q147+Q149</f>
        <v>78303</v>
      </c>
      <c r="R146" s="105">
        <f t="shared" si="243"/>
        <v>0</v>
      </c>
      <c r="S146" s="105">
        <f t="shared" si="243"/>
        <v>0</v>
      </c>
      <c r="T146" s="105">
        <f t="shared" si="243"/>
        <v>0</v>
      </c>
      <c r="U146" s="105">
        <f t="shared" si="241"/>
        <v>0</v>
      </c>
      <c r="V146" s="105">
        <f t="shared" si="241"/>
        <v>0</v>
      </c>
      <c r="W146" s="105">
        <f t="shared" si="241"/>
        <v>26101</v>
      </c>
      <c r="X146" s="105">
        <f t="shared" si="241"/>
        <v>0</v>
      </c>
      <c r="Y146" s="105">
        <f t="shared" ref="Y146:Z146" si="244">Y147+Y149</f>
        <v>26101</v>
      </c>
      <c r="Z146" s="105">
        <f t="shared" si="244"/>
        <v>0</v>
      </c>
      <c r="AA146" s="105">
        <f t="shared" ref="AA146:AD146" si="245">AA147+AA149</f>
        <v>26101</v>
      </c>
      <c r="AB146" s="105">
        <f t="shared" si="245"/>
        <v>0</v>
      </c>
      <c r="AC146" s="105">
        <f t="shared" si="245"/>
        <v>0</v>
      </c>
      <c r="AD146" s="105">
        <f t="shared" si="245"/>
        <v>0</v>
      </c>
      <c r="AE146" s="105">
        <f t="shared" si="241"/>
        <v>0</v>
      </c>
      <c r="AF146" s="105">
        <f t="shared" si="241"/>
        <v>0</v>
      </c>
      <c r="AG146" s="105">
        <f t="shared" ref="AG146:AH146" si="246">AG147+AG149</f>
        <v>0</v>
      </c>
      <c r="AH146" s="105">
        <f t="shared" si="246"/>
        <v>0</v>
      </c>
      <c r="AI146" s="105">
        <f t="shared" ref="AI146:AL146" si="247">AI147+AI149</f>
        <v>0</v>
      </c>
      <c r="AJ146" s="105">
        <f t="shared" si="247"/>
        <v>0</v>
      </c>
      <c r="AK146" s="105">
        <f t="shared" si="247"/>
        <v>0</v>
      </c>
      <c r="AL146" s="105">
        <f t="shared" si="247"/>
        <v>0</v>
      </c>
    </row>
    <row r="147" spans="1:330" s="173" customFormat="1" x14ac:dyDescent="0.2">
      <c r="A147" s="184">
        <v>51327</v>
      </c>
      <c r="B147" s="184" t="s">
        <v>628</v>
      </c>
      <c r="C147" s="181">
        <v>562</v>
      </c>
      <c r="D147" s="185">
        <v>56200</v>
      </c>
      <c r="E147" s="183"/>
      <c r="F147" s="186">
        <v>311</v>
      </c>
      <c r="G147" s="187"/>
      <c r="H147" s="188"/>
      <c r="I147" s="101">
        <f>I148</f>
        <v>10000</v>
      </c>
      <c r="J147" s="101">
        <f t="shared" ref="J147:AL147" si="248">J148</f>
        <v>0</v>
      </c>
      <c r="K147" s="101">
        <f t="shared" si="248"/>
        <v>0</v>
      </c>
      <c r="L147" s="101">
        <f t="shared" si="248"/>
        <v>0</v>
      </c>
      <c r="M147" s="101">
        <f t="shared" si="248"/>
        <v>65383</v>
      </c>
      <c r="N147" s="101">
        <f t="shared" si="248"/>
        <v>0</v>
      </c>
      <c r="O147" s="101">
        <f t="shared" si="248"/>
        <v>65383</v>
      </c>
      <c r="P147" s="101">
        <f t="shared" si="248"/>
        <v>0</v>
      </c>
      <c r="Q147" s="101">
        <f t="shared" si="248"/>
        <v>65383</v>
      </c>
      <c r="R147" s="101">
        <f t="shared" si="248"/>
        <v>0</v>
      </c>
      <c r="S147" s="101">
        <f t="shared" si="248"/>
        <v>0</v>
      </c>
      <c r="T147" s="101">
        <f t="shared" si="248"/>
        <v>0</v>
      </c>
      <c r="U147" s="101">
        <f t="shared" si="248"/>
        <v>0</v>
      </c>
      <c r="V147" s="101">
        <f t="shared" si="248"/>
        <v>0</v>
      </c>
      <c r="W147" s="101">
        <f t="shared" si="248"/>
        <v>21794</v>
      </c>
      <c r="X147" s="101">
        <f t="shared" si="248"/>
        <v>0</v>
      </c>
      <c r="Y147" s="101">
        <f t="shared" si="248"/>
        <v>21794</v>
      </c>
      <c r="Z147" s="101">
        <f t="shared" si="248"/>
        <v>0</v>
      </c>
      <c r="AA147" s="101">
        <f t="shared" si="248"/>
        <v>21794</v>
      </c>
      <c r="AB147" s="101">
        <f t="shared" si="248"/>
        <v>0</v>
      </c>
      <c r="AC147" s="101">
        <f t="shared" si="248"/>
        <v>0</v>
      </c>
      <c r="AD147" s="101">
        <f t="shared" si="248"/>
        <v>0</v>
      </c>
      <c r="AE147" s="101">
        <f t="shared" si="248"/>
        <v>0</v>
      </c>
      <c r="AF147" s="101">
        <f t="shared" si="248"/>
        <v>0</v>
      </c>
      <c r="AG147" s="101">
        <f t="shared" si="248"/>
        <v>0</v>
      </c>
      <c r="AH147" s="101">
        <f t="shared" si="248"/>
        <v>0</v>
      </c>
      <c r="AI147" s="101">
        <f t="shared" si="248"/>
        <v>0</v>
      </c>
      <c r="AJ147" s="101">
        <f t="shared" si="248"/>
        <v>0</v>
      </c>
      <c r="AK147" s="101">
        <f t="shared" si="248"/>
        <v>0</v>
      </c>
      <c r="AL147" s="101">
        <f t="shared" si="248"/>
        <v>0</v>
      </c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  <c r="BO147" s="161"/>
      <c r="BP147" s="161"/>
      <c r="BQ147" s="161"/>
      <c r="BR147" s="161"/>
      <c r="BS147" s="161"/>
      <c r="BT147" s="161"/>
      <c r="BU147" s="161"/>
      <c r="BV147" s="161"/>
      <c r="BW147" s="161"/>
      <c r="BX147" s="161"/>
      <c r="BY147" s="161"/>
      <c r="BZ147" s="161"/>
      <c r="CA147" s="161"/>
      <c r="CB147" s="161"/>
      <c r="CC147" s="161"/>
      <c r="CD147" s="161"/>
      <c r="CE147" s="161"/>
      <c r="CF147" s="161"/>
      <c r="CG147" s="161"/>
      <c r="CH147" s="161"/>
      <c r="CI147" s="161"/>
      <c r="CJ147" s="161"/>
      <c r="CK147" s="161"/>
      <c r="CL147" s="161"/>
      <c r="CM147" s="161"/>
      <c r="CN147" s="161"/>
      <c r="CO147" s="161"/>
      <c r="CP147" s="161"/>
      <c r="CQ147" s="161"/>
      <c r="CR147" s="161"/>
      <c r="CS147" s="161"/>
      <c r="CT147" s="161"/>
      <c r="CU147" s="161"/>
      <c r="CV147" s="161"/>
      <c r="CW147" s="161"/>
      <c r="CX147" s="161"/>
      <c r="CY147" s="161"/>
      <c r="CZ147" s="161"/>
      <c r="DA147" s="161"/>
      <c r="DB147" s="161"/>
      <c r="DC147" s="161"/>
      <c r="DD147" s="161"/>
      <c r="DE147" s="161"/>
      <c r="DF147" s="161"/>
      <c r="DG147" s="161"/>
      <c r="DH147" s="161"/>
      <c r="DI147" s="161"/>
      <c r="DJ147" s="161"/>
      <c r="DK147" s="161"/>
      <c r="DL147" s="161"/>
      <c r="DM147" s="161"/>
      <c r="DN147" s="161"/>
      <c r="DO147" s="161"/>
      <c r="DP147" s="161"/>
      <c r="DQ147" s="161"/>
      <c r="DR147" s="161"/>
      <c r="DS147" s="161"/>
      <c r="DT147" s="161"/>
      <c r="DU147" s="161"/>
      <c r="DV147" s="161"/>
      <c r="DW147" s="161"/>
      <c r="DX147" s="161"/>
      <c r="DY147" s="161"/>
      <c r="DZ147" s="161"/>
      <c r="EA147" s="161"/>
      <c r="EB147" s="161"/>
      <c r="EC147" s="161"/>
      <c r="ED147" s="161"/>
      <c r="EE147" s="161"/>
      <c r="EF147" s="161"/>
      <c r="EG147" s="161"/>
      <c r="EH147" s="161"/>
      <c r="EI147" s="161"/>
      <c r="EJ147" s="161"/>
      <c r="EK147" s="161"/>
      <c r="EL147" s="161"/>
      <c r="EM147" s="161"/>
      <c r="EN147" s="161"/>
      <c r="EO147" s="161"/>
      <c r="EP147" s="161"/>
      <c r="EQ147" s="161"/>
      <c r="ER147" s="161"/>
      <c r="ES147" s="161"/>
      <c r="ET147" s="161"/>
      <c r="EU147" s="161"/>
      <c r="EV147" s="161"/>
      <c r="EW147" s="161"/>
      <c r="EX147" s="161"/>
      <c r="EY147" s="161"/>
      <c r="EZ147" s="161"/>
      <c r="FA147" s="161"/>
      <c r="FB147" s="161"/>
      <c r="FC147" s="161"/>
      <c r="FD147" s="161"/>
      <c r="FE147" s="161"/>
      <c r="FF147" s="161"/>
      <c r="FG147" s="161"/>
      <c r="FH147" s="161"/>
      <c r="FI147" s="161"/>
      <c r="FJ147" s="161"/>
      <c r="FK147" s="161"/>
      <c r="FL147" s="161"/>
      <c r="FM147" s="161"/>
      <c r="FN147" s="161"/>
      <c r="FO147" s="161"/>
      <c r="FP147" s="161"/>
      <c r="FQ147" s="161"/>
      <c r="FR147" s="161"/>
      <c r="FS147" s="161"/>
      <c r="FT147" s="161"/>
      <c r="FU147" s="161"/>
      <c r="FV147" s="161"/>
      <c r="FW147" s="161"/>
      <c r="FX147" s="161"/>
      <c r="FY147" s="161"/>
      <c r="FZ147" s="161"/>
      <c r="GA147" s="161"/>
      <c r="GB147" s="161"/>
      <c r="GC147" s="161"/>
      <c r="GD147" s="161"/>
      <c r="GE147" s="161"/>
      <c r="GF147" s="161"/>
      <c r="GG147" s="161"/>
      <c r="GH147" s="161"/>
      <c r="GI147" s="161"/>
      <c r="GJ147" s="161"/>
      <c r="GK147" s="161"/>
      <c r="GL147" s="161"/>
      <c r="GM147" s="161"/>
      <c r="GN147" s="161"/>
      <c r="GO147" s="161"/>
      <c r="GP147" s="161"/>
      <c r="GQ147" s="161"/>
      <c r="GR147" s="161"/>
      <c r="GS147" s="161"/>
      <c r="GT147" s="161"/>
      <c r="GU147" s="161"/>
      <c r="GV147" s="161"/>
      <c r="GW147" s="161"/>
      <c r="GX147" s="161"/>
      <c r="GY147" s="161"/>
      <c r="GZ147" s="161"/>
      <c r="HA147" s="161"/>
      <c r="HB147" s="161"/>
      <c r="HC147" s="161"/>
      <c r="HD147" s="161"/>
      <c r="HE147" s="161"/>
      <c r="HF147" s="161"/>
      <c r="HG147" s="161"/>
      <c r="HH147" s="161"/>
      <c r="HI147" s="161"/>
      <c r="HJ147" s="161"/>
      <c r="HK147" s="161"/>
      <c r="HL147" s="161"/>
      <c r="HM147" s="161"/>
      <c r="HN147" s="161"/>
      <c r="HO147" s="161"/>
      <c r="HP147" s="161"/>
      <c r="HQ147" s="161"/>
      <c r="HR147" s="161"/>
      <c r="HS147" s="161"/>
      <c r="HT147" s="161"/>
      <c r="HU147" s="161"/>
      <c r="HV147" s="161"/>
      <c r="HW147" s="161"/>
      <c r="HX147" s="161"/>
      <c r="HY147" s="161"/>
      <c r="HZ147" s="161"/>
      <c r="IA147" s="161"/>
      <c r="IB147" s="161"/>
      <c r="IC147" s="161"/>
      <c r="ID147" s="161"/>
      <c r="IE147" s="161"/>
      <c r="IF147" s="161"/>
      <c r="IG147" s="161"/>
      <c r="IH147" s="161"/>
      <c r="II147" s="161"/>
      <c r="IJ147" s="161"/>
      <c r="IK147" s="161"/>
      <c r="IL147" s="161"/>
      <c r="IM147" s="161"/>
      <c r="IN147" s="161"/>
      <c r="IO147" s="161"/>
      <c r="IP147" s="161"/>
      <c r="IQ147" s="161"/>
      <c r="IR147" s="161"/>
      <c r="IS147" s="161"/>
      <c r="IT147" s="161"/>
      <c r="IU147" s="161"/>
      <c r="IV147" s="161"/>
      <c r="IW147" s="161"/>
      <c r="IX147" s="161"/>
      <c r="IY147" s="161"/>
      <c r="IZ147" s="161"/>
      <c r="JA147" s="161"/>
      <c r="JB147" s="161"/>
      <c r="JC147" s="161"/>
      <c r="JD147" s="161"/>
      <c r="JE147" s="161"/>
      <c r="JF147" s="161"/>
      <c r="JG147" s="161"/>
      <c r="JH147" s="161"/>
      <c r="JI147" s="161"/>
      <c r="JJ147" s="161"/>
      <c r="JK147" s="161"/>
      <c r="JL147" s="161"/>
      <c r="JM147" s="161"/>
      <c r="JN147" s="161"/>
      <c r="JO147" s="161"/>
      <c r="JP147" s="161"/>
      <c r="JQ147" s="161"/>
      <c r="JR147" s="161"/>
      <c r="JS147" s="161"/>
      <c r="JT147" s="161"/>
      <c r="JU147" s="161"/>
      <c r="JV147" s="161"/>
      <c r="JW147" s="161"/>
      <c r="JX147" s="161"/>
      <c r="JY147" s="161"/>
      <c r="JZ147" s="161"/>
      <c r="KA147" s="161"/>
      <c r="KB147" s="161"/>
      <c r="KC147" s="161"/>
      <c r="KD147" s="161"/>
      <c r="KE147" s="161"/>
      <c r="KF147" s="161"/>
      <c r="KG147" s="161"/>
      <c r="KH147" s="161"/>
      <c r="KI147" s="161"/>
      <c r="KJ147" s="161"/>
      <c r="KK147" s="161"/>
      <c r="KL147" s="161"/>
      <c r="KM147" s="161"/>
      <c r="KN147" s="161"/>
      <c r="KO147" s="161"/>
      <c r="KP147" s="161"/>
      <c r="KQ147" s="161"/>
      <c r="KR147" s="161"/>
      <c r="KS147" s="161"/>
      <c r="KT147" s="161"/>
      <c r="KU147" s="161"/>
      <c r="KV147" s="161"/>
      <c r="KW147" s="161"/>
      <c r="KX147" s="161"/>
      <c r="KY147" s="161"/>
      <c r="KZ147" s="161"/>
      <c r="LA147" s="161"/>
      <c r="LB147" s="161"/>
      <c r="LC147" s="161"/>
      <c r="LD147" s="161"/>
      <c r="LE147" s="161"/>
      <c r="LF147" s="161"/>
      <c r="LG147" s="161"/>
      <c r="LH147" s="161"/>
      <c r="LI147" s="161"/>
      <c r="LJ147" s="161"/>
      <c r="LK147" s="161"/>
      <c r="LL147" s="161"/>
      <c r="LM147" s="161"/>
      <c r="LN147" s="161"/>
      <c r="LO147" s="161"/>
      <c r="LP147" s="161"/>
      <c r="LQ147" s="161"/>
      <c r="LR147" s="161"/>
    </row>
    <row r="148" spans="1:330" ht="15" x14ac:dyDescent="0.2">
      <c r="A148" s="190">
        <v>51327</v>
      </c>
      <c r="B148" s="190" t="s">
        <v>628</v>
      </c>
      <c r="C148" s="181">
        <v>562</v>
      </c>
      <c r="D148" s="181">
        <v>56200</v>
      </c>
      <c r="E148" s="189" t="s">
        <v>101</v>
      </c>
      <c r="F148" s="192">
        <v>3111</v>
      </c>
      <c r="G148" s="191" t="s">
        <v>33</v>
      </c>
      <c r="I148" s="94">
        <v>10000</v>
      </c>
      <c r="J148" s="112"/>
      <c r="K148" s="94"/>
      <c r="L148" s="112"/>
      <c r="M148" s="94">
        <v>65383</v>
      </c>
      <c r="N148" s="112"/>
      <c r="O148" s="94">
        <v>65383</v>
      </c>
      <c r="P148" s="112"/>
      <c r="Q148" s="94">
        <v>65383</v>
      </c>
      <c r="R148" s="112"/>
      <c r="S148" s="94">
        <v>0</v>
      </c>
      <c r="T148" s="112"/>
      <c r="U148" s="94"/>
      <c r="V148" s="112"/>
      <c r="W148" s="94">
        <v>21794</v>
      </c>
      <c r="X148" s="112"/>
      <c r="Y148" s="94">
        <v>21794</v>
      </c>
      <c r="Z148" s="112"/>
      <c r="AA148" s="94">
        <v>21794</v>
      </c>
      <c r="AB148" s="112"/>
      <c r="AC148" s="94"/>
      <c r="AD148" s="112"/>
      <c r="AE148" s="94"/>
      <c r="AF148" s="112"/>
      <c r="AG148" s="94"/>
      <c r="AH148" s="112"/>
      <c r="AI148" s="94"/>
      <c r="AJ148" s="112"/>
      <c r="AK148" s="94"/>
      <c r="AL148" s="112"/>
    </row>
    <row r="149" spans="1:330" s="173" customFormat="1" x14ac:dyDescent="0.2">
      <c r="A149" s="184">
        <v>51327</v>
      </c>
      <c r="B149" s="184" t="s">
        <v>628</v>
      </c>
      <c r="C149" s="181">
        <v>562</v>
      </c>
      <c r="D149" s="185">
        <v>56200</v>
      </c>
      <c r="E149" s="183"/>
      <c r="F149" s="186">
        <v>313</v>
      </c>
      <c r="G149" s="187"/>
      <c r="H149" s="188"/>
      <c r="I149" s="101">
        <f>I150</f>
        <v>0</v>
      </c>
      <c r="J149" s="101">
        <f t="shared" ref="J149:AL149" si="249">J150</f>
        <v>0</v>
      </c>
      <c r="K149" s="101">
        <f t="shared" si="249"/>
        <v>0</v>
      </c>
      <c r="L149" s="101">
        <f t="shared" si="249"/>
        <v>0</v>
      </c>
      <c r="M149" s="101">
        <f t="shared" si="249"/>
        <v>12920</v>
      </c>
      <c r="N149" s="101">
        <f t="shared" si="249"/>
        <v>0</v>
      </c>
      <c r="O149" s="101">
        <f t="shared" si="249"/>
        <v>12920</v>
      </c>
      <c r="P149" s="101">
        <f t="shared" si="249"/>
        <v>0</v>
      </c>
      <c r="Q149" s="101">
        <f t="shared" si="249"/>
        <v>12920</v>
      </c>
      <c r="R149" s="101">
        <f t="shared" si="249"/>
        <v>0</v>
      </c>
      <c r="S149" s="101">
        <f t="shared" si="249"/>
        <v>0</v>
      </c>
      <c r="T149" s="101">
        <f t="shared" si="249"/>
        <v>0</v>
      </c>
      <c r="U149" s="101">
        <f t="shared" si="249"/>
        <v>0</v>
      </c>
      <c r="V149" s="101">
        <f t="shared" si="249"/>
        <v>0</v>
      </c>
      <c r="W149" s="101">
        <f t="shared" si="249"/>
        <v>4307</v>
      </c>
      <c r="X149" s="101">
        <f t="shared" si="249"/>
        <v>0</v>
      </c>
      <c r="Y149" s="101">
        <f t="shared" si="249"/>
        <v>4307</v>
      </c>
      <c r="Z149" s="101">
        <f t="shared" si="249"/>
        <v>0</v>
      </c>
      <c r="AA149" s="101">
        <f t="shared" si="249"/>
        <v>4307</v>
      </c>
      <c r="AB149" s="101">
        <f t="shared" si="249"/>
        <v>0</v>
      </c>
      <c r="AC149" s="101">
        <f t="shared" si="249"/>
        <v>0</v>
      </c>
      <c r="AD149" s="101">
        <f t="shared" si="249"/>
        <v>0</v>
      </c>
      <c r="AE149" s="101">
        <f t="shared" si="249"/>
        <v>0</v>
      </c>
      <c r="AF149" s="101">
        <f t="shared" si="249"/>
        <v>0</v>
      </c>
      <c r="AG149" s="101">
        <f t="shared" si="249"/>
        <v>0</v>
      </c>
      <c r="AH149" s="101">
        <f t="shared" si="249"/>
        <v>0</v>
      </c>
      <c r="AI149" s="101">
        <f t="shared" si="249"/>
        <v>0</v>
      </c>
      <c r="AJ149" s="101">
        <f t="shared" si="249"/>
        <v>0</v>
      </c>
      <c r="AK149" s="101">
        <f t="shared" si="249"/>
        <v>0</v>
      </c>
      <c r="AL149" s="101">
        <f t="shared" si="249"/>
        <v>0</v>
      </c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  <c r="BO149" s="161"/>
      <c r="BP149" s="161"/>
      <c r="BQ149" s="161"/>
      <c r="BR149" s="161"/>
      <c r="BS149" s="161"/>
      <c r="BT149" s="161"/>
      <c r="BU149" s="161"/>
      <c r="BV149" s="161"/>
      <c r="BW149" s="161"/>
      <c r="BX149" s="161"/>
      <c r="BY149" s="161"/>
      <c r="BZ149" s="161"/>
      <c r="CA149" s="161"/>
      <c r="CB149" s="161"/>
      <c r="CC149" s="161"/>
      <c r="CD149" s="161"/>
      <c r="CE149" s="161"/>
      <c r="CF149" s="161"/>
      <c r="CG149" s="161"/>
      <c r="CH149" s="161"/>
      <c r="CI149" s="161"/>
      <c r="CJ149" s="161"/>
      <c r="CK149" s="161"/>
      <c r="CL149" s="161"/>
      <c r="CM149" s="161"/>
      <c r="CN149" s="161"/>
      <c r="CO149" s="161"/>
      <c r="CP149" s="161"/>
      <c r="CQ149" s="161"/>
      <c r="CR149" s="161"/>
      <c r="CS149" s="161"/>
      <c r="CT149" s="161"/>
      <c r="CU149" s="161"/>
      <c r="CV149" s="161"/>
      <c r="CW149" s="161"/>
      <c r="CX149" s="161"/>
      <c r="CY149" s="161"/>
      <c r="CZ149" s="161"/>
      <c r="DA149" s="161"/>
      <c r="DB149" s="161"/>
      <c r="DC149" s="161"/>
      <c r="DD149" s="161"/>
      <c r="DE149" s="161"/>
      <c r="DF149" s="161"/>
      <c r="DG149" s="161"/>
      <c r="DH149" s="161"/>
      <c r="DI149" s="161"/>
      <c r="DJ149" s="161"/>
      <c r="DK149" s="161"/>
      <c r="DL149" s="161"/>
      <c r="DM149" s="161"/>
      <c r="DN149" s="161"/>
      <c r="DO149" s="161"/>
      <c r="DP149" s="161"/>
      <c r="DQ149" s="161"/>
      <c r="DR149" s="161"/>
      <c r="DS149" s="161"/>
      <c r="DT149" s="161"/>
      <c r="DU149" s="161"/>
      <c r="DV149" s="161"/>
      <c r="DW149" s="161"/>
      <c r="DX149" s="161"/>
      <c r="DY149" s="161"/>
      <c r="DZ149" s="161"/>
      <c r="EA149" s="161"/>
      <c r="EB149" s="161"/>
      <c r="EC149" s="161"/>
      <c r="ED149" s="161"/>
      <c r="EE149" s="161"/>
      <c r="EF149" s="161"/>
      <c r="EG149" s="161"/>
      <c r="EH149" s="161"/>
      <c r="EI149" s="161"/>
      <c r="EJ149" s="161"/>
      <c r="EK149" s="161"/>
      <c r="EL149" s="161"/>
      <c r="EM149" s="161"/>
      <c r="EN149" s="161"/>
      <c r="EO149" s="161"/>
      <c r="EP149" s="161"/>
      <c r="EQ149" s="161"/>
      <c r="ER149" s="161"/>
      <c r="ES149" s="161"/>
      <c r="ET149" s="161"/>
      <c r="EU149" s="161"/>
      <c r="EV149" s="161"/>
      <c r="EW149" s="161"/>
      <c r="EX149" s="161"/>
      <c r="EY149" s="161"/>
      <c r="EZ149" s="161"/>
      <c r="FA149" s="161"/>
      <c r="FB149" s="161"/>
      <c r="FC149" s="161"/>
      <c r="FD149" s="161"/>
      <c r="FE149" s="161"/>
      <c r="FF149" s="161"/>
      <c r="FG149" s="161"/>
      <c r="FH149" s="161"/>
      <c r="FI149" s="161"/>
      <c r="FJ149" s="161"/>
      <c r="FK149" s="161"/>
      <c r="FL149" s="161"/>
      <c r="FM149" s="161"/>
      <c r="FN149" s="161"/>
      <c r="FO149" s="161"/>
      <c r="FP149" s="161"/>
      <c r="FQ149" s="161"/>
      <c r="FR149" s="161"/>
      <c r="FS149" s="161"/>
      <c r="FT149" s="161"/>
      <c r="FU149" s="161"/>
      <c r="FV149" s="161"/>
      <c r="FW149" s="161"/>
      <c r="FX149" s="161"/>
      <c r="FY149" s="161"/>
      <c r="FZ149" s="161"/>
      <c r="GA149" s="161"/>
      <c r="GB149" s="161"/>
      <c r="GC149" s="161"/>
      <c r="GD149" s="161"/>
      <c r="GE149" s="161"/>
      <c r="GF149" s="161"/>
      <c r="GG149" s="161"/>
      <c r="GH149" s="161"/>
      <c r="GI149" s="161"/>
      <c r="GJ149" s="161"/>
      <c r="GK149" s="161"/>
      <c r="GL149" s="161"/>
      <c r="GM149" s="161"/>
      <c r="GN149" s="161"/>
      <c r="GO149" s="161"/>
      <c r="GP149" s="161"/>
      <c r="GQ149" s="161"/>
      <c r="GR149" s="161"/>
      <c r="GS149" s="161"/>
      <c r="GT149" s="161"/>
      <c r="GU149" s="161"/>
      <c r="GV149" s="161"/>
      <c r="GW149" s="161"/>
      <c r="GX149" s="161"/>
      <c r="GY149" s="161"/>
      <c r="GZ149" s="161"/>
      <c r="HA149" s="161"/>
      <c r="HB149" s="161"/>
      <c r="HC149" s="161"/>
      <c r="HD149" s="161"/>
      <c r="HE149" s="161"/>
      <c r="HF149" s="161"/>
      <c r="HG149" s="161"/>
      <c r="HH149" s="161"/>
      <c r="HI149" s="161"/>
      <c r="HJ149" s="161"/>
      <c r="HK149" s="161"/>
      <c r="HL149" s="161"/>
      <c r="HM149" s="161"/>
      <c r="HN149" s="161"/>
      <c r="HO149" s="161"/>
      <c r="HP149" s="161"/>
      <c r="HQ149" s="161"/>
      <c r="HR149" s="161"/>
      <c r="HS149" s="161"/>
      <c r="HT149" s="161"/>
      <c r="HU149" s="161"/>
      <c r="HV149" s="161"/>
      <c r="HW149" s="161"/>
      <c r="HX149" s="161"/>
      <c r="HY149" s="161"/>
      <c r="HZ149" s="161"/>
      <c r="IA149" s="161"/>
      <c r="IB149" s="161"/>
      <c r="IC149" s="161"/>
      <c r="ID149" s="161"/>
      <c r="IE149" s="161"/>
      <c r="IF149" s="161"/>
      <c r="IG149" s="161"/>
      <c r="IH149" s="161"/>
      <c r="II149" s="161"/>
      <c r="IJ149" s="161"/>
      <c r="IK149" s="161"/>
      <c r="IL149" s="161"/>
      <c r="IM149" s="161"/>
      <c r="IN149" s="161"/>
      <c r="IO149" s="161"/>
      <c r="IP149" s="161"/>
      <c r="IQ149" s="161"/>
      <c r="IR149" s="161"/>
      <c r="IS149" s="161"/>
      <c r="IT149" s="161"/>
      <c r="IU149" s="161"/>
      <c r="IV149" s="161"/>
      <c r="IW149" s="161"/>
      <c r="IX149" s="161"/>
      <c r="IY149" s="161"/>
      <c r="IZ149" s="161"/>
      <c r="JA149" s="161"/>
      <c r="JB149" s="161"/>
      <c r="JC149" s="161"/>
      <c r="JD149" s="161"/>
      <c r="JE149" s="161"/>
      <c r="JF149" s="161"/>
      <c r="JG149" s="161"/>
      <c r="JH149" s="161"/>
      <c r="JI149" s="161"/>
      <c r="JJ149" s="161"/>
      <c r="JK149" s="161"/>
      <c r="JL149" s="161"/>
      <c r="JM149" s="161"/>
      <c r="JN149" s="161"/>
      <c r="JO149" s="161"/>
      <c r="JP149" s="161"/>
      <c r="JQ149" s="161"/>
      <c r="JR149" s="161"/>
      <c r="JS149" s="161"/>
      <c r="JT149" s="161"/>
      <c r="JU149" s="161"/>
      <c r="JV149" s="161"/>
      <c r="JW149" s="161"/>
      <c r="JX149" s="161"/>
      <c r="JY149" s="161"/>
      <c r="JZ149" s="161"/>
      <c r="KA149" s="161"/>
      <c r="KB149" s="161"/>
      <c r="KC149" s="161"/>
      <c r="KD149" s="161"/>
      <c r="KE149" s="161"/>
      <c r="KF149" s="161"/>
      <c r="KG149" s="161"/>
      <c r="KH149" s="161"/>
      <c r="KI149" s="161"/>
      <c r="KJ149" s="161"/>
      <c r="KK149" s="161"/>
      <c r="KL149" s="161"/>
      <c r="KM149" s="161"/>
      <c r="KN149" s="161"/>
      <c r="KO149" s="161"/>
      <c r="KP149" s="161"/>
      <c r="KQ149" s="161"/>
      <c r="KR149" s="161"/>
      <c r="KS149" s="161"/>
      <c r="KT149" s="161"/>
      <c r="KU149" s="161"/>
      <c r="KV149" s="161"/>
      <c r="KW149" s="161"/>
      <c r="KX149" s="161"/>
      <c r="KY149" s="161"/>
      <c r="KZ149" s="161"/>
      <c r="LA149" s="161"/>
      <c r="LB149" s="161"/>
      <c r="LC149" s="161"/>
      <c r="LD149" s="161"/>
      <c r="LE149" s="161"/>
      <c r="LF149" s="161"/>
      <c r="LG149" s="161"/>
      <c r="LH149" s="161"/>
      <c r="LI149" s="161"/>
      <c r="LJ149" s="161"/>
      <c r="LK149" s="161"/>
      <c r="LL149" s="161"/>
      <c r="LM149" s="161"/>
      <c r="LN149" s="161"/>
      <c r="LO149" s="161"/>
      <c r="LP149" s="161"/>
      <c r="LQ149" s="161"/>
      <c r="LR149" s="161"/>
    </row>
    <row r="150" spans="1:330" ht="15" x14ac:dyDescent="0.2">
      <c r="A150" s="190">
        <v>51327</v>
      </c>
      <c r="B150" s="190" t="s">
        <v>628</v>
      </c>
      <c r="C150" s="181">
        <v>562</v>
      </c>
      <c r="D150" s="181">
        <v>56200</v>
      </c>
      <c r="E150" s="189" t="s">
        <v>101</v>
      </c>
      <c r="F150" s="192">
        <v>3132</v>
      </c>
      <c r="G150" s="191" t="s">
        <v>40</v>
      </c>
      <c r="I150" s="94"/>
      <c r="J150" s="112"/>
      <c r="K150" s="94"/>
      <c r="L150" s="112"/>
      <c r="M150" s="94">
        <v>12920</v>
      </c>
      <c r="N150" s="112"/>
      <c r="O150" s="94">
        <v>12920</v>
      </c>
      <c r="P150" s="112"/>
      <c r="Q150" s="94">
        <v>12920</v>
      </c>
      <c r="R150" s="112"/>
      <c r="S150" s="94">
        <v>0</v>
      </c>
      <c r="T150" s="112"/>
      <c r="U150" s="94"/>
      <c r="V150" s="112"/>
      <c r="W150" s="94">
        <v>4307</v>
      </c>
      <c r="X150" s="112"/>
      <c r="Y150" s="94">
        <v>4307</v>
      </c>
      <c r="Z150" s="112"/>
      <c r="AA150" s="94">
        <v>4307</v>
      </c>
      <c r="AB150" s="112"/>
      <c r="AC150" s="94"/>
      <c r="AD150" s="112"/>
      <c r="AE150" s="94"/>
      <c r="AF150" s="112"/>
      <c r="AG150" s="94"/>
      <c r="AH150" s="112"/>
      <c r="AI150" s="94"/>
      <c r="AJ150" s="112"/>
      <c r="AK150" s="94"/>
      <c r="AL150" s="112"/>
    </row>
    <row r="151" spans="1:330" x14ac:dyDescent="0.2">
      <c r="A151" s="171" t="s">
        <v>616</v>
      </c>
      <c r="B151" s="171" t="s">
        <v>628</v>
      </c>
      <c r="C151" s="222">
        <v>562</v>
      </c>
      <c r="D151" s="141">
        <v>56200</v>
      </c>
      <c r="E151" s="171"/>
      <c r="F151" s="142">
        <v>32</v>
      </c>
      <c r="G151" s="143"/>
      <c r="H151" s="172"/>
      <c r="I151" s="105">
        <f>I152</f>
        <v>0</v>
      </c>
      <c r="J151" s="105">
        <f t="shared" ref="J151:AK152" si="250">J152</f>
        <v>0</v>
      </c>
      <c r="K151" s="105">
        <f t="shared" si="250"/>
        <v>0</v>
      </c>
      <c r="L151" s="105">
        <f t="shared" si="250"/>
        <v>0</v>
      </c>
      <c r="M151" s="105">
        <f t="shared" si="250"/>
        <v>22950</v>
      </c>
      <c r="N151" s="105">
        <f t="shared" si="250"/>
        <v>0</v>
      </c>
      <c r="O151" s="105">
        <f t="shared" si="250"/>
        <v>22950</v>
      </c>
      <c r="P151" s="105">
        <f t="shared" si="250"/>
        <v>0</v>
      </c>
      <c r="Q151" s="105">
        <f t="shared" si="250"/>
        <v>22950</v>
      </c>
      <c r="R151" s="105">
        <f t="shared" si="250"/>
        <v>0</v>
      </c>
      <c r="S151" s="105">
        <f t="shared" si="250"/>
        <v>0</v>
      </c>
      <c r="T151" s="105">
        <f t="shared" si="250"/>
        <v>0</v>
      </c>
      <c r="U151" s="105">
        <f t="shared" si="250"/>
        <v>0</v>
      </c>
      <c r="V151" s="105">
        <f t="shared" si="250"/>
        <v>0</v>
      </c>
      <c r="W151" s="105">
        <f t="shared" si="250"/>
        <v>22950</v>
      </c>
      <c r="X151" s="105">
        <f t="shared" si="250"/>
        <v>0</v>
      </c>
      <c r="Y151" s="105">
        <f t="shared" si="250"/>
        <v>22950</v>
      </c>
      <c r="Z151" s="105">
        <f t="shared" si="250"/>
        <v>0</v>
      </c>
      <c r="AA151" s="105">
        <f t="shared" si="250"/>
        <v>22950</v>
      </c>
      <c r="AB151" s="105">
        <f t="shared" si="250"/>
        <v>0</v>
      </c>
      <c r="AC151" s="105">
        <f t="shared" si="250"/>
        <v>0</v>
      </c>
      <c r="AD151" s="105">
        <f t="shared" si="250"/>
        <v>0</v>
      </c>
      <c r="AE151" s="105">
        <f t="shared" si="250"/>
        <v>0</v>
      </c>
      <c r="AF151" s="105">
        <f t="shared" si="250"/>
        <v>0</v>
      </c>
      <c r="AG151" s="105">
        <f t="shared" si="250"/>
        <v>0</v>
      </c>
      <c r="AH151" s="105">
        <f t="shared" ref="AG151:AJ152" si="251">AH152</f>
        <v>0</v>
      </c>
      <c r="AI151" s="105">
        <f t="shared" si="250"/>
        <v>0</v>
      </c>
      <c r="AJ151" s="105">
        <f t="shared" si="251"/>
        <v>0</v>
      </c>
      <c r="AK151" s="105">
        <f t="shared" si="250"/>
        <v>0</v>
      </c>
      <c r="AL151" s="105">
        <f t="shared" ref="AK151:AL152" si="252">AL152</f>
        <v>0</v>
      </c>
    </row>
    <row r="152" spans="1:330" s="173" customFormat="1" x14ac:dyDescent="0.2">
      <c r="A152" s="184">
        <v>51327</v>
      </c>
      <c r="B152" s="184" t="s">
        <v>628</v>
      </c>
      <c r="C152" s="181">
        <v>562</v>
      </c>
      <c r="D152" s="185">
        <v>56200</v>
      </c>
      <c r="E152" s="183"/>
      <c r="F152" s="186">
        <v>323</v>
      </c>
      <c r="G152" s="187"/>
      <c r="H152" s="188"/>
      <c r="I152" s="101">
        <f>I153</f>
        <v>0</v>
      </c>
      <c r="J152" s="101">
        <f t="shared" si="250"/>
        <v>0</v>
      </c>
      <c r="K152" s="101">
        <f t="shared" si="250"/>
        <v>0</v>
      </c>
      <c r="L152" s="101">
        <f t="shared" si="250"/>
        <v>0</v>
      </c>
      <c r="M152" s="101">
        <f t="shared" si="250"/>
        <v>22950</v>
      </c>
      <c r="N152" s="101">
        <f t="shared" si="250"/>
        <v>0</v>
      </c>
      <c r="O152" s="101">
        <f t="shared" si="250"/>
        <v>22950</v>
      </c>
      <c r="P152" s="101">
        <f t="shared" si="250"/>
        <v>0</v>
      </c>
      <c r="Q152" s="101">
        <f t="shared" si="250"/>
        <v>22950</v>
      </c>
      <c r="R152" s="101">
        <f t="shared" si="250"/>
        <v>0</v>
      </c>
      <c r="S152" s="101">
        <f t="shared" si="250"/>
        <v>0</v>
      </c>
      <c r="T152" s="101">
        <f t="shared" si="250"/>
        <v>0</v>
      </c>
      <c r="U152" s="101">
        <f t="shared" si="250"/>
        <v>0</v>
      </c>
      <c r="V152" s="101">
        <f t="shared" si="250"/>
        <v>0</v>
      </c>
      <c r="W152" s="101">
        <f t="shared" si="250"/>
        <v>22950</v>
      </c>
      <c r="X152" s="101">
        <f t="shared" si="250"/>
        <v>0</v>
      </c>
      <c r="Y152" s="101">
        <f t="shared" si="250"/>
        <v>22950</v>
      </c>
      <c r="Z152" s="101">
        <f t="shared" si="250"/>
        <v>0</v>
      </c>
      <c r="AA152" s="101">
        <f t="shared" si="250"/>
        <v>22950</v>
      </c>
      <c r="AB152" s="101">
        <f t="shared" si="250"/>
        <v>0</v>
      </c>
      <c r="AC152" s="101">
        <f t="shared" si="250"/>
        <v>0</v>
      </c>
      <c r="AD152" s="101">
        <f t="shared" si="250"/>
        <v>0</v>
      </c>
      <c r="AE152" s="101">
        <f t="shared" si="250"/>
        <v>0</v>
      </c>
      <c r="AF152" s="101">
        <f t="shared" si="250"/>
        <v>0</v>
      </c>
      <c r="AG152" s="101">
        <f t="shared" si="251"/>
        <v>0</v>
      </c>
      <c r="AH152" s="101">
        <f t="shared" si="251"/>
        <v>0</v>
      </c>
      <c r="AI152" s="101">
        <f t="shared" si="251"/>
        <v>0</v>
      </c>
      <c r="AJ152" s="101">
        <f t="shared" si="251"/>
        <v>0</v>
      </c>
      <c r="AK152" s="101">
        <f t="shared" si="252"/>
        <v>0</v>
      </c>
      <c r="AL152" s="101">
        <f t="shared" si="252"/>
        <v>0</v>
      </c>
      <c r="AM152" s="161"/>
      <c r="AN152" s="161"/>
      <c r="AO152" s="161"/>
      <c r="AP152" s="161"/>
      <c r="AQ152" s="161"/>
      <c r="AR152" s="161"/>
      <c r="AS152" s="161"/>
      <c r="AT152" s="161"/>
      <c r="AU152" s="161"/>
      <c r="AV152" s="161"/>
      <c r="AW152" s="161"/>
      <c r="AX152" s="161"/>
      <c r="AY152" s="161"/>
      <c r="AZ152" s="161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  <c r="BO152" s="161"/>
      <c r="BP152" s="161"/>
      <c r="BQ152" s="161"/>
      <c r="BR152" s="161"/>
      <c r="BS152" s="161"/>
      <c r="BT152" s="161"/>
      <c r="BU152" s="161"/>
      <c r="BV152" s="161"/>
      <c r="BW152" s="161"/>
      <c r="BX152" s="161"/>
      <c r="BY152" s="161"/>
      <c r="BZ152" s="161"/>
      <c r="CA152" s="161"/>
      <c r="CB152" s="161"/>
      <c r="CC152" s="161"/>
      <c r="CD152" s="161"/>
      <c r="CE152" s="161"/>
      <c r="CF152" s="161"/>
      <c r="CG152" s="161"/>
      <c r="CH152" s="161"/>
      <c r="CI152" s="161"/>
      <c r="CJ152" s="161"/>
      <c r="CK152" s="161"/>
      <c r="CL152" s="161"/>
      <c r="CM152" s="161"/>
      <c r="CN152" s="161"/>
      <c r="CO152" s="161"/>
      <c r="CP152" s="161"/>
      <c r="CQ152" s="161"/>
      <c r="CR152" s="161"/>
      <c r="CS152" s="161"/>
      <c r="CT152" s="161"/>
      <c r="CU152" s="161"/>
      <c r="CV152" s="161"/>
      <c r="CW152" s="161"/>
      <c r="CX152" s="161"/>
      <c r="CY152" s="161"/>
      <c r="CZ152" s="161"/>
      <c r="DA152" s="161"/>
      <c r="DB152" s="161"/>
      <c r="DC152" s="161"/>
      <c r="DD152" s="161"/>
      <c r="DE152" s="161"/>
      <c r="DF152" s="161"/>
      <c r="DG152" s="161"/>
      <c r="DH152" s="161"/>
      <c r="DI152" s="161"/>
      <c r="DJ152" s="161"/>
      <c r="DK152" s="161"/>
      <c r="DL152" s="161"/>
      <c r="DM152" s="161"/>
      <c r="DN152" s="161"/>
      <c r="DO152" s="161"/>
      <c r="DP152" s="161"/>
      <c r="DQ152" s="161"/>
      <c r="DR152" s="161"/>
      <c r="DS152" s="161"/>
      <c r="DT152" s="161"/>
      <c r="DU152" s="161"/>
      <c r="DV152" s="161"/>
      <c r="DW152" s="161"/>
      <c r="DX152" s="161"/>
      <c r="DY152" s="161"/>
      <c r="DZ152" s="161"/>
      <c r="EA152" s="161"/>
      <c r="EB152" s="161"/>
      <c r="EC152" s="161"/>
      <c r="ED152" s="161"/>
      <c r="EE152" s="161"/>
      <c r="EF152" s="161"/>
      <c r="EG152" s="161"/>
      <c r="EH152" s="161"/>
      <c r="EI152" s="161"/>
      <c r="EJ152" s="161"/>
      <c r="EK152" s="161"/>
      <c r="EL152" s="161"/>
      <c r="EM152" s="161"/>
      <c r="EN152" s="161"/>
      <c r="EO152" s="161"/>
      <c r="EP152" s="161"/>
      <c r="EQ152" s="161"/>
      <c r="ER152" s="161"/>
      <c r="ES152" s="161"/>
      <c r="ET152" s="161"/>
      <c r="EU152" s="161"/>
      <c r="EV152" s="161"/>
      <c r="EW152" s="161"/>
      <c r="EX152" s="161"/>
      <c r="EY152" s="161"/>
      <c r="EZ152" s="161"/>
      <c r="FA152" s="161"/>
      <c r="FB152" s="161"/>
      <c r="FC152" s="161"/>
      <c r="FD152" s="161"/>
      <c r="FE152" s="161"/>
      <c r="FF152" s="161"/>
      <c r="FG152" s="161"/>
      <c r="FH152" s="161"/>
      <c r="FI152" s="161"/>
      <c r="FJ152" s="161"/>
      <c r="FK152" s="161"/>
      <c r="FL152" s="161"/>
      <c r="FM152" s="161"/>
      <c r="FN152" s="161"/>
      <c r="FO152" s="161"/>
      <c r="FP152" s="161"/>
      <c r="FQ152" s="161"/>
      <c r="FR152" s="161"/>
      <c r="FS152" s="161"/>
      <c r="FT152" s="161"/>
      <c r="FU152" s="161"/>
      <c r="FV152" s="161"/>
      <c r="FW152" s="161"/>
      <c r="FX152" s="161"/>
      <c r="FY152" s="161"/>
      <c r="FZ152" s="161"/>
      <c r="GA152" s="161"/>
      <c r="GB152" s="161"/>
      <c r="GC152" s="161"/>
      <c r="GD152" s="161"/>
      <c r="GE152" s="161"/>
      <c r="GF152" s="161"/>
      <c r="GG152" s="161"/>
      <c r="GH152" s="161"/>
      <c r="GI152" s="161"/>
      <c r="GJ152" s="161"/>
      <c r="GK152" s="161"/>
      <c r="GL152" s="161"/>
      <c r="GM152" s="161"/>
      <c r="GN152" s="161"/>
      <c r="GO152" s="161"/>
      <c r="GP152" s="161"/>
      <c r="GQ152" s="161"/>
      <c r="GR152" s="161"/>
      <c r="GS152" s="161"/>
      <c r="GT152" s="161"/>
      <c r="GU152" s="161"/>
      <c r="GV152" s="161"/>
      <c r="GW152" s="161"/>
      <c r="GX152" s="161"/>
      <c r="GY152" s="161"/>
      <c r="GZ152" s="161"/>
      <c r="HA152" s="161"/>
      <c r="HB152" s="161"/>
      <c r="HC152" s="161"/>
      <c r="HD152" s="161"/>
      <c r="HE152" s="161"/>
      <c r="HF152" s="161"/>
      <c r="HG152" s="161"/>
      <c r="HH152" s="161"/>
      <c r="HI152" s="161"/>
      <c r="HJ152" s="161"/>
      <c r="HK152" s="161"/>
      <c r="HL152" s="161"/>
      <c r="HM152" s="161"/>
      <c r="HN152" s="161"/>
      <c r="HO152" s="161"/>
      <c r="HP152" s="161"/>
      <c r="HQ152" s="161"/>
      <c r="HR152" s="161"/>
      <c r="HS152" s="161"/>
      <c r="HT152" s="161"/>
      <c r="HU152" s="161"/>
      <c r="HV152" s="161"/>
      <c r="HW152" s="161"/>
      <c r="HX152" s="161"/>
      <c r="HY152" s="161"/>
      <c r="HZ152" s="161"/>
      <c r="IA152" s="161"/>
      <c r="IB152" s="161"/>
      <c r="IC152" s="161"/>
      <c r="ID152" s="161"/>
      <c r="IE152" s="161"/>
      <c r="IF152" s="161"/>
      <c r="IG152" s="161"/>
      <c r="IH152" s="161"/>
      <c r="II152" s="161"/>
      <c r="IJ152" s="161"/>
      <c r="IK152" s="161"/>
      <c r="IL152" s="161"/>
      <c r="IM152" s="161"/>
      <c r="IN152" s="161"/>
      <c r="IO152" s="161"/>
      <c r="IP152" s="161"/>
      <c r="IQ152" s="161"/>
      <c r="IR152" s="161"/>
      <c r="IS152" s="161"/>
      <c r="IT152" s="161"/>
      <c r="IU152" s="161"/>
      <c r="IV152" s="161"/>
      <c r="IW152" s="161"/>
      <c r="IX152" s="161"/>
      <c r="IY152" s="161"/>
      <c r="IZ152" s="161"/>
      <c r="JA152" s="161"/>
      <c r="JB152" s="161"/>
      <c r="JC152" s="161"/>
      <c r="JD152" s="161"/>
      <c r="JE152" s="161"/>
      <c r="JF152" s="161"/>
      <c r="JG152" s="161"/>
      <c r="JH152" s="161"/>
      <c r="JI152" s="161"/>
      <c r="JJ152" s="161"/>
      <c r="JK152" s="161"/>
      <c r="JL152" s="161"/>
      <c r="JM152" s="161"/>
      <c r="JN152" s="161"/>
      <c r="JO152" s="161"/>
      <c r="JP152" s="161"/>
      <c r="JQ152" s="161"/>
      <c r="JR152" s="161"/>
      <c r="JS152" s="161"/>
      <c r="JT152" s="161"/>
      <c r="JU152" s="161"/>
      <c r="JV152" s="161"/>
      <c r="JW152" s="161"/>
      <c r="JX152" s="161"/>
      <c r="JY152" s="161"/>
      <c r="JZ152" s="161"/>
      <c r="KA152" s="161"/>
      <c r="KB152" s="161"/>
      <c r="KC152" s="161"/>
      <c r="KD152" s="161"/>
      <c r="KE152" s="161"/>
      <c r="KF152" s="161"/>
      <c r="KG152" s="161"/>
      <c r="KH152" s="161"/>
      <c r="KI152" s="161"/>
      <c r="KJ152" s="161"/>
      <c r="KK152" s="161"/>
      <c r="KL152" s="161"/>
      <c r="KM152" s="161"/>
      <c r="KN152" s="161"/>
      <c r="KO152" s="161"/>
      <c r="KP152" s="161"/>
      <c r="KQ152" s="161"/>
      <c r="KR152" s="161"/>
      <c r="KS152" s="161"/>
      <c r="KT152" s="161"/>
      <c r="KU152" s="161"/>
      <c r="KV152" s="161"/>
      <c r="KW152" s="161"/>
      <c r="KX152" s="161"/>
      <c r="KY152" s="161"/>
      <c r="KZ152" s="161"/>
      <c r="LA152" s="161"/>
      <c r="LB152" s="161"/>
      <c r="LC152" s="161"/>
      <c r="LD152" s="161"/>
      <c r="LE152" s="161"/>
      <c r="LF152" s="161"/>
      <c r="LG152" s="161"/>
      <c r="LH152" s="161"/>
      <c r="LI152" s="161"/>
      <c r="LJ152" s="161"/>
      <c r="LK152" s="161"/>
      <c r="LL152" s="161"/>
      <c r="LM152" s="161"/>
      <c r="LN152" s="161"/>
      <c r="LO152" s="161"/>
      <c r="LP152" s="161"/>
      <c r="LQ152" s="161"/>
      <c r="LR152" s="161"/>
    </row>
    <row r="153" spans="1:330" ht="15" x14ac:dyDescent="0.2">
      <c r="A153" s="190">
        <v>51327</v>
      </c>
      <c r="B153" s="190" t="s">
        <v>628</v>
      </c>
      <c r="C153" s="181">
        <v>562</v>
      </c>
      <c r="D153" s="181">
        <v>56200</v>
      </c>
      <c r="E153" s="189" t="s">
        <v>101</v>
      </c>
      <c r="F153" s="192">
        <v>3233</v>
      </c>
      <c r="G153" s="191" t="s">
        <v>54</v>
      </c>
      <c r="I153" s="94"/>
      <c r="J153" s="112"/>
      <c r="K153" s="94"/>
      <c r="L153" s="112"/>
      <c r="M153" s="94">
        <v>22950</v>
      </c>
      <c r="N153" s="112"/>
      <c r="O153" s="94">
        <v>22950</v>
      </c>
      <c r="P153" s="112"/>
      <c r="Q153" s="94">
        <v>22950</v>
      </c>
      <c r="R153" s="112"/>
      <c r="S153" s="94"/>
      <c r="T153" s="112"/>
      <c r="U153" s="94"/>
      <c r="V153" s="112"/>
      <c r="W153" s="94">
        <v>22950</v>
      </c>
      <c r="X153" s="112"/>
      <c r="Y153" s="94">
        <v>22950</v>
      </c>
      <c r="Z153" s="112"/>
      <c r="AA153" s="94">
        <v>22950</v>
      </c>
      <c r="AB153" s="112"/>
      <c r="AC153" s="94"/>
      <c r="AD153" s="112"/>
      <c r="AE153" s="94"/>
      <c r="AF153" s="112"/>
      <c r="AG153" s="94"/>
      <c r="AH153" s="112"/>
      <c r="AI153" s="94"/>
      <c r="AJ153" s="112"/>
      <c r="AK153" s="94"/>
      <c r="AL153" s="112"/>
    </row>
    <row r="154" spans="1:330" s="125" customFormat="1" x14ac:dyDescent="0.2">
      <c r="A154" s="171" t="s">
        <v>616</v>
      </c>
      <c r="B154" s="171" t="s">
        <v>628</v>
      </c>
      <c r="C154" s="222">
        <v>562</v>
      </c>
      <c r="D154" s="141">
        <v>56200</v>
      </c>
      <c r="E154" s="171"/>
      <c r="F154" s="142">
        <v>42</v>
      </c>
      <c r="G154" s="143"/>
      <c r="H154" s="172"/>
      <c r="I154" s="105">
        <f>I157+I155</f>
        <v>2524917</v>
      </c>
      <c r="J154" s="105">
        <f t="shared" ref="J154:AJ154" si="253">J157+J155</f>
        <v>0</v>
      </c>
      <c r="K154" s="105">
        <f t="shared" si="253"/>
        <v>4500000</v>
      </c>
      <c r="L154" s="105">
        <f t="shared" si="253"/>
        <v>0</v>
      </c>
      <c r="M154" s="105">
        <f t="shared" si="253"/>
        <v>9745345</v>
      </c>
      <c r="N154" s="105">
        <f t="shared" si="253"/>
        <v>0</v>
      </c>
      <c r="O154" s="105">
        <f t="shared" si="253"/>
        <v>9745345</v>
      </c>
      <c r="P154" s="105">
        <f t="shared" si="253"/>
        <v>0</v>
      </c>
      <c r="Q154" s="105">
        <f t="shared" si="253"/>
        <v>9745345</v>
      </c>
      <c r="R154" s="105">
        <f t="shared" si="253"/>
        <v>0</v>
      </c>
      <c r="S154" s="105">
        <f t="shared" ref="S154:T154" si="254">S157+S155</f>
        <v>7000000</v>
      </c>
      <c r="T154" s="105">
        <f t="shared" si="254"/>
        <v>0</v>
      </c>
      <c r="U154" s="105">
        <f t="shared" si="253"/>
        <v>1000000</v>
      </c>
      <c r="V154" s="105">
        <f t="shared" si="253"/>
        <v>0</v>
      </c>
      <c r="W154" s="105">
        <f t="shared" si="253"/>
        <v>8249659</v>
      </c>
      <c r="X154" s="105">
        <f t="shared" si="253"/>
        <v>0</v>
      </c>
      <c r="Y154" s="105">
        <f t="shared" si="253"/>
        <v>8249659</v>
      </c>
      <c r="Z154" s="105">
        <f t="shared" si="253"/>
        <v>0</v>
      </c>
      <c r="AA154" s="105">
        <f t="shared" si="253"/>
        <v>8249659</v>
      </c>
      <c r="AB154" s="105">
        <f t="shared" si="253"/>
        <v>0</v>
      </c>
      <c r="AC154" s="105">
        <f t="shared" ref="AC154:AD154" si="255">AC157+AC155</f>
        <v>8521546</v>
      </c>
      <c r="AD154" s="105">
        <f t="shared" si="255"/>
        <v>0</v>
      </c>
      <c r="AE154" s="105">
        <f t="shared" si="253"/>
        <v>0</v>
      </c>
      <c r="AF154" s="105">
        <f t="shared" si="253"/>
        <v>0</v>
      </c>
      <c r="AG154" s="105">
        <f t="shared" si="253"/>
        <v>0</v>
      </c>
      <c r="AH154" s="105">
        <f t="shared" si="253"/>
        <v>0</v>
      </c>
      <c r="AI154" s="105">
        <f t="shared" si="253"/>
        <v>0</v>
      </c>
      <c r="AJ154" s="105">
        <f t="shared" si="253"/>
        <v>0</v>
      </c>
      <c r="AK154" s="105">
        <f t="shared" ref="AK154:AL154" si="256">AK157+AK155</f>
        <v>0</v>
      </c>
      <c r="AL154" s="105">
        <f t="shared" si="256"/>
        <v>0</v>
      </c>
    </row>
    <row r="155" spans="1:330" s="161" customFormat="1" x14ac:dyDescent="0.2">
      <c r="A155" s="184" t="s">
        <v>616</v>
      </c>
      <c r="B155" s="184" t="s">
        <v>628</v>
      </c>
      <c r="C155" s="181">
        <v>562</v>
      </c>
      <c r="D155" s="185">
        <v>56200</v>
      </c>
      <c r="E155" s="183"/>
      <c r="F155" s="186">
        <v>421</v>
      </c>
      <c r="G155" s="187"/>
      <c r="H155" s="188"/>
      <c r="I155" s="101">
        <f t="shared" ref="I155:AF157" si="257">I156</f>
        <v>2484917</v>
      </c>
      <c r="J155" s="101">
        <f t="shared" si="257"/>
        <v>0</v>
      </c>
      <c r="K155" s="101">
        <f t="shared" si="257"/>
        <v>4500000</v>
      </c>
      <c r="L155" s="101">
        <f t="shared" si="257"/>
        <v>0</v>
      </c>
      <c r="M155" s="101">
        <f t="shared" si="257"/>
        <v>9745345</v>
      </c>
      <c r="N155" s="101">
        <f t="shared" si="257"/>
        <v>0</v>
      </c>
      <c r="O155" s="101">
        <f t="shared" si="257"/>
        <v>9745345</v>
      </c>
      <c r="P155" s="101">
        <f t="shared" si="257"/>
        <v>0</v>
      </c>
      <c r="Q155" s="101">
        <f t="shared" si="257"/>
        <v>9745345</v>
      </c>
      <c r="R155" s="101">
        <f t="shared" si="257"/>
        <v>0</v>
      </c>
      <c r="S155" s="101">
        <f t="shared" si="257"/>
        <v>7000000</v>
      </c>
      <c r="T155" s="101">
        <f t="shared" si="257"/>
        <v>0</v>
      </c>
      <c r="U155" s="101">
        <f t="shared" si="257"/>
        <v>1000000</v>
      </c>
      <c r="V155" s="101">
        <f t="shared" si="257"/>
        <v>0</v>
      </c>
      <c r="W155" s="101">
        <f t="shared" si="257"/>
        <v>8249659</v>
      </c>
      <c r="X155" s="101">
        <f t="shared" si="257"/>
        <v>0</v>
      </c>
      <c r="Y155" s="101">
        <f t="shared" si="257"/>
        <v>8249659</v>
      </c>
      <c r="Z155" s="101">
        <f t="shared" si="257"/>
        <v>0</v>
      </c>
      <c r="AA155" s="101">
        <f t="shared" si="257"/>
        <v>8249659</v>
      </c>
      <c r="AB155" s="101">
        <f t="shared" si="257"/>
        <v>0</v>
      </c>
      <c r="AC155" s="101">
        <f t="shared" si="257"/>
        <v>8521546</v>
      </c>
      <c r="AD155" s="101">
        <f t="shared" si="257"/>
        <v>0</v>
      </c>
      <c r="AE155" s="101">
        <f t="shared" si="257"/>
        <v>0</v>
      </c>
      <c r="AF155" s="101">
        <f t="shared" si="257"/>
        <v>0</v>
      </c>
      <c r="AG155" s="101">
        <f t="shared" ref="AG155:AL157" si="258">AG156</f>
        <v>0</v>
      </c>
      <c r="AH155" s="101">
        <f t="shared" si="258"/>
        <v>0</v>
      </c>
      <c r="AI155" s="101">
        <f t="shared" si="258"/>
        <v>0</v>
      </c>
      <c r="AJ155" s="101">
        <f t="shared" si="258"/>
        <v>0</v>
      </c>
      <c r="AK155" s="101">
        <f t="shared" si="258"/>
        <v>0</v>
      </c>
      <c r="AL155" s="101">
        <f t="shared" si="258"/>
        <v>0</v>
      </c>
    </row>
    <row r="156" spans="1:330" ht="15" x14ac:dyDescent="0.2">
      <c r="A156" s="190" t="s">
        <v>616</v>
      </c>
      <c r="B156" s="190" t="s">
        <v>628</v>
      </c>
      <c r="C156" s="181">
        <v>562</v>
      </c>
      <c r="D156" s="181">
        <v>56200</v>
      </c>
      <c r="E156" s="189" t="s">
        <v>101</v>
      </c>
      <c r="F156" s="192">
        <v>4214</v>
      </c>
      <c r="G156" s="191" t="s">
        <v>500</v>
      </c>
      <c r="I156" s="94">
        <v>2484917</v>
      </c>
      <c r="J156" s="112"/>
      <c r="K156" s="94">
        <v>4500000</v>
      </c>
      <c r="L156" s="112"/>
      <c r="M156" s="94">
        <v>9745345</v>
      </c>
      <c r="N156" s="112"/>
      <c r="O156" s="94">
        <v>9745345</v>
      </c>
      <c r="P156" s="112"/>
      <c r="Q156" s="94">
        <v>9745345</v>
      </c>
      <c r="R156" s="112"/>
      <c r="S156" s="94">
        <v>7000000</v>
      </c>
      <c r="T156" s="112"/>
      <c r="U156" s="94">
        <v>1000000</v>
      </c>
      <c r="V156" s="112"/>
      <c r="W156" s="94">
        <v>8249659</v>
      </c>
      <c r="X156" s="112"/>
      <c r="Y156" s="94">
        <v>8249659</v>
      </c>
      <c r="Z156" s="112"/>
      <c r="AA156" s="94">
        <v>8249659</v>
      </c>
      <c r="AB156" s="112"/>
      <c r="AC156" s="94">
        <v>8521546</v>
      </c>
      <c r="AD156" s="112"/>
      <c r="AE156" s="94"/>
      <c r="AF156" s="112"/>
      <c r="AG156" s="94"/>
      <c r="AH156" s="112"/>
      <c r="AI156" s="94"/>
      <c r="AJ156" s="112"/>
      <c r="AK156" s="94"/>
      <c r="AL156" s="112"/>
    </row>
    <row r="157" spans="1:330" s="161" customFormat="1" x14ac:dyDescent="0.2">
      <c r="A157" s="184" t="s">
        <v>616</v>
      </c>
      <c r="B157" s="184" t="s">
        <v>628</v>
      </c>
      <c r="C157" s="181">
        <v>562</v>
      </c>
      <c r="D157" s="185">
        <v>56200</v>
      </c>
      <c r="E157" s="183"/>
      <c r="F157" s="186">
        <v>422</v>
      </c>
      <c r="G157" s="187"/>
      <c r="H157" s="188"/>
      <c r="I157" s="101">
        <f t="shared" si="257"/>
        <v>40000</v>
      </c>
      <c r="J157" s="101">
        <f t="shared" si="257"/>
        <v>0</v>
      </c>
      <c r="K157" s="101">
        <f t="shared" si="257"/>
        <v>0</v>
      </c>
      <c r="L157" s="101">
        <f t="shared" si="257"/>
        <v>0</v>
      </c>
      <c r="M157" s="101">
        <f t="shared" si="257"/>
        <v>0</v>
      </c>
      <c r="N157" s="101">
        <f t="shared" si="257"/>
        <v>0</v>
      </c>
      <c r="O157" s="101">
        <f t="shared" si="257"/>
        <v>0</v>
      </c>
      <c r="P157" s="101">
        <f t="shared" si="257"/>
        <v>0</v>
      </c>
      <c r="Q157" s="101">
        <f t="shared" si="257"/>
        <v>0</v>
      </c>
      <c r="R157" s="101">
        <f t="shared" si="257"/>
        <v>0</v>
      </c>
      <c r="S157" s="101">
        <f t="shared" si="257"/>
        <v>0</v>
      </c>
      <c r="T157" s="101">
        <f t="shared" si="257"/>
        <v>0</v>
      </c>
      <c r="U157" s="101">
        <f t="shared" si="257"/>
        <v>0</v>
      </c>
      <c r="V157" s="101">
        <f t="shared" si="257"/>
        <v>0</v>
      </c>
      <c r="W157" s="101">
        <f t="shared" si="257"/>
        <v>0</v>
      </c>
      <c r="X157" s="101">
        <f t="shared" si="257"/>
        <v>0</v>
      </c>
      <c r="Y157" s="101">
        <f t="shared" si="257"/>
        <v>0</v>
      </c>
      <c r="Z157" s="101">
        <f t="shared" si="257"/>
        <v>0</v>
      </c>
      <c r="AA157" s="101">
        <f t="shared" si="257"/>
        <v>0</v>
      </c>
      <c r="AB157" s="101">
        <f t="shared" si="257"/>
        <v>0</v>
      </c>
      <c r="AC157" s="101">
        <f t="shared" si="257"/>
        <v>0</v>
      </c>
      <c r="AD157" s="101">
        <f t="shared" si="257"/>
        <v>0</v>
      </c>
      <c r="AE157" s="101">
        <f t="shared" si="257"/>
        <v>0</v>
      </c>
      <c r="AF157" s="101">
        <f t="shared" si="257"/>
        <v>0</v>
      </c>
      <c r="AG157" s="101">
        <f t="shared" si="258"/>
        <v>0</v>
      </c>
      <c r="AH157" s="101">
        <f t="shared" si="258"/>
        <v>0</v>
      </c>
      <c r="AI157" s="101">
        <f t="shared" si="258"/>
        <v>0</v>
      </c>
      <c r="AJ157" s="101">
        <f t="shared" si="258"/>
        <v>0</v>
      </c>
      <c r="AK157" s="101">
        <f t="shared" si="258"/>
        <v>0</v>
      </c>
      <c r="AL157" s="101">
        <f t="shared" si="258"/>
        <v>0</v>
      </c>
    </row>
    <row r="158" spans="1:330" ht="15" x14ac:dyDescent="0.2">
      <c r="A158" s="190" t="s">
        <v>616</v>
      </c>
      <c r="B158" s="190" t="s">
        <v>628</v>
      </c>
      <c r="C158" s="181">
        <v>562</v>
      </c>
      <c r="D158" s="181">
        <v>56200</v>
      </c>
      <c r="E158" s="189" t="s">
        <v>101</v>
      </c>
      <c r="F158" s="192">
        <v>4225</v>
      </c>
      <c r="G158" s="191" t="s">
        <v>658</v>
      </c>
      <c r="I158" s="94">
        <v>40000</v>
      </c>
      <c r="J158" s="112"/>
      <c r="K158" s="94"/>
      <c r="L158" s="112"/>
      <c r="M158" s="94"/>
      <c r="N158" s="112"/>
      <c r="O158" s="94"/>
      <c r="P158" s="112"/>
      <c r="Q158" s="94"/>
      <c r="R158" s="112"/>
      <c r="S158" s="94"/>
      <c r="T158" s="112"/>
      <c r="U158" s="94"/>
      <c r="V158" s="112"/>
      <c r="W158" s="94"/>
      <c r="X158" s="112"/>
      <c r="Y158" s="94"/>
      <c r="Z158" s="112"/>
      <c r="AA158" s="94"/>
      <c r="AB158" s="112"/>
      <c r="AC158" s="94"/>
      <c r="AD158" s="112"/>
      <c r="AE158" s="94"/>
      <c r="AF158" s="112"/>
      <c r="AG158" s="94"/>
      <c r="AH158" s="112"/>
      <c r="AI158" s="94"/>
      <c r="AJ158" s="112"/>
      <c r="AK158" s="94"/>
      <c r="AL158" s="112"/>
    </row>
    <row r="159" spans="1:330" x14ac:dyDescent="0.2">
      <c r="A159" s="171" t="s">
        <v>616</v>
      </c>
      <c r="B159" s="171" t="s">
        <v>628</v>
      </c>
      <c r="C159" s="141">
        <v>563</v>
      </c>
      <c r="D159" s="141">
        <v>56300</v>
      </c>
      <c r="E159" s="171"/>
      <c r="F159" s="142">
        <v>31</v>
      </c>
      <c r="G159" s="143"/>
      <c r="H159" s="172"/>
      <c r="I159" s="105">
        <f>I160+I162</f>
        <v>23300</v>
      </c>
      <c r="J159" s="105">
        <f t="shared" ref="J159:AJ159" si="259">J160+J162</f>
        <v>0</v>
      </c>
      <c r="K159" s="105">
        <f t="shared" si="259"/>
        <v>0</v>
      </c>
      <c r="L159" s="105">
        <f t="shared" si="259"/>
        <v>0</v>
      </c>
      <c r="M159" s="105">
        <f t="shared" si="259"/>
        <v>0</v>
      </c>
      <c r="N159" s="105">
        <f t="shared" si="259"/>
        <v>0</v>
      </c>
      <c r="O159" s="105">
        <f t="shared" si="259"/>
        <v>0</v>
      </c>
      <c r="P159" s="105">
        <f t="shared" si="259"/>
        <v>0</v>
      </c>
      <c r="Q159" s="105">
        <f t="shared" si="259"/>
        <v>0</v>
      </c>
      <c r="R159" s="105">
        <f t="shared" si="259"/>
        <v>0</v>
      </c>
      <c r="S159" s="105">
        <f t="shared" ref="S159:T159" si="260">S160+S162</f>
        <v>23300</v>
      </c>
      <c r="T159" s="105">
        <f t="shared" si="260"/>
        <v>0</v>
      </c>
      <c r="U159" s="105">
        <f t="shared" si="259"/>
        <v>0</v>
      </c>
      <c r="V159" s="105">
        <f t="shared" si="259"/>
        <v>0</v>
      </c>
      <c r="W159" s="105">
        <f t="shared" si="259"/>
        <v>0</v>
      </c>
      <c r="X159" s="105">
        <f t="shared" si="259"/>
        <v>0</v>
      </c>
      <c r="Y159" s="105">
        <f t="shared" si="259"/>
        <v>0</v>
      </c>
      <c r="Z159" s="105">
        <f t="shared" si="259"/>
        <v>0</v>
      </c>
      <c r="AA159" s="105">
        <f t="shared" si="259"/>
        <v>0</v>
      </c>
      <c r="AB159" s="105">
        <f t="shared" si="259"/>
        <v>0</v>
      </c>
      <c r="AC159" s="105">
        <f t="shared" ref="AC159:AD159" si="261">AC160+AC162</f>
        <v>23300</v>
      </c>
      <c r="AD159" s="105">
        <f t="shared" si="261"/>
        <v>0</v>
      </c>
      <c r="AE159" s="105">
        <f t="shared" si="259"/>
        <v>0</v>
      </c>
      <c r="AF159" s="105">
        <f t="shared" si="259"/>
        <v>0</v>
      </c>
      <c r="AG159" s="105">
        <f t="shared" si="259"/>
        <v>0</v>
      </c>
      <c r="AH159" s="105">
        <f t="shared" si="259"/>
        <v>0</v>
      </c>
      <c r="AI159" s="105">
        <f t="shared" si="259"/>
        <v>0</v>
      </c>
      <c r="AJ159" s="105">
        <f t="shared" si="259"/>
        <v>0</v>
      </c>
      <c r="AK159" s="105">
        <f t="shared" ref="AK159:AL159" si="262">AK160+AK162</f>
        <v>0</v>
      </c>
      <c r="AL159" s="105">
        <f t="shared" si="262"/>
        <v>0</v>
      </c>
    </row>
    <row r="160" spans="1:330" s="173" customFormat="1" x14ac:dyDescent="0.2">
      <c r="A160" s="184">
        <v>51327</v>
      </c>
      <c r="B160" s="184" t="s">
        <v>628</v>
      </c>
      <c r="C160" s="185">
        <v>563</v>
      </c>
      <c r="D160" s="185">
        <v>56300</v>
      </c>
      <c r="E160" s="183"/>
      <c r="F160" s="186">
        <v>311</v>
      </c>
      <c r="G160" s="187"/>
      <c r="H160" s="188"/>
      <c r="I160" s="101">
        <f>I161</f>
        <v>20000</v>
      </c>
      <c r="J160" s="101">
        <f t="shared" ref="J160:AL160" si="263">J161</f>
        <v>0</v>
      </c>
      <c r="K160" s="101">
        <f t="shared" si="263"/>
        <v>0</v>
      </c>
      <c r="L160" s="101">
        <f t="shared" si="263"/>
        <v>0</v>
      </c>
      <c r="M160" s="101">
        <f t="shared" si="263"/>
        <v>0</v>
      </c>
      <c r="N160" s="101">
        <f t="shared" si="263"/>
        <v>0</v>
      </c>
      <c r="O160" s="101">
        <f t="shared" si="263"/>
        <v>0</v>
      </c>
      <c r="P160" s="101">
        <f t="shared" si="263"/>
        <v>0</v>
      </c>
      <c r="Q160" s="101">
        <f t="shared" si="263"/>
        <v>0</v>
      </c>
      <c r="R160" s="101">
        <f t="shared" si="263"/>
        <v>0</v>
      </c>
      <c r="S160" s="101">
        <f t="shared" si="263"/>
        <v>20000</v>
      </c>
      <c r="T160" s="101">
        <f t="shared" si="263"/>
        <v>0</v>
      </c>
      <c r="U160" s="101">
        <f t="shared" si="263"/>
        <v>0</v>
      </c>
      <c r="V160" s="101">
        <f t="shared" si="263"/>
        <v>0</v>
      </c>
      <c r="W160" s="101">
        <f t="shared" si="263"/>
        <v>0</v>
      </c>
      <c r="X160" s="101">
        <f t="shared" si="263"/>
        <v>0</v>
      </c>
      <c r="Y160" s="101">
        <f t="shared" si="263"/>
        <v>0</v>
      </c>
      <c r="Z160" s="101">
        <f t="shared" si="263"/>
        <v>0</v>
      </c>
      <c r="AA160" s="101">
        <f t="shared" si="263"/>
        <v>0</v>
      </c>
      <c r="AB160" s="101">
        <f t="shared" si="263"/>
        <v>0</v>
      </c>
      <c r="AC160" s="101">
        <f t="shared" si="263"/>
        <v>20000</v>
      </c>
      <c r="AD160" s="101">
        <f t="shared" si="263"/>
        <v>0</v>
      </c>
      <c r="AE160" s="101">
        <f t="shared" si="263"/>
        <v>0</v>
      </c>
      <c r="AF160" s="101">
        <f t="shared" si="263"/>
        <v>0</v>
      </c>
      <c r="AG160" s="101">
        <f t="shared" si="263"/>
        <v>0</v>
      </c>
      <c r="AH160" s="101">
        <f t="shared" si="263"/>
        <v>0</v>
      </c>
      <c r="AI160" s="101">
        <f t="shared" si="263"/>
        <v>0</v>
      </c>
      <c r="AJ160" s="101">
        <f t="shared" si="263"/>
        <v>0</v>
      </c>
      <c r="AK160" s="101">
        <f t="shared" si="263"/>
        <v>0</v>
      </c>
      <c r="AL160" s="101">
        <f t="shared" si="263"/>
        <v>0</v>
      </c>
      <c r="AM160" s="161"/>
      <c r="AN160" s="161"/>
      <c r="AO160" s="161"/>
      <c r="AP160" s="161"/>
      <c r="AQ160" s="161"/>
      <c r="AR160" s="161"/>
      <c r="AS160" s="161"/>
      <c r="AT160" s="161"/>
      <c r="AU160" s="161"/>
      <c r="AV160" s="161"/>
      <c r="AW160" s="161"/>
      <c r="AX160" s="161"/>
      <c r="AY160" s="161"/>
      <c r="AZ160" s="161"/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  <c r="BO160" s="161"/>
      <c r="BP160" s="161"/>
      <c r="BQ160" s="161"/>
      <c r="BR160" s="161"/>
      <c r="BS160" s="161"/>
      <c r="BT160" s="161"/>
      <c r="BU160" s="161"/>
      <c r="BV160" s="161"/>
      <c r="BW160" s="161"/>
      <c r="BX160" s="161"/>
      <c r="BY160" s="161"/>
      <c r="BZ160" s="161"/>
      <c r="CA160" s="161"/>
      <c r="CB160" s="161"/>
      <c r="CC160" s="161"/>
      <c r="CD160" s="161"/>
      <c r="CE160" s="161"/>
      <c r="CF160" s="161"/>
      <c r="CG160" s="161"/>
      <c r="CH160" s="161"/>
      <c r="CI160" s="161"/>
      <c r="CJ160" s="161"/>
      <c r="CK160" s="161"/>
      <c r="CL160" s="161"/>
      <c r="CM160" s="161"/>
      <c r="CN160" s="161"/>
      <c r="CO160" s="161"/>
      <c r="CP160" s="161"/>
      <c r="CQ160" s="161"/>
      <c r="CR160" s="161"/>
      <c r="CS160" s="161"/>
      <c r="CT160" s="161"/>
      <c r="CU160" s="161"/>
      <c r="CV160" s="161"/>
      <c r="CW160" s="161"/>
      <c r="CX160" s="161"/>
      <c r="CY160" s="161"/>
      <c r="CZ160" s="161"/>
      <c r="DA160" s="161"/>
      <c r="DB160" s="161"/>
      <c r="DC160" s="161"/>
      <c r="DD160" s="161"/>
      <c r="DE160" s="161"/>
      <c r="DF160" s="161"/>
      <c r="DG160" s="161"/>
      <c r="DH160" s="161"/>
      <c r="DI160" s="161"/>
      <c r="DJ160" s="161"/>
      <c r="DK160" s="161"/>
      <c r="DL160" s="161"/>
      <c r="DM160" s="161"/>
      <c r="DN160" s="161"/>
      <c r="DO160" s="161"/>
      <c r="DP160" s="161"/>
      <c r="DQ160" s="161"/>
      <c r="DR160" s="161"/>
      <c r="DS160" s="161"/>
      <c r="DT160" s="161"/>
      <c r="DU160" s="161"/>
      <c r="DV160" s="161"/>
      <c r="DW160" s="161"/>
      <c r="DX160" s="161"/>
      <c r="DY160" s="161"/>
      <c r="DZ160" s="161"/>
      <c r="EA160" s="161"/>
      <c r="EB160" s="161"/>
      <c r="EC160" s="161"/>
      <c r="ED160" s="161"/>
      <c r="EE160" s="161"/>
      <c r="EF160" s="161"/>
      <c r="EG160" s="161"/>
      <c r="EH160" s="161"/>
      <c r="EI160" s="161"/>
      <c r="EJ160" s="161"/>
      <c r="EK160" s="161"/>
      <c r="EL160" s="161"/>
      <c r="EM160" s="161"/>
      <c r="EN160" s="161"/>
      <c r="EO160" s="161"/>
      <c r="EP160" s="161"/>
      <c r="EQ160" s="161"/>
      <c r="ER160" s="161"/>
      <c r="ES160" s="161"/>
      <c r="ET160" s="161"/>
      <c r="EU160" s="161"/>
      <c r="EV160" s="161"/>
      <c r="EW160" s="161"/>
      <c r="EX160" s="161"/>
      <c r="EY160" s="161"/>
      <c r="EZ160" s="161"/>
      <c r="FA160" s="161"/>
      <c r="FB160" s="161"/>
      <c r="FC160" s="161"/>
      <c r="FD160" s="161"/>
      <c r="FE160" s="161"/>
      <c r="FF160" s="161"/>
      <c r="FG160" s="161"/>
      <c r="FH160" s="161"/>
      <c r="FI160" s="161"/>
      <c r="FJ160" s="161"/>
      <c r="FK160" s="161"/>
      <c r="FL160" s="161"/>
      <c r="FM160" s="161"/>
      <c r="FN160" s="161"/>
      <c r="FO160" s="161"/>
      <c r="FP160" s="161"/>
      <c r="FQ160" s="161"/>
      <c r="FR160" s="161"/>
      <c r="FS160" s="161"/>
      <c r="FT160" s="161"/>
      <c r="FU160" s="161"/>
      <c r="FV160" s="161"/>
      <c r="FW160" s="161"/>
      <c r="FX160" s="161"/>
      <c r="FY160" s="161"/>
      <c r="FZ160" s="161"/>
      <c r="GA160" s="161"/>
      <c r="GB160" s="161"/>
      <c r="GC160" s="161"/>
      <c r="GD160" s="161"/>
      <c r="GE160" s="161"/>
      <c r="GF160" s="161"/>
      <c r="GG160" s="161"/>
      <c r="GH160" s="161"/>
      <c r="GI160" s="161"/>
      <c r="GJ160" s="161"/>
      <c r="GK160" s="161"/>
      <c r="GL160" s="161"/>
      <c r="GM160" s="161"/>
      <c r="GN160" s="161"/>
      <c r="GO160" s="161"/>
      <c r="GP160" s="161"/>
      <c r="GQ160" s="161"/>
      <c r="GR160" s="161"/>
      <c r="GS160" s="161"/>
      <c r="GT160" s="161"/>
      <c r="GU160" s="161"/>
      <c r="GV160" s="161"/>
      <c r="GW160" s="161"/>
      <c r="GX160" s="161"/>
      <c r="GY160" s="161"/>
      <c r="GZ160" s="161"/>
      <c r="HA160" s="161"/>
      <c r="HB160" s="161"/>
      <c r="HC160" s="161"/>
      <c r="HD160" s="161"/>
      <c r="HE160" s="161"/>
      <c r="HF160" s="161"/>
      <c r="HG160" s="161"/>
      <c r="HH160" s="161"/>
      <c r="HI160" s="161"/>
      <c r="HJ160" s="161"/>
      <c r="HK160" s="161"/>
      <c r="HL160" s="161"/>
      <c r="HM160" s="161"/>
      <c r="HN160" s="161"/>
      <c r="HO160" s="161"/>
      <c r="HP160" s="161"/>
      <c r="HQ160" s="161"/>
      <c r="HR160" s="161"/>
      <c r="HS160" s="161"/>
      <c r="HT160" s="161"/>
      <c r="HU160" s="161"/>
      <c r="HV160" s="161"/>
      <c r="HW160" s="161"/>
      <c r="HX160" s="161"/>
      <c r="HY160" s="161"/>
      <c r="HZ160" s="161"/>
      <c r="IA160" s="161"/>
      <c r="IB160" s="161"/>
      <c r="IC160" s="161"/>
      <c r="ID160" s="161"/>
      <c r="IE160" s="161"/>
      <c r="IF160" s="161"/>
      <c r="IG160" s="161"/>
      <c r="IH160" s="161"/>
      <c r="II160" s="161"/>
      <c r="IJ160" s="161"/>
      <c r="IK160" s="161"/>
      <c r="IL160" s="161"/>
      <c r="IM160" s="161"/>
      <c r="IN160" s="161"/>
      <c r="IO160" s="161"/>
      <c r="IP160" s="161"/>
      <c r="IQ160" s="161"/>
      <c r="IR160" s="161"/>
      <c r="IS160" s="161"/>
      <c r="IT160" s="161"/>
      <c r="IU160" s="161"/>
      <c r="IV160" s="161"/>
      <c r="IW160" s="161"/>
      <c r="IX160" s="161"/>
      <c r="IY160" s="161"/>
      <c r="IZ160" s="161"/>
      <c r="JA160" s="161"/>
      <c r="JB160" s="161"/>
      <c r="JC160" s="161"/>
      <c r="JD160" s="161"/>
      <c r="JE160" s="161"/>
      <c r="JF160" s="161"/>
      <c r="JG160" s="161"/>
      <c r="JH160" s="161"/>
      <c r="JI160" s="161"/>
      <c r="JJ160" s="161"/>
      <c r="JK160" s="161"/>
      <c r="JL160" s="161"/>
      <c r="JM160" s="161"/>
      <c r="JN160" s="161"/>
      <c r="JO160" s="161"/>
      <c r="JP160" s="161"/>
      <c r="JQ160" s="161"/>
      <c r="JR160" s="161"/>
      <c r="JS160" s="161"/>
      <c r="JT160" s="161"/>
      <c r="JU160" s="161"/>
      <c r="JV160" s="161"/>
      <c r="JW160" s="161"/>
      <c r="JX160" s="161"/>
      <c r="JY160" s="161"/>
      <c r="JZ160" s="161"/>
      <c r="KA160" s="161"/>
      <c r="KB160" s="161"/>
      <c r="KC160" s="161"/>
      <c r="KD160" s="161"/>
      <c r="KE160" s="161"/>
      <c r="KF160" s="161"/>
      <c r="KG160" s="161"/>
      <c r="KH160" s="161"/>
      <c r="KI160" s="161"/>
      <c r="KJ160" s="161"/>
      <c r="KK160" s="161"/>
      <c r="KL160" s="161"/>
      <c r="KM160" s="161"/>
      <c r="KN160" s="161"/>
      <c r="KO160" s="161"/>
      <c r="KP160" s="161"/>
      <c r="KQ160" s="161"/>
      <c r="KR160" s="161"/>
      <c r="KS160" s="161"/>
      <c r="KT160" s="161"/>
      <c r="KU160" s="161"/>
      <c r="KV160" s="161"/>
      <c r="KW160" s="161"/>
      <c r="KX160" s="161"/>
      <c r="KY160" s="161"/>
      <c r="KZ160" s="161"/>
      <c r="LA160" s="161"/>
      <c r="LB160" s="161"/>
      <c r="LC160" s="161"/>
      <c r="LD160" s="161"/>
      <c r="LE160" s="161"/>
      <c r="LF160" s="161"/>
      <c r="LG160" s="161"/>
      <c r="LH160" s="161"/>
      <c r="LI160" s="161"/>
      <c r="LJ160" s="161"/>
      <c r="LK160" s="161"/>
      <c r="LL160" s="161"/>
      <c r="LM160" s="161"/>
      <c r="LN160" s="161"/>
      <c r="LO160" s="161"/>
      <c r="LP160" s="161"/>
      <c r="LQ160" s="161"/>
      <c r="LR160" s="161"/>
    </row>
    <row r="161" spans="1:330" ht="15" x14ac:dyDescent="0.2">
      <c r="A161" s="190">
        <v>51327</v>
      </c>
      <c r="B161" s="190" t="s">
        <v>628</v>
      </c>
      <c r="C161" s="181">
        <v>563</v>
      </c>
      <c r="D161" s="181">
        <v>56300</v>
      </c>
      <c r="E161" s="189" t="s">
        <v>101</v>
      </c>
      <c r="F161" s="192">
        <v>3111</v>
      </c>
      <c r="G161" s="191" t="s">
        <v>33</v>
      </c>
      <c r="I161" s="94">
        <v>20000</v>
      </c>
      <c r="J161" s="112"/>
      <c r="K161" s="94"/>
      <c r="L161" s="112"/>
      <c r="M161" s="94"/>
      <c r="N161" s="112"/>
      <c r="O161" s="94"/>
      <c r="P161" s="112"/>
      <c r="Q161" s="94"/>
      <c r="R161" s="112"/>
      <c r="S161" s="94">
        <v>20000</v>
      </c>
      <c r="T161" s="112"/>
      <c r="U161" s="94"/>
      <c r="V161" s="112"/>
      <c r="W161" s="94"/>
      <c r="X161" s="112"/>
      <c r="Y161" s="94"/>
      <c r="Z161" s="112"/>
      <c r="AA161" s="94"/>
      <c r="AB161" s="112"/>
      <c r="AC161" s="94">
        <v>20000</v>
      </c>
      <c r="AD161" s="112"/>
      <c r="AE161" s="94"/>
      <c r="AF161" s="112"/>
      <c r="AG161" s="94"/>
      <c r="AH161" s="112"/>
      <c r="AI161" s="94"/>
      <c r="AJ161" s="112"/>
      <c r="AK161" s="94"/>
      <c r="AL161" s="112"/>
    </row>
    <row r="162" spans="1:330" s="173" customFormat="1" x14ac:dyDescent="0.2">
      <c r="A162" s="184">
        <v>51327</v>
      </c>
      <c r="B162" s="184" t="s">
        <v>628</v>
      </c>
      <c r="C162" s="185">
        <v>563</v>
      </c>
      <c r="D162" s="185">
        <v>56300</v>
      </c>
      <c r="E162" s="183"/>
      <c r="F162" s="186">
        <v>313</v>
      </c>
      <c r="G162" s="187"/>
      <c r="H162" s="188"/>
      <c r="I162" s="101">
        <f>I163</f>
        <v>3300</v>
      </c>
      <c r="J162" s="101">
        <f t="shared" ref="J162:AL162" si="264">J163</f>
        <v>0</v>
      </c>
      <c r="K162" s="101">
        <f t="shared" si="264"/>
        <v>0</v>
      </c>
      <c r="L162" s="101">
        <f t="shared" si="264"/>
        <v>0</v>
      </c>
      <c r="M162" s="101">
        <f t="shared" si="264"/>
        <v>0</v>
      </c>
      <c r="N162" s="101">
        <f t="shared" si="264"/>
        <v>0</v>
      </c>
      <c r="O162" s="101">
        <f t="shared" si="264"/>
        <v>0</v>
      </c>
      <c r="P162" s="101">
        <f t="shared" si="264"/>
        <v>0</v>
      </c>
      <c r="Q162" s="101">
        <f t="shared" si="264"/>
        <v>0</v>
      </c>
      <c r="R162" s="101">
        <f t="shared" si="264"/>
        <v>0</v>
      </c>
      <c r="S162" s="101">
        <f t="shared" si="264"/>
        <v>3300</v>
      </c>
      <c r="T162" s="101">
        <f t="shared" si="264"/>
        <v>0</v>
      </c>
      <c r="U162" s="101">
        <f t="shared" si="264"/>
        <v>0</v>
      </c>
      <c r="V162" s="101">
        <f t="shared" si="264"/>
        <v>0</v>
      </c>
      <c r="W162" s="101">
        <f t="shared" si="264"/>
        <v>0</v>
      </c>
      <c r="X162" s="101">
        <f t="shared" si="264"/>
        <v>0</v>
      </c>
      <c r="Y162" s="101">
        <f t="shared" si="264"/>
        <v>0</v>
      </c>
      <c r="Z162" s="101">
        <f t="shared" si="264"/>
        <v>0</v>
      </c>
      <c r="AA162" s="101">
        <f t="shared" si="264"/>
        <v>0</v>
      </c>
      <c r="AB162" s="101">
        <f t="shared" si="264"/>
        <v>0</v>
      </c>
      <c r="AC162" s="101">
        <f t="shared" si="264"/>
        <v>3300</v>
      </c>
      <c r="AD162" s="101">
        <f t="shared" si="264"/>
        <v>0</v>
      </c>
      <c r="AE162" s="101">
        <f t="shared" si="264"/>
        <v>0</v>
      </c>
      <c r="AF162" s="101">
        <f t="shared" si="264"/>
        <v>0</v>
      </c>
      <c r="AG162" s="101">
        <f t="shared" si="264"/>
        <v>0</v>
      </c>
      <c r="AH162" s="101">
        <f t="shared" si="264"/>
        <v>0</v>
      </c>
      <c r="AI162" s="101">
        <f t="shared" si="264"/>
        <v>0</v>
      </c>
      <c r="AJ162" s="101">
        <f t="shared" si="264"/>
        <v>0</v>
      </c>
      <c r="AK162" s="101">
        <f t="shared" si="264"/>
        <v>0</v>
      </c>
      <c r="AL162" s="101">
        <f t="shared" si="264"/>
        <v>0</v>
      </c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  <c r="AW162" s="161"/>
      <c r="AX162" s="161"/>
      <c r="AY162" s="161"/>
      <c r="AZ162" s="161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61"/>
      <c r="BL162" s="161"/>
      <c r="BM162" s="161"/>
      <c r="BN162" s="161"/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61"/>
      <c r="BY162" s="161"/>
      <c r="BZ162" s="161"/>
      <c r="CA162" s="161"/>
      <c r="CB162" s="161"/>
      <c r="CC162" s="161"/>
      <c r="CD162" s="161"/>
      <c r="CE162" s="161"/>
      <c r="CF162" s="161"/>
      <c r="CG162" s="161"/>
      <c r="CH162" s="161"/>
      <c r="CI162" s="161"/>
      <c r="CJ162" s="161"/>
      <c r="CK162" s="161"/>
      <c r="CL162" s="161"/>
      <c r="CM162" s="161"/>
      <c r="CN162" s="161"/>
      <c r="CO162" s="161"/>
      <c r="CP162" s="161"/>
      <c r="CQ162" s="161"/>
      <c r="CR162" s="161"/>
      <c r="CS162" s="161"/>
      <c r="CT162" s="161"/>
      <c r="CU162" s="161"/>
      <c r="CV162" s="161"/>
      <c r="CW162" s="161"/>
      <c r="CX162" s="161"/>
      <c r="CY162" s="161"/>
      <c r="CZ162" s="161"/>
      <c r="DA162" s="161"/>
      <c r="DB162" s="161"/>
      <c r="DC162" s="161"/>
      <c r="DD162" s="161"/>
      <c r="DE162" s="161"/>
      <c r="DF162" s="161"/>
      <c r="DG162" s="161"/>
      <c r="DH162" s="161"/>
      <c r="DI162" s="161"/>
      <c r="DJ162" s="161"/>
      <c r="DK162" s="161"/>
      <c r="DL162" s="161"/>
      <c r="DM162" s="161"/>
      <c r="DN162" s="161"/>
      <c r="DO162" s="161"/>
      <c r="DP162" s="161"/>
      <c r="DQ162" s="161"/>
      <c r="DR162" s="161"/>
      <c r="DS162" s="161"/>
      <c r="DT162" s="161"/>
      <c r="DU162" s="161"/>
      <c r="DV162" s="161"/>
      <c r="DW162" s="161"/>
      <c r="DX162" s="161"/>
      <c r="DY162" s="161"/>
      <c r="DZ162" s="161"/>
      <c r="EA162" s="161"/>
      <c r="EB162" s="161"/>
      <c r="EC162" s="161"/>
      <c r="ED162" s="161"/>
      <c r="EE162" s="161"/>
      <c r="EF162" s="161"/>
      <c r="EG162" s="161"/>
      <c r="EH162" s="161"/>
      <c r="EI162" s="161"/>
      <c r="EJ162" s="161"/>
      <c r="EK162" s="161"/>
      <c r="EL162" s="161"/>
      <c r="EM162" s="161"/>
      <c r="EN162" s="161"/>
      <c r="EO162" s="161"/>
      <c r="EP162" s="161"/>
      <c r="EQ162" s="161"/>
      <c r="ER162" s="161"/>
      <c r="ES162" s="161"/>
      <c r="ET162" s="161"/>
      <c r="EU162" s="161"/>
      <c r="EV162" s="161"/>
      <c r="EW162" s="161"/>
      <c r="EX162" s="161"/>
      <c r="EY162" s="161"/>
      <c r="EZ162" s="161"/>
      <c r="FA162" s="161"/>
      <c r="FB162" s="161"/>
      <c r="FC162" s="161"/>
      <c r="FD162" s="161"/>
      <c r="FE162" s="161"/>
      <c r="FF162" s="161"/>
      <c r="FG162" s="161"/>
      <c r="FH162" s="161"/>
      <c r="FI162" s="161"/>
      <c r="FJ162" s="161"/>
      <c r="FK162" s="161"/>
      <c r="FL162" s="161"/>
      <c r="FM162" s="161"/>
      <c r="FN162" s="161"/>
      <c r="FO162" s="161"/>
      <c r="FP162" s="161"/>
      <c r="FQ162" s="161"/>
      <c r="FR162" s="161"/>
      <c r="FS162" s="161"/>
      <c r="FT162" s="161"/>
      <c r="FU162" s="161"/>
      <c r="FV162" s="161"/>
      <c r="FW162" s="161"/>
      <c r="FX162" s="161"/>
      <c r="FY162" s="161"/>
      <c r="FZ162" s="161"/>
      <c r="GA162" s="161"/>
      <c r="GB162" s="161"/>
      <c r="GC162" s="161"/>
      <c r="GD162" s="161"/>
      <c r="GE162" s="161"/>
      <c r="GF162" s="161"/>
      <c r="GG162" s="161"/>
      <c r="GH162" s="161"/>
      <c r="GI162" s="161"/>
      <c r="GJ162" s="161"/>
      <c r="GK162" s="161"/>
      <c r="GL162" s="161"/>
      <c r="GM162" s="161"/>
      <c r="GN162" s="161"/>
      <c r="GO162" s="161"/>
      <c r="GP162" s="161"/>
      <c r="GQ162" s="161"/>
      <c r="GR162" s="161"/>
      <c r="GS162" s="161"/>
      <c r="GT162" s="161"/>
      <c r="GU162" s="161"/>
      <c r="GV162" s="161"/>
      <c r="GW162" s="161"/>
      <c r="GX162" s="161"/>
      <c r="GY162" s="161"/>
      <c r="GZ162" s="161"/>
      <c r="HA162" s="161"/>
      <c r="HB162" s="161"/>
      <c r="HC162" s="161"/>
      <c r="HD162" s="161"/>
      <c r="HE162" s="161"/>
      <c r="HF162" s="161"/>
      <c r="HG162" s="161"/>
      <c r="HH162" s="161"/>
      <c r="HI162" s="161"/>
      <c r="HJ162" s="161"/>
      <c r="HK162" s="161"/>
      <c r="HL162" s="161"/>
      <c r="HM162" s="161"/>
      <c r="HN162" s="161"/>
      <c r="HO162" s="161"/>
      <c r="HP162" s="161"/>
      <c r="HQ162" s="161"/>
      <c r="HR162" s="161"/>
      <c r="HS162" s="161"/>
      <c r="HT162" s="161"/>
      <c r="HU162" s="161"/>
      <c r="HV162" s="161"/>
      <c r="HW162" s="161"/>
      <c r="HX162" s="161"/>
      <c r="HY162" s="161"/>
      <c r="HZ162" s="161"/>
      <c r="IA162" s="161"/>
      <c r="IB162" s="161"/>
      <c r="IC162" s="161"/>
      <c r="ID162" s="161"/>
      <c r="IE162" s="161"/>
      <c r="IF162" s="161"/>
      <c r="IG162" s="161"/>
      <c r="IH162" s="161"/>
      <c r="II162" s="161"/>
      <c r="IJ162" s="161"/>
      <c r="IK162" s="161"/>
      <c r="IL162" s="161"/>
      <c r="IM162" s="161"/>
      <c r="IN162" s="161"/>
      <c r="IO162" s="161"/>
      <c r="IP162" s="161"/>
      <c r="IQ162" s="161"/>
      <c r="IR162" s="161"/>
      <c r="IS162" s="161"/>
      <c r="IT162" s="161"/>
      <c r="IU162" s="161"/>
      <c r="IV162" s="161"/>
      <c r="IW162" s="161"/>
      <c r="IX162" s="161"/>
      <c r="IY162" s="161"/>
      <c r="IZ162" s="161"/>
      <c r="JA162" s="161"/>
      <c r="JB162" s="161"/>
      <c r="JC162" s="161"/>
      <c r="JD162" s="161"/>
      <c r="JE162" s="161"/>
      <c r="JF162" s="161"/>
      <c r="JG162" s="161"/>
      <c r="JH162" s="161"/>
      <c r="JI162" s="161"/>
      <c r="JJ162" s="161"/>
      <c r="JK162" s="161"/>
      <c r="JL162" s="161"/>
      <c r="JM162" s="161"/>
      <c r="JN162" s="161"/>
      <c r="JO162" s="161"/>
      <c r="JP162" s="161"/>
      <c r="JQ162" s="161"/>
      <c r="JR162" s="161"/>
      <c r="JS162" s="161"/>
      <c r="JT162" s="161"/>
      <c r="JU162" s="161"/>
      <c r="JV162" s="161"/>
      <c r="JW162" s="161"/>
      <c r="JX162" s="161"/>
      <c r="JY162" s="161"/>
      <c r="JZ162" s="161"/>
      <c r="KA162" s="161"/>
      <c r="KB162" s="161"/>
      <c r="KC162" s="161"/>
      <c r="KD162" s="161"/>
      <c r="KE162" s="161"/>
      <c r="KF162" s="161"/>
      <c r="KG162" s="161"/>
      <c r="KH162" s="161"/>
      <c r="KI162" s="161"/>
      <c r="KJ162" s="161"/>
      <c r="KK162" s="161"/>
      <c r="KL162" s="161"/>
      <c r="KM162" s="161"/>
      <c r="KN162" s="161"/>
      <c r="KO162" s="161"/>
      <c r="KP162" s="161"/>
      <c r="KQ162" s="161"/>
      <c r="KR162" s="161"/>
      <c r="KS162" s="161"/>
      <c r="KT162" s="161"/>
      <c r="KU162" s="161"/>
      <c r="KV162" s="161"/>
      <c r="KW162" s="161"/>
      <c r="KX162" s="161"/>
      <c r="KY162" s="161"/>
      <c r="KZ162" s="161"/>
      <c r="LA162" s="161"/>
      <c r="LB162" s="161"/>
      <c r="LC162" s="161"/>
      <c r="LD162" s="161"/>
      <c r="LE162" s="161"/>
      <c r="LF162" s="161"/>
      <c r="LG162" s="161"/>
      <c r="LH162" s="161"/>
      <c r="LI162" s="161"/>
      <c r="LJ162" s="161"/>
      <c r="LK162" s="161"/>
      <c r="LL162" s="161"/>
      <c r="LM162" s="161"/>
      <c r="LN162" s="161"/>
      <c r="LO162" s="161"/>
      <c r="LP162" s="161"/>
      <c r="LQ162" s="161"/>
      <c r="LR162" s="161"/>
    </row>
    <row r="163" spans="1:330" ht="15" x14ac:dyDescent="0.2">
      <c r="A163" s="190">
        <v>51327</v>
      </c>
      <c r="B163" s="190" t="s">
        <v>628</v>
      </c>
      <c r="C163" s="181">
        <v>563</v>
      </c>
      <c r="D163" s="181">
        <v>56300</v>
      </c>
      <c r="E163" s="189" t="s">
        <v>101</v>
      </c>
      <c r="F163" s="192">
        <v>3132</v>
      </c>
      <c r="G163" s="191" t="s">
        <v>40</v>
      </c>
      <c r="I163" s="94">
        <v>3300</v>
      </c>
      <c r="J163" s="112"/>
      <c r="K163" s="94"/>
      <c r="L163" s="112"/>
      <c r="M163" s="94"/>
      <c r="N163" s="112"/>
      <c r="O163" s="94"/>
      <c r="P163" s="112"/>
      <c r="Q163" s="94"/>
      <c r="R163" s="112"/>
      <c r="S163" s="94">
        <v>3300</v>
      </c>
      <c r="T163" s="112"/>
      <c r="U163" s="94"/>
      <c r="V163" s="112"/>
      <c r="W163" s="94"/>
      <c r="X163" s="112"/>
      <c r="Y163" s="94"/>
      <c r="Z163" s="112"/>
      <c r="AA163" s="94"/>
      <c r="AB163" s="112"/>
      <c r="AC163" s="94">
        <v>3300</v>
      </c>
      <c r="AD163" s="112"/>
      <c r="AE163" s="94"/>
      <c r="AF163" s="112"/>
      <c r="AG163" s="94"/>
      <c r="AH163" s="112"/>
      <c r="AI163" s="94"/>
      <c r="AJ163" s="112"/>
      <c r="AK163" s="94"/>
      <c r="AL163" s="112"/>
    </row>
    <row r="164" spans="1:330" s="173" customFormat="1" ht="90" x14ac:dyDescent="0.2">
      <c r="A164" s="175" t="s">
        <v>616</v>
      </c>
      <c r="B164" s="176" t="s">
        <v>632</v>
      </c>
      <c r="C164" s="176"/>
      <c r="D164" s="176"/>
      <c r="E164" s="176"/>
      <c r="F164" s="177"/>
      <c r="G164" s="180" t="s">
        <v>604</v>
      </c>
      <c r="H164" s="179" t="s">
        <v>603</v>
      </c>
      <c r="I164" s="100">
        <f t="shared" ref="I164:AF164" si="265">I165+I170+I176+I181+I186+I192+I197+I202+I208</f>
        <v>101732</v>
      </c>
      <c r="J164" s="100">
        <f t="shared" si="265"/>
        <v>0</v>
      </c>
      <c r="K164" s="100">
        <f t="shared" si="265"/>
        <v>50866</v>
      </c>
      <c r="L164" s="100">
        <f t="shared" si="265"/>
        <v>0</v>
      </c>
      <c r="M164" s="100">
        <f t="shared" si="265"/>
        <v>50866</v>
      </c>
      <c r="N164" s="100">
        <f t="shared" si="265"/>
        <v>0</v>
      </c>
      <c r="O164" s="100">
        <f t="shared" ref="O164:P164" si="266">O165+O170+O176+O181+O186+O192+O197+O202+O208</f>
        <v>50866</v>
      </c>
      <c r="P164" s="100">
        <f t="shared" si="266"/>
        <v>0</v>
      </c>
      <c r="Q164" s="100">
        <f t="shared" ref="Q164:T164" si="267">Q165+Q170+Q176+Q181+Q186+Q192+Q197+Q202+Q208</f>
        <v>50866</v>
      </c>
      <c r="R164" s="100">
        <f t="shared" si="267"/>
        <v>0</v>
      </c>
      <c r="S164" s="100">
        <f t="shared" si="267"/>
        <v>100482</v>
      </c>
      <c r="T164" s="100">
        <f t="shared" si="267"/>
        <v>0</v>
      </c>
      <c r="U164" s="100">
        <f t="shared" si="265"/>
        <v>0</v>
      </c>
      <c r="V164" s="100">
        <f t="shared" si="265"/>
        <v>0</v>
      </c>
      <c r="W164" s="100">
        <f t="shared" si="265"/>
        <v>0</v>
      </c>
      <c r="X164" s="100">
        <f t="shared" si="265"/>
        <v>0</v>
      </c>
      <c r="Y164" s="100">
        <f t="shared" ref="Y164:Z164" si="268">Y165+Y170+Y176+Y181+Y186+Y192+Y197+Y202+Y208</f>
        <v>0</v>
      </c>
      <c r="Z164" s="100">
        <f t="shared" si="268"/>
        <v>0</v>
      </c>
      <c r="AA164" s="100">
        <f t="shared" ref="AA164:AD164" si="269">AA165+AA170+AA176+AA181+AA186+AA192+AA197+AA202+AA208</f>
        <v>0</v>
      </c>
      <c r="AB164" s="100">
        <f t="shared" si="269"/>
        <v>0</v>
      </c>
      <c r="AC164" s="100">
        <f t="shared" si="269"/>
        <v>50866</v>
      </c>
      <c r="AD164" s="100">
        <f t="shared" si="269"/>
        <v>0</v>
      </c>
      <c r="AE164" s="100">
        <f t="shared" si="265"/>
        <v>0</v>
      </c>
      <c r="AF164" s="100">
        <f t="shared" si="265"/>
        <v>0</v>
      </c>
      <c r="AG164" s="100">
        <f t="shared" ref="AG164:AH164" si="270">AG165+AG170+AG176+AG181+AG186+AG192+AG197+AG202+AG208</f>
        <v>0</v>
      </c>
      <c r="AH164" s="100">
        <f t="shared" si="270"/>
        <v>0</v>
      </c>
      <c r="AI164" s="100">
        <f t="shared" ref="AI164:AL164" si="271">AI165+AI170+AI176+AI181+AI186+AI192+AI197+AI202+AI208</f>
        <v>0</v>
      </c>
      <c r="AJ164" s="100">
        <f t="shared" si="271"/>
        <v>0</v>
      </c>
      <c r="AK164" s="100">
        <f t="shared" si="271"/>
        <v>0</v>
      </c>
      <c r="AL164" s="100">
        <f t="shared" si="271"/>
        <v>0</v>
      </c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61"/>
      <c r="BY164" s="161"/>
      <c r="BZ164" s="161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61"/>
      <c r="CL164" s="161"/>
      <c r="CM164" s="161"/>
      <c r="CN164" s="161"/>
      <c r="CO164" s="161"/>
      <c r="CP164" s="161"/>
      <c r="CQ164" s="161"/>
      <c r="CR164" s="161"/>
      <c r="CS164" s="161"/>
      <c r="CT164" s="161"/>
      <c r="CU164" s="161"/>
      <c r="CV164" s="161"/>
      <c r="CW164" s="161"/>
      <c r="CX164" s="161"/>
      <c r="CY164" s="161"/>
      <c r="CZ164" s="161"/>
      <c r="DA164" s="161"/>
      <c r="DB164" s="161"/>
      <c r="DC164" s="161"/>
      <c r="DD164" s="161"/>
      <c r="DE164" s="161"/>
      <c r="DF164" s="161"/>
      <c r="DG164" s="161"/>
      <c r="DH164" s="161"/>
      <c r="DI164" s="161"/>
      <c r="DJ164" s="161"/>
      <c r="DK164" s="161"/>
      <c r="DL164" s="161"/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1"/>
      <c r="EC164" s="161"/>
      <c r="ED164" s="161"/>
      <c r="EE164" s="161"/>
      <c r="EF164" s="161"/>
      <c r="EG164" s="161"/>
      <c r="EH164" s="161"/>
      <c r="EI164" s="161"/>
      <c r="EJ164" s="161"/>
      <c r="EK164" s="161"/>
      <c r="EL164" s="161"/>
      <c r="EM164" s="161"/>
      <c r="EN164" s="161"/>
      <c r="EO164" s="161"/>
      <c r="EP164" s="161"/>
      <c r="EQ164" s="161"/>
      <c r="ER164" s="161"/>
      <c r="ES164" s="161"/>
      <c r="ET164" s="161"/>
      <c r="EU164" s="161"/>
      <c r="EV164" s="161"/>
      <c r="EW164" s="161"/>
      <c r="EX164" s="161"/>
      <c r="EY164" s="161"/>
      <c r="EZ164" s="161"/>
      <c r="FA164" s="161"/>
      <c r="FB164" s="161"/>
      <c r="FC164" s="161"/>
      <c r="FD164" s="161"/>
      <c r="FE164" s="161"/>
      <c r="FF164" s="161"/>
      <c r="FG164" s="161"/>
      <c r="FH164" s="161"/>
      <c r="FI164" s="161"/>
      <c r="FJ164" s="161"/>
      <c r="FK164" s="161"/>
      <c r="FL164" s="161"/>
      <c r="FM164" s="161"/>
      <c r="FN164" s="161"/>
      <c r="FO164" s="161"/>
      <c r="FP164" s="161"/>
      <c r="FQ164" s="161"/>
      <c r="FR164" s="161"/>
      <c r="FS164" s="161"/>
      <c r="FT164" s="161"/>
      <c r="FU164" s="161"/>
      <c r="FV164" s="161"/>
      <c r="FW164" s="161"/>
      <c r="FX164" s="161"/>
      <c r="FY164" s="161"/>
      <c r="FZ164" s="161"/>
      <c r="GA164" s="161"/>
      <c r="GB164" s="161"/>
      <c r="GC164" s="161"/>
      <c r="GD164" s="161"/>
      <c r="GE164" s="161"/>
      <c r="GF164" s="161"/>
      <c r="GG164" s="161"/>
      <c r="GH164" s="161"/>
      <c r="GI164" s="161"/>
      <c r="GJ164" s="161"/>
      <c r="GK164" s="161"/>
      <c r="GL164" s="161"/>
      <c r="GM164" s="161"/>
      <c r="GN164" s="161"/>
      <c r="GO164" s="161"/>
      <c r="GP164" s="161"/>
      <c r="GQ164" s="161"/>
      <c r="GR164" s="161"/>
      <c r="GS164" s="161"/>
      <c r="GT164" s="161"/>
      <c r="GU164" s="161"/>
      <c r="GV164" s="161"/>
      <c r="GW164" s="161"/>
      <c r="GX164" s="161"/>
      <c r="GY164" s="161"/>
      <c r="GZ164" s="161"/>
      <c r="HA164" s="161"/>
      <c r="HB164" s="161"/>
      <c r="HC164" s="161"/>
      <c r="HD164" s="161"/>
      <c r="HE164" s="161"/>
      <c r="HF164" s="161"/>
      <c r="HG164" s="161"/>
      <c r="HH164" s="161"/>
      <c r="HI164" s="161"/>
      <c r="HJ164" s="161"/>
      <c r="HK164" s="161"/>
      <c r="HL164" s="161"/>
      <c r="HM164" s="161"/>
      <c r="HN164" s="161"/>
      <c r="HO164" s="161"/>
      <c r="HP164" s="161"/>
      <c r="HQ164" s="161"/>
      <c r="HR164" s="161"/>
      <c r="HS164" s="161"/>
      <c r="HT164" s="161"/>
      <c r="HU164" s="161"/>
      <c r="HV164" s="161"/>
      <c r="HW164" s="161"/>
      <c r="HX164" s="161"/>
      <c r="HY164" s="161"/>
      <c r="HZ164" s="161"/>
      <c r="IA164" s="161"/>
      <c r="IB164" s="161"/>
      <c r="IC164" s="161"/>
      <c r="ID164" s="161"/>
      <c r="IE164" s="161"/>
      <c r="IF164" s="161"/>
      <c r="IG164" s="161"/>
      <c r="IH164" s="161"/>
      <c r="II164" s="161"/>
      <c r="IJ164" s="161"/>
      <c r="IK164" s="161"/>
      <c r="IL164" s="161"/>
      <c r="IM164" s="161"/>
      <c r="IN164" s="161"/>
      <c r="IO164" s="161"/>
      <c r="IP164" s="161"/>
      <c r="IQ164" s="161"/>
      <c r="IR164" s="161"/>
      <c r="IS164" s="161"/>
      <c r="IT164" s="161"/>
      <c r="IU164" s="161"/>
      <c r="IV164" s="161"/>
      <c r="IW164" s="161"/>
      <c r="IX164" s="161"/>
      <c r="IY164" s="161"/>
      <c r="IZ164" s="161"/>
      <c r="JA164" s="161"/>
      <c r="JB164" s="161"/>
      <c r="JC164" s="161"/>
      <c r="JD164" s="161"/>
      <c r="JE164" s="161"/>
      <c r="JF164" s="161"/>
      <c r="JG164" s="161"/>
      <c r="JH164" s="161"/>
      <c r="JI164" s="161"/>
      <c r="JJ164" s="161"/>
      <c r="JK164" s="161"/>
      <c r="JL164" s="161"/>
      <c r="JM164" s="161"/>
      <c r="JN164" s="161"/>
      <c r="JO164" s="161"/>
      <c r="JP164" s="161"/>
      <c r="JQ164" s="161"/>
      <c r="JR164" s="161"/>
      <c r="JS164" s="161"/>
      <c r="JT164" s="161"/>
      <c r="JU164" s="161"/>
      <c r="JV164" s="161"/>
      <c r="JW164" s="161"/>
      <c r="JX164" s="161"/>
      <c r="JY164" s="161"/>
      <c r="JZ164" s="161"/>
      <c r="KA164" s="161"/>
      <c r="KB164" s="161"/>
      <c r="KC164" s="161"/>
      <c r="KD164" s="161"/>
      <c r="KE164" s="161"/>
      <c r="KF164" s="161"/>
      <c r="KG164" s="161"/>
      <c r="KH164" s="161"/>
      <c r="KI164" s="161"/>
      <c r="KJ164" s="161"/>
      <c r="KK164" s="161"/>
      <c r="KL164" s="161"/>
      <c r="KM164" s="161"/>
      <c r="KN164" s="161"/>
      <c r="KO164" s="161"/>
      <c r="KP164" s="161"/>
      <c r="KQ164" s="161"/>
      <c r="KR164" s="161"/>
      <c r="KS164" s="161"/>
      <c r="KT164" s="161"/>
      <c r="KU164" s="161"/>
      <c r="KV164" s="161"/>
      <c r="KW164" s="161"/>
      <c r="KX164" s="161"/>
      <c r="KY164" s="161"/>
      <c r="KZ164" s="161"/>
      <c r="LA164" s="161"/>
      <c r="LB164" s="161"/>
      <c r="LC164" s="161"/>
      <c r="LD164" s="161"/>
      <c r="LE164" s="161"/>
      <c r="LF164" s="161"/>
      <c r="LG164" s="161"/>
      <c r="LH164" s="161"/>
      <c r="LI164" s="161"/>
      <c r="LJ164" s="161"/>
      <c r="LK164" s="161"/>
      <c r="LL164" s="161"/>
      <c r="LM164" s="161"/>
      <c r="LN164" s="161"/>
      <c r="LO164" s="161"/>
      <c r="LP164" s="161"/>
      <c r="LQ164" s="161"/>
      <c r="LR164" s="161"/>
    </row>
    <row r="165" spans="1:330" x14ac:dyDescent="0.2">
      <c r="A165" s="170" t="s">
        <v>616</v>
      </c>
      <c r="B165" s="170" t="s">
        <v>632</v>
      </c>
      <c r="C165" s="141">
        <v>43</v>
      </c>
      <c r="D165" s="141"/>
      <c r="E165" s="171"/>
      <c r="F165" s="142">
        <v>31</v>
      </c>
      <c r="G165" s="143"/>
      <c r="H165" s="172"/>
      <c r="I165" s="105">
        <f t="shared" ref="I165:AF165" si="272">I166+I168</f>
        <v>23400</v>
      </c>
      <c r="J165" s="105">
        <f t="shared" si="272"/>
        <v>0</v>
      </c>
      <c r="K165" s="105">
        <f t="shared" si="272"/>
        <v>11700</v>
      </c>
      <c r="L165" s="105">
        <f t="shared" si="272"/>
        <v>0</v>
      </c>
      <c r="M165" s="105">
        <f t="shared" si="272"/>
        <v>11700</v>
      </c>
      <c r="N165" s="105">
        <f t="shared" si="272"/>
        <v>0</v>
      </c>
      <c r="O165" s="105">
        <f t="shared" ref="O165:P165" si="273">O166+O168</f>
        <v>11700</v>
      </c>
      <c r="P165" s="105">
        <f t="shared" si="273"/>
        <v>0</v>
      </c>
      <c r="Q165" s="105">
        <f t="shared" ref="Q165:T165" si="274">Q166+Q168</f>
        <v>11700</v>
      </c>
      <c r="R165" s="105">
        <f t="shared" si="274"/>
        <v>0</v>
      </c>
      <c r="S165" s="105">
        <f t="shared" si="274"/>
        <v>23400</v>
      </c>
      <c r="T165" s="105">
        <f t="shared" si="274"/>
        <v>0</v>
      </c>
      <c r="U165" s="105">
        <f t="shared" si="272"/>
        <v>0</v>
      </c>
      <c r="V165" s="105">
        <f t="shared" si="272"/>
        <v>0</v>
      </c>
      <c r="W165" s="105">
        <f t="shared" si="272"/>
        <v>0</v>
      </c>
      <c r="X165" s="105">
        <f t="shared" si="272"/>
        <v>0</v>
      </c>
      <c r="Y165" s="105">
        <f t="shared" ref="Y165:Z165" si="275">Y166+Y168</f>
        <v>0</v>
      </c>
      <c r="Z165" s="105">
        <f t="shared" si="275"/>
        <v>0</v>
      </c>
      <c r="AA165" s="105">
        <f t="shared" ref="AA165:AD165" si="276">AA166+AA168</f>
        <v>0</v>
      </c>
      <c r="AB165" s="105">
        <f t="shared" si="276"/>
        <v>0</v>
      </c>
      <c r="AC165" s="105">
        <f t="shared" si="276"/>
        <v>11700</v>
      </c>
      <c r="AD165" s="105">
        <f t="shared" si="276"/>
        <v>0</v>
      </c>
      <c r="AE165" s="105">
        <f t="shared" si="272"/>
        <v>0</v>
      </c>
      <c r="AF165" s="105">
        <f t="shared" si="272"/>
        <v>0</v>
      </c>
      <c r="AG165" s="105">
        <f t="shared" ref="AG165:AH165" si="277">AG166+AG168</f>
        <v>0</v>
      </c>
      <c r="AH165" s="105">
        <f t="shared" si="277"/>
        <v>0</v>
      </c>
      <c r="AI165" s="105">
        <f t="shared" ref="AI165:AL165" si="278">AI166+AI168</f>
        <v>0</v>
      </c>
      <c r="AJ165" s="105">
        <f t="shared" si="278"/>
        <v>0</v>
      </c>
      <c r="AK165" s="105">
        <f t="shared" si="278"/>
        <v>0</v>
      </c>
      <c r="AL165" s="105">
        <f t="shared" si="278"/>
        <v>0</v>
      </c>
    </row>
    <row r="166" spans="1:330" s="159" customFormat="1" x14ac:dyDescent="0.2">
      <c r="A166" s="145" t="s">
        <v>616</v>
      </c>
      <c r="B166" s="145" t="s">
        <v>632</v>
      </c>
      <c r="C166" s="147">
        <v>43</v>
      </c>
      <c r="D166" s="147"/>
      <c r="E166" s="145"/>
      <c r="F166" s="168">
        <v>311</v>
      </c>
      <c r="G166" s="148"/>
      <c r="H166" s="149"/>
      <c r="I166" s="101">
        <f t="shared" ref="I166:AL166" si="279">I167</f>
        <v>20000</v>
      </c>
      <c r="J166" s="101">
        <f t="shared" si="279"/>
        <v>0</v>
      </c>
      <c r="K166" s="101">
        <f t="shared" si="279"/>
        <v>10000</v>
      </c>
      <c r="L166" s="101">
        <f t="shared" si="279"/>
        <v>0</v>
      </c>
      <c r="M166" s="108">
        <f t="shared" si="279"/>
        <v>10000</v>
      </c>
      <c r="N166" s="108">
        <f t="shared" si="279"/>
        <v>0</v>
      </c>
      <c r="O166" s="108">
        <f t="shared" si="279"/>
        <v>10000</v>
      </c>
      <c r="P166" s="108">
        <f t="shared" si="279"/>
        <v>0</v>
      </c>
      <c r="Q166" s="108">
        <f t="shared" si="279"/>
        <v>10000</v>
      </c>
      <c r="R166" s="108">
        <f t="shared" si="279"/>
        <v>0</v>
      </c>
      <c r="S166" s="108">
        <f t="shared" si="279"/>
        <v>20000</v>
      </c>
      <c r="T166" s="108">
        <f t="shared" si="279"/>
        <v>0</v>
      </c>
      <c r="U166" s="101">
        <f t="shared" si="279"/>
        <v>0</v>
      </c>
      <c r="V166" s="101">
        <f t="shared" si="279"/>
        <v>0</v>
      </c>
      <c r="W166" s="108">
        <f t="shared" si="279"/>
        <v>0</v>
      </c>
      <c r="X166" s="108">
        <f t="shared" si="279"/>
        <v>0</v>
      </c>
      <c r="Y166" s="108">
        <f t="shared" si="279"/>
        <v>0</v>
      </c>
      <c r="Z166" s="108">
        <f t="shared" si="279"/>
        <v>0</v>
      </c>
      <c r="AA166" s="108">
        <f t="shared" si="279"/>
        <v>0</v>
      </c>
      <c r="AB166" s="108">
        <f t="shared" si="279"/>
        <v>0</v>
      </c>
      <c r="AC166" s="108">
        <f t="shared" si="279"/>
        <v>10000</v>
      </c>
      <c r="AD166" s="108">
        <f t="shared" si="279"/>
        <v>0</v>
      </c>
      <c r="AE166" s="108">
        <f t="shared" si="279"/>
        <v>0</v>
      </c>
      <c r="AF166" s="108">
        <f t="shared" si="279"/>
        <v>0</v>
      </c>
      <c r="AG166" s="108">
        <f t="shared" si="279"/>
        <v>0</v>
      </c>
      <c r="AH166" s="108">
        <f t="shared" si="279"/>
        <v>0</v>
      </c>
      <c r="AI166" s="108">
        <f t="shared" si="279"/>
        <v>0</v>
      </c>
      <c r="AJ166" s="108">
        <f t="shared" si="279"/>
        <v>0</v>
      </c>
      <c r="AK166" s="108">
        <f t="shared" si="279"/>
        <v>0</v>
      </c>
      <c r="AL166" s="108">
        <f t="shared" si="279"/>
        <v>0</v>
      </c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  <c r="CA166" s="150"/>
      <c r="CB166" s="150"/>
      <c r="CC166" s="150"/>
      <c r="CD166" s="150"/>
      <c r="CE166" s="150"/>
      <c r="CF166" s="150"/>
      <c r="CG166" s="150"/>
      <c r="CH166" s="150"/>
      <c r="CI166" s="150"/>
      <c r="CJ166" s="150"/>
      <c r="CK166" s="150"/>
      <c r="CL166" s="150"/>
      <c r="CM166" s="150"/>
      <c r="CN166" s="150"/>
      <c r="CO166" s="150"/>
      <c r="CP166" s="150"/>
      <c r="CQ166" s="150"/>
      <c r="CR166" s="150"/>
      <c r="CS166" s="150"/>
      <c r="CT166" s="150"/>
      <c r="CU166" s="150"/>
      <c r="CV166" s="150"/>
      <c r="CW166" s="150"/>
      <c r="CX166" s="150"/>
      <c r="CY166" s="150"/>
      <c r="CZ166" s="150"/>
      <c r="DA166" s="150"/>
      <c r="DB166" s="150"/>
      <c r="DC166" s="150"/>
      <c r="DD166" s="150"/>
      <c r="DE166" s="150"/>
      <c r="DF166" s="150"/>
      <c r="DG166" s="150"/>
      <c r="DH166" s="150"/>
      <c r="DI166" s="150"/>
      <c r="DJ166" s="150"/>
      <c r="DK166" s="150"/>
      <c r="DL166" s="150"/>
      <c r="DM166" s="150"/>
      <c r="DN166" s="150"/>
      <c r="DO166" s="150"/>
      <c r="DP166" s="150"/>
      <c r="DQ166" s="150"/>
      <c r="DR166" s="150"/>
      <c r="DS166" s="150"/>
      <c r="DT166" s="150"/>
      <c r="DU166" s="150"/>
      <c r="DV166" s="150"/>
      <c r="DW166" s="150"/>
      <c r="DX166" s="150"/>
      <c r="DY166" s="150"/>
      <c r="DZ166" s="150"/>
      <c r="EA166" s="150"/>
      <c r="EB166" s="150"/>
      <c r="EC166" s="150"/>
      <c r="ED166" s="150"/>
      <c r="EE166" s="150"/>
      <c r="EF166" s="150"/>
      <c r="EG166" s="150"/>
      <c r="EH166" s="150"/>
      <c r="EI166" s="150"/>
      <c r="EJ166" s="150"/>
      <c r="EK166" s="150"/>
      <c r="EL166" s="150"/>
      <c r="EM166" s="150"/>
      <c r="EN166" s="150"/>
      <c r="EO166" s="150"/>
      <c r="EP166" s="150"/>
      <c r="EQ166" s="150"/>
      <c r="ER166" s="150"/>
      <c r="ES166" s="150"/>
      <c r="ET166" s="150"/>
      <c r="EU166" s="150"/>
      <c r="EV166" s="150"/>
      <c r="EW166" s="150"/>
      <c r="EX166" s="150"/>
      <c r="EY166" s="150"/>
      <c r="EZ166" s="150"/>
      <c r="FA166" s="150"/>
      <c r="FB166" s="150"/>
      <c r="FC166" s="150"/>
      <c r="FD166" s="150"/>
      <c r="FE166" s="150"/>
      <c r="FF166" s="150"/>
      <c r="FG166" s="150"/>
      <c r="FH166" s="150"/>
      <c r="FI166" s="150"/>
      <c r="FJ166" s="150"/>
      <c r="FK166" s="150"/>
      <c r="FL166" s="150"/>
      <c r="FM166" s="150"/>
      <c r="FN166" s="150"/>
      <c r="FO166" s="150"/>
      <c r="FP166" s="150"/>
      <c r="FQ166" s="150"/>
      <c r="FR166" s="150"/>
      <c r="FS166" s="150"/>
      <c r="FT166" s="150"/>
      <c r="FU166" s="150"/>
      <c r="FV166" s="150"/>
      <c r="FW166" s="150"/>
      <c r="FX166" s="150"/>
      <c r="FY166" s="150"/>
      <c r="FZ166" s="150"/>
      <c r="GA166" s="150"/>
      <c r="GB166" s="150"/>
      <c r="GC166" s="150"/>
      <c r="GD166" s="150"/>
      <c r="GE166" s="150"/>
      <c r="GF166" s="150"/>
      <c r="GG166" s="150"/>
      <c r="GH166" s="150"/>
      <c r="GI166" s="150"/>
      <c r="GJ166" s="150"/>
      <c r="GK166" s="150"/>
      <c r="GL166" s="150"/>
      <c r="GM166" s="150"/>
      <c r="GN166" s="150"/>
      <c r="GO166" s="150"/>
      <c r="GP166" s="150"/>
      <c r="GQ166" s="150"/>
      <c r="GR166" s="150"/>
      <c r="GS166" s="150"/>
      <c r="GT166" s="150"/>
      <c r="GU166" s="150"/>
      <c r="GV166" s="150"/>
      <c r="GW166" s="150"/>
      <c r="GX166" s="150"/>
      <c r="GY166" s="150"/>
      <c r="GZ166" s="150"/>
      <c r="HA166" s="150"/>
      <c r="HB166" s="150"/>
      <c r="HC166" s="150"/>
      <c r="HD166" s="150"/>
      <c r="HE166" s="150"/>
      <c r="HF166" s="150"/>
      <c r="HG166" s="150"/>
      <c r="HH166" s="150"/>
      <c r="HI166" s="150"/>
      <c r="HJ166" s="150"/>
      <c r="HK166" s="150"/>
      <c r="HL166" s="150"/>
      <c r="HM166" s="150"/>
      <c r="HN166" s="150"/>
      <c r="HO166" s="150"/>
      <c r="HP166" s="150"/>
      <c r="HQ166" s="150"/>
      <c r="HR166" s="150"/>
      <c r="HS166" s="150"/>
      <c r="HT166" s="150"/>
      <c r="HU166" s="150"/>
      <c r="HV166" s="150"/>
      <c r="HW166" s="150"/>
      <c r="HX166" s="150"/>
      <c r="HY166" s="150"/>
      <c r="HZ166" s="150"/>
      <c r="IA166" s="150"/>
      <c r="IB166" s="150"/>
      <c r="IC166" s="150"/>
      <c r="ID166" s="150"/>
      <c r="IE166" s="150"/>
      <c r="IF166" s="150"/>
      <c r="IG166" s="150"/>
      <c r="IH166" s="150"/>
      <c r="II166" s="150"/>
      <c r="IJ166" s="150"/>
      <c r="IK166" s="150"/>
      <c r="IL166" s="150"/>
      <c r="IM166" s="150"/>
      <c r="IN166" s="150"/>
      <c r="IO166" s="150"/>
      <c r="IP166" s="150"/>
      <c r="IQ166" s="150"/>
      <c r="IR166" s="150"/>
      <c r="IS166" s="150"/>
      <c r="IT166" s="150"/>
      <c r="IU166" s="150"/>
      <c r="IV166" s="150"/>
      <c r="IW166" s="150"/>
      <c r="IX166" s="150"/>
      <c r="IY166" s="150"/>
      <c r="IZ166" s="150"/>
      <c r="JA166" s="150"/>
      <c r="JB166" s="150"/>
      <c r="JC166" s="150"/>
      <c r="JD166" s="150"/>
      <c r="JE166" s="150"/>
      <c r="JF166" s="150"/>
      <c r="JG166" s="150"/>
      <c r="JH166" s="150"/>
      <c r="JI166" s="150"/>
      <c r="JJ166" s="150"/>
      <c r="JK166" s="150"/>
      <c r="JL166" s="150"/>
      <c r="JM166" s="150"/>
      <c r="JN166" s="150"/>
      <c r="JO166" s="150"/>
      <c r="JP166" s="150"/>
      <c r="JQ166" s="150"/>
      <c r="JR166" s="150"/>
      <c r="JS166" s="150"/>
      <c r="JT166" s="150"/>
      <c r="JU166" s="150"/>
      <c r="JV166" s="150"/>
      <c r="JW166" s="150"/>
      <c r="JX166" s="150"/>
      <c r="JY166" s="150"/>
      <c r="JZ166" s="150"/>
      <c r="KA166" s="150"/>
      <c r="KB166" s="150"/>
      <c r="KC166" s="150"/>
      <c r="KD166" s="150"/>
      <c r="KE166" s="150"/>
      <c r="KF166" s="150"/>
      <c r="KG166" s="150"/>
      <c r="KH166" s="150"/>
      <c r="KI166" s="150"/>
      <c r="KJ166" s="150"/>
      <c r="KK166" s="150"/>
      <c r="KL166" s="150"/>
      <c r="KM166" s="150"/>
      <c r="KN166" s="150"/>
      <c r="KO166" s="150"/>
      <c r="KP166" s="150"/>
      <c r="KQ166" s="150"/>
      <c r="KR166" s="150"/>
      <c r="KS166" s="150"/>
      <c r="KT166" s="150"/>
      <c r="KU166" s="150"/>
      <c r="KV166" s="150"/>
      <c r="KW166" s="150"/>
      <c r="KX166" s="150"/>
      <c r="KY166" s="150"/>
      <c r="KZ166" s="150"/>
      <c r="LA166" s="150"/>
      <c r="LB166" s="150"/>
      <c r="LC166" s="150"/>
      <c r="LD166" s="150"/>
      <c r="LE166" s="150"/>
      <c r="LF166" s="150"/>
      <c r="LG166" s="150"/>
      <c r="LH166" s="150"/>
      <c r="LI166" s="150"/>
      <c r="LJ166" s="150"/>
      <c r="LK166" s="150"/>
      <c r="LL166" s="150"/>
      <c r="LM166" s="150"/>
      <c r="LN166" s="150"/>
      <c r="LO166" s="150"/>
      <c r="LP166" s="150"/>
      <c r="LQ166" s="150"/>
      <c r="LR166" s="150"/>
    </row>
    <row r="167" spans="1:330" s="158" customFormat="1" ht="15" x14ac:dyDescent="0.2">
      <c r="A167" s="151" t="s">
        <v>616</v>
      </c>
      <c r="B167" s="151" t="s">
        <v>632</v>
      </c>
      <c r="C167" s="153">
        <v>43</v>
      </c>
      <c r="D167" s="153"/>
      <c r="E167" s="151" t="s">
        <v>101</v>
      </c>
      <c r="F167" s="174">
        <v>3111</v>
      </c>
      <c r="G167" s="155" t="s">
        <v>33</v>
      </c>
      <c r="H167" s="156"/>
      <c r="I167" s="94">
        <v>20000</v>
      </c>
      <c r="J167" s="112"/>
      <c r="K167" s="94">
        <v>10000</v>
      </c>
      <c r="L167" s="112"/>
      <c r="M167" s="118">
        <v>10000</v>
      </c>
      <c r="N167" s="113"/>
      <c r="O167" s="118">
        <v>10000</v>
      </c>
      <c r="P167" s="113"/>
      <c r="Q167" s="118">
        <v>10000</v>
      </c>
      <c r="R167" s="113"/>
      <c r="S167" s="118">
        <v>20000</v>
      </c>
      <c r="T167" s="113"/>
      <c r="U167" s="94">
        <v>0</v>
      </c>
      <c r="V167" s="112"/>
      <c r="W167" s="118">
        <v>0</v>
      </c>
      <c r="X167" s="113"/>
      <c r="Y167" s="118">
        <v>0</v>
      </c>
      <c r="Z167" s="113"/>
      <c r="AA167" s="118">
        <v>0</v>
      </c>
      <c r="AB167" s="113"/>
      <c r="AC167" s="118">
        <v>10000</v>
      </c>
      <c r="AD167" s="113"/>
      <c r="AE167" s="118"/>
      <c r="AF167" s="113"/>
      <c r="AG167" s="118"/>
      <c r="AH167" s="113"/>
      <c r="AI167" s="118"/>
      <c r="AJ167" s="113"/>
      <c r="AK167" s="118"/>
      <c r="AL167" s="113"/>
      <c r="AM167" s="157"/>
      <c r="AN167" s="157"/>
      <c r="AO167" s="157"/>
      <c r="AP167" s="157"/>
      <c r="AQ167" s="157"/>
      <c r="AR167" s="157"/>
      <c r="AS167" s="157"/>
      <c r="AT167" s="157"/>
      <c r="AU167" s="157"/>
      <c r="AV167" s="157"/>
      <c r="AW167" s="157"/>
      <c r="AX167" s="157"/>
      <c r="AY167" s="157"/>
      <c r="AZ167" s="157"/>
      <c r="BA167" s="157"/>
      <c r="BB167" s="157"/>
      <c r="BC167" s="157"/>
      <c r="BD167" s="157"/>
      <c r="BE167" s="157"/>
      <c r="BF167" s="157"/>
      <c r="BG167" s="157"/>
      <c r="BH167" s="157"/>
      <c r="BI167" s="157"/>
      <c r="BJ167" s="157"/>
      <c r="BK167" s="157"/>
      <c r="BL167" s="157"/>
      <c r="BM167" s="157"/>
      <c r="BN167" s="157"/>
      <c r="BO167" s="157"/>
      <c r="BP167" s="157"/>
      <c r="BQ167" s="157"/>
      <c r="BR167" s="157"/>
      <c r="BS167" s="157"/>
      <c r="BT167" s="157"/>
      <c r="BU167" s="157"/>
      <c r="BV167" s="157"/>
      <c r="BW167" s="157"/>
      <c r="BX167" s="157"/>
      <c r="BY167" s="157"/>
      <c r="BZ167" s="157"/>
      <c r="CA167" s="157"/>
      <c r="CB167" s="157"/>
      <c r="CC167" s="157"/>
      <c r="CD167" s="157"/>
      <c r="CE167" s="157"/>
      <c r="CF167" s="157"/>
      <c r="CG167" s="157"/>
      <c r="CH167" s="157"/>
      <c r="CI167" s="157"/>
      <c r="CJ167" s="157"/>
      <c r="CK167" s="157"/>
      <c r="CL167" s="157"/>
      <c r="CM167" s="157"/>
      <c r="CN167" s="157"/>
      <c r="CO167" s="157"/>
      <c r="CP167" s="157"/>
      <c r="CQ167" s="157"/>
      <c r="CR167" s="157"/>
      <c r="CS167" s="157"/>
      <c r="CT167" s="157"/>
      <c r="CU167" s="157"/>
      <c r="CV167" s="157"/>
      <c r="CW167" s="157"/>
      <c r="CX167" s="157"/>
      <c r="CY167" s="157"/>
      <c r="CZ167" s="157"/>
      <c r="DA167" s="157"/>
      <c r="DB167" s="157"/>
      <c r="DC167" s="157"/>
      <c r="DD167" s="157"/>
      <c r="DE167" s="157"/>
      <c r="DF167" s="157"/>
      <c r="DG167" s="157"/>
      <c r="DH167" s="157"/>
      <c r="DI167" s="157"/>
      <c r="DJ167" s="157"/>
      <c r="DK167" s="157"/>
      <c r="DL167" s="157"/>
      <c r="DM167" s="157"/>
      <c r="DN167" s="157"/>
      <c r="DO167" s="157"/>
      <c r="DP167" s="157"/>
      <c r="DQ167" s="157"/>
      <c r="DR167" s="157"/>
      <c r="DS167" s="157"/>
      <c r="DT167" s="157"/>
      <c r="DU167" s="157"/>
      <c r="DV167" s="157"/>
      <c r="DW167" s="157"/>
      <c r="DX167" s="157"/>
      <c r="DY167" s="157"/>
      <c r="DZ167" s="157"/>
      <c r="EA167" s="157"/>
      <c r="EB167" s="157"/>
      <c r="EC167" s="157"/>
      <c r="ED167" s="157"/>
      <c r="EE167" s="157"/>
      <c r="EF167" s="157"/>
      <c r="EG167" s="157"/>
      <c r="EH167" s="157"/>
      <c r="EI167" s="157"/>
      <c r="EJ167" s="157"/>
      <c r="EK167" s="157"/>
      <c r="EL167" s="157"/>
      <c r="EM167" s="157"/>
      <c r="EN167" s="157"/>
      <c r="EO167" s="157"/>
      <c r="EP167" s="157"/>
      <c r="EQ167" s="157"/>
      <c r="ER167" s="157"/>
      <c r="ES167" s="157"/>
      <c r="ET167" s="157"/>
      <c r="EU167" s="157"/>
      <c r="EV167" s="157"/>
      <c r="EW167" s="157"/>
      <c r="EX167" s="157"/>
      <c r="EY167" s="157"/>
      <c r="EZ167" s="157"/>
      <c r="FA167" s="157"/>
      <c r="FB167" s="157"/>
      <c r="FC167" s="157"/>
      <c r="FD167" s="157"/>
      <c r="FE167" s="157"/>
      <c r="FF167" s="157"/>
      <c r="FG167" s="157"/>
      <c r="FH167" s="157"/>
      <c r="FI167" s="157"/>
      <c r="FJ167" s="157"/>
      <c r="FK167" s="157"/>
      <c r="FL167" s="157"/>
      <c r="FM167" s="157"/>
      <c r="FN167" s="157"/>
      <c r="FO167" s="157"/>
      <c r="FP167" s="157"/>
      <c r="FQ167" s="157"/>
      <c r="FR167" s="157"/>
      <c r="FS167" s="157"/>
      <c r="FT167" s="157"/>
      <c r="FU167" s="157"/>
      <c r="FV167" s="157"/>
      <c r="FW167" s="157"/>
      <c r="FX167" s="157"/>
      <c r="FY167" s="157"/>
      <c r="FZ167" s="157"/>
      <c r="GA167" s="157"/>
      <c r="GB167" s="157"/>
      <c r="GC167" s="157"/>
      <c r="GD167" s="157"/>
      <c r="GE167" s="157"/>
      <c r="GF167" s="157"/>
      <c r="GG167" s="157"/>
      <c r="GH167" s="157"/>
      <c r="GI167" s="157"/>
      <c r="GJ167" s="157"/>
      <c r="GK167" s="157"/>
      <c r="GL167" s="157"/>
      <c r="GM167" s="157"/>
      <c r="GN167" s="157"/>
      <c r="GO167" s="157"/>
      <c r="GP167" s="157"/>
      <c r="GQ167" s="157"/>
      <c r="GR167" s="157"/>
      <c r="GS167" s="157"/>
      <c r="GT167" s="157"/>
      <c r="GU167" s="157"/>
      <c r="GV167" s="157"/>
      <c r="GW167" s="157"/>
      <c r="GX167" s="157"/>
      <c r="GY167" s="157"/>
      <c r="GZ167" s="157"/>
      <c r="HA167" s="157"/>
      <c r="HB167" s="157"/>
      <c r="HC167" s="157"/>
      <c r="HD167" s="157"/>
      <c r="HE167" s="157"/>
      <c r="HF167" s="157"/>
      <c r="HG167" s="157"/>
      <c r="HH167" s="157"/>
      <c r="HI167" s="157"/>
      <c r="HJ167" s="157"/>
      <c r="HK167" s="157"/>
      <c r="HL167" s="157"/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  <c r="IX167" s="157"/>
      <c r="IY167" s="157"/>
      <c r="IZ167" s="157"/>
      <c r="JA167" s="157"/>
      <c r="JB167" s="157"/>
      <c r="JC167" s="157"/>
      <c r="JD167" s="157"/>
      <c r="JE167" s="157"/>
      <c r="JF167" s="157"/>
      <c r="JG167" s="157"/>
      <c r="JH167" s="157"/>
      <c r="JI167" s="157"/>
      <c r="JJ167" s="157"/>
      <c r="JK167" s="157"/>
      <c r="JL167" s="157"/>
      <c r="JM167" s="157"/>
      <c r="JN167" s="157"/>
      <c r="JO167" s="157"/>
      <c r="JP167" s="157"/>
      <c r="JQ167" s="157"/>
      <c r="JR167" s="157"/>
      <c r="JS167" s="157"/>
      <c r="JT167" s="157"/>
      <c r="JU167" s="157"/>
      <c r="JV167" s="157"/>
      <c r="JW167" s="157"/>
      <c r="JX167" s="157"/>
      <c r="JY167" s="157"/>
      <c r="JZ167" s="157"/>
      <c r="KA167" s="157"/>
      <c r="KB167" s="157"/>
      <c r="KC167" s="157"/>
      <c r="KD167" s="157"/>
      <c r="KE167" s="157"/>
      <c r="KF167" s="157"/>
      <c r="KG167" s="157"/>
      <c r="KH167" s="157"/>
      <c r="KI167" s="157"/>
      <c r="KJ167" s="157"/>
      <c r="KK167" s="157"/>
      <c r="KL167" s="157"/>
      <c r="KM167" s="157"/>
      <c r="KN167" s="157"/>
      <c r="KO167" s="157"/>
      <c r="KP167" s="157"/>
      <c r="KQ167" s="157"/>
      <c r="KR167" s="157"/>
      <c r="KS167" s="157"/>
      <c r="KT167" s="157"/>
      <c r="KU167" s="157"/>
      <c r="KV167" s="157"/>
      <c r="KW167" s="157"/>
      <c r="KX167" s="157"/>
      <c r="KY167" s="157"/>
      <c r="KZ167" s="157"/>
      <c r="LA167" s="157"/>
      <c r="LB167" s="157"/>
      <c r="LC167" s="157"/>
      <c r="LD167" s="157"/>
      <c r="LE167" s="157"/>
      <c r="LF167" s="157"/>
      <c r="LG167" s="157"/>
      <c r="LH167" s="157"/>
      <c r="LI167" s="157"/>
      <c r="LJ167" s="157"/>
      <c r="LK167" s="157"/>
      <c r="LL167" s="157"/>
      <c r="LM167" s="157"/>
      <c r="LN167" s="157"/>
      <c r="LO167" s="157"/>
      <c r="LP167" s="157"/>
      <c r="LQ167" s="157"/>
      <c r="LR167" s="157"/>
    </row>
    <row r="168" spans="1:330" s="159" customFormat="1" x14ac:dyDescent="0.2">
      <c r="A168" s="145" t="s">
        <v>616</v>
      </c>
      <c r="B168" s="145" t="s">
        <v>632</v>
      </c>
      <c r="C168" s="147">
        <v>43</v>
      </c>
      <c r="D168" s="147"/>
      <c r="E168" s="145"/>
      <c r="F168" s="168">
        <v>313</v>
      </c>
      <c r="G168" s="148"/>
      <c r="H168" s="149"/>
      <c r="I168" s="101">
        <f t="shared" ref="I168:AL168" si="280">I169</f>
        <v>3400</v>
      </c>
      <c r="J168" s="101">
        <f t="shared" si="280"/>
        <v>0</v>
      </c>
      <c r="K168" s="101">
        <f t="shared" si="280"/>
        <v>1700</v>
      </c>
      <c r="L168" s="101">
        <f t="shared" si="280"/>
        <v>0</v>
      </c>
      <c r="M168" s="108">
        <f t="shared" si="280"/>
        <v>1700</v>
      </c>
      <c r="N168" s="108">
        <f t="shared" si="280"/>
        <v>0</v>
      </c>
      <c r="O168" s="108">
        <f t="shared" si="280"/>
        <v>1700</v>
      </c>
      <c r="P168" s="108">
        <f t="shared" si="280"/>
        <v>0</v>
      </c>
      <c r="Q168" s="108">
        <f t="shared" si="280"/>
        <v>1700</v>
      </c>
      <c r="R168" s="108">
        <f t="shared" si="280"/>
        <v>0</v>
      </c>
      <c r="S168" s="108">
        <f t="shared" si="280"/>
        <v>3400</v>
      </c>
      <c r="T168" s="108">
        <f t="shared" si="280"/>
        <v>0</v>
      </c>
      <c r="U168" s="101">
        <f t="shared" si="280"/>
        <v>0</v>
      </c>
      <c r="V168" s="101">
        <f t="shared" si="280"/>
        <v>0</v>
      </c>
      <c r="W168" s="108">
        <f t="shared" si="280"/>
        <v>0</v>
      </c>
      <c r="X168" s="108">
        <f t="shared" si="280"/>
        <v>0</v>
      </c>
      <c r="Y168" s="108">
        <f t="shared" si="280"/>
        <v>0</v>
      </c>
      <c r="Z168" s="108">
        <f t="shared" si="280"/>
        <v>0</v>
      </c>
      <c r="AA168" s="108">
        <f t="shared" si="280"/>
        <v>0</v>
      </c>
      <c r="AB168" s="108">
        <f t="shared" si="280"/>
        <v>0</v>
      </c>
      <c r="AC168" s="108">
        <f t="shared" si="280"/>
        <v>1700</v>
      </c>
      <c r="AD168" s="108">
        <f t="shared" si="280"/>
        <v>0</v>
      </c>
      <c r="AE168" s="108">
        <f t="shared" si="280"/>
        <v>0</v>
      </c>
      <c r="AF168" s="108">
        <f t="shared" si="280"/>
        <v>0</v>
      </c>
      <c r="AG168" s="108">
        <f t="shared" si="280"/>
        <v>0</v>
      </c>
      <c r="AH168" s="108">
        <f t="shared" si="280"/>
        <v>0</v>
      </c>
      <c r="AI168" s="108">
        <f t="shared" si="280"/>
        <v>0</v>
      </c>
      <c r="AJ168" s="108">
        <f t="shared" si="280"/>
        <v>0</v>
      </c>
      <c r="AK168" s="108">
        <f t="shared" si="280"/>
        <v>0</v>
      </c>
      <c r="AL168" s="108">
        <f t="shared" si="280"/>
        <v>0</v>
      </c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  <c r="CA168" s="150"/>
      <c r="CB168" s="150"/>
      <c r="CC168" s="150"/>
      <c r="CD168" s="150"/>
      <c r="CE168" s="150"/>
      <c r="CF168" s="150"/>
      <c r="CG168" s="150"/>
      <c r="CH168" s="150"/>
      <c r="CI168" s="150"/>
      <c r="CJ168" s="150"/>
      <c r="CK168" s="150"/>
      <c r="CL168" s="150"/>
      <c r="CM168" s="150"/>
      <c r="CN168" s="150"/>
      <c r="CO168" s="150"/>
      <c r="CP168" s="150"/>
      <c r="CQ168" s="150"/>
      <c r="CR168" s="150"/>
      <c r="CS168" s="150"/>
      <c r="CT168" s="150"/>
      <c r="CU168" s="150"/>
      <c r="CV168" s="150"/>
      <c r="CW168" s="150"/>
      <c r="CX168" s="150"/>
      <c r="CY168" s="150"/>
      <c r="CZ168" s="150"/>
      <c r="DA168" s="150"/>
      <c r="DB168" s="150"/>
      <c r="DC168" s="150"/>
      <c r="DD168" s="150"/>
      <c r="DE168" s="150"/>
      <c r="DF168" s="150"/>
      <c r="DG168" s="150"/>
      <c r="DH168" s="150"/>
      <c r="DI168" s="150"/>
      <c r="DJ168" s="150"/>
      <c r="DK168" s="150"/>
      <c r="DL168" s="150"/>
      <c r="DM168" s="150"/>
      <c r="DN168" s="150"/>
      <c r="DO168" s="150"/>
      <c r="DP168" s="150"/>
      <c r="DQ168" s="150"/>
      <c r="DR168" s="150"/>
      <c r="DS168" s="150"/>
      <c r="DT168" s="150"/>
      <c r="DU168" s="150"/>
      <c r="DV168" s="150"/>
      <c r="DW168" s="150"/>
      <c r="DX168" s="150"/>
      <c r="DY168" s="150"/>
      <c r="DZ168" s="150"/>
      <c r="EA168" s="150"/>
      <c r="EB168" s="150"/>
      <c r="EC168" s="150"/>
      <c r="ED168" s="150"/>
      <c r="EE168" s="150"/>
      <c r="EF168" s="150"/>
      <c r="EG168" s="150"/>
      <c r="EH168" s="150"/>
      <c r="EI168" s="150"/>
      <c r="EJ168" s="150"/>
      <c r="EK168" s="150"/>
      <c r="EL168" s="150"/>
      <c r="EM168" s="150"/>
      <c r="EN168" s="150"/>
      <c r="EO168" s="150"/>
      <c r="EP168" s="150"/>
      <c r="EQ168" s="150"/>
      <c r="ER168" s="150"/>
      <c r="ES168" s="150"/>
      <c r="ET168" s="150"/>
      <c r="EU168" s="150"/>
      <c r="EV168" s="150"/>
      <c r="EW168" s="150"/>
      <c r="EX168" s="150"/>
      <c r="EY168" s="150"/>
      <c r="EZ168" s="150"/>
      <c r="FA168" s="150"/>
      <c r="FB168" s="150"/>
      <c r="FC168" s="150"/>
      <c r="FD168" s="150"/>
      <c r="FE168" s="150"/>
      <c r="FF168" s="150"/>
      <c r="FG168" s="150"/>
      <c r="FH168" s="150"/>
      <c r="FI168" s="150"/>
      <c r="FJ168" s="150"/>
      <c r="FK168" s="150"/>
      <c r="FL168" s="150"/>
      <c r="FM168" s="150"/>
      <c r="FN168" s="150"/>
      <c r="FO168" s="150"/>
      <c r="FP168" s="150"/>
      <c r="FQ168" s="150"/>
      <c r="FR168" s="150"/>
      <c r="FS168" s="150"/>
      <c r="FT168" s="150"/>
      <c r="FU168" s="150"/>
      <c r="FV168" s="150"/>
      <c r="FW168" s="150"/>
      <c r="FX168" s="150"/>
      <c r="FY168" s="150"/>
      <c r="FZ168" s="150"/>
      <c r="GA168" s="150"/>
      <c r="GB168" s="150"/>
      <c r="GC168" s="150"/>
      <c r="GD168" s="150"/>
      <c r="GE168" s="150"/>
      <c r="GF168" s="150"/>
      <c r="GG168" s="150"/>
      <c r="GH168" s="150"/>
      <c r="GI168" s="150"/>
      <c r="GJ168" s="150"/>
      <c r="GK168" s="150"/>
      <c r="GL168" s="150"/>
      <c r="GM168" s="150"/>
      <c r="GN168" s="150"/>
      <c r="GO168" s="150"/>
      <c r="GP168" s="150"/>
      <c r="GQ168" s="150"/>
      <c r="GR168" s="150"/>
      <c r="GS168" s="150"/>
      <c r="GT168" s="150"/>
      <c r="GU168" s="150"/>
      <c r="GV168" s="150"/>
      <c r="GW168" s="150"/>
      <c r="GX168" s="150"/>
      <c r="GY168" s="150"/>
      <c r="GZ168" s="150"/>
      <c r="HA168" s="150"/>
      <c r="HB168" s="150"/>
      <c r="HC168" s="150"/>
      <c r="HD168" s="150"/>
      <c r="HE168" s="150"/>
      <c r="HF168" s="150"/>
      <c r="HG168" s="150"/>
      <c r="HH168" s="150"/>
      <c r="HI168" s="150"/>
      <c r="HJ168" s="150"/>
      <c r="HK168" s="150"/>
      <c r="HL168" s="150"/>
      <c r="HM168" s="150"/>
      <c r="HN168" s="150"/>
      <c r="HO168" s="150"/>
      <c r="HP168" s="150"/>
      <c r="HQ168" s="150"/>
      <c r="HR168" s="150"/>
      <c r="HS168" s="150"/>
      <c r="HT168" s="150"/>
      <c r="HU168" s="150"/>
      <c r="HV168" s="150"/>
      <c r="HW168" s="150"/>
      <c r="HX168" s="150"/>
      <c r="HY168" s="150"/>
      <c r="HZ168" s="150"/>
      <c r="IA168" s="150"/>
      <c r="IB168" s="150"/>
      <c r="IC168" s="150"/>
      <c r="ID168" s="150"/>
      <c r="IE168" s="150"/>
      <c r="IF168" s="150"/>
      <c r="IG168" s="150"/>
      <c r="IH168" s="150"/>
      <c r="II168" s="150"/>
      <c r="IJ168" s="150"/>
      <c r="IK168" s="150"/>
      <c r="IL168" s="150"/>
      <c r="IM168" s="150"/>
      <c r="IN168" s="150"/>
      <c r="IO168" s="150"/>
      <c r="IP168" s="150"/>
      <c r="IQ168" s="150"/>
      <c r="IR168" s="150"/>
      <c r="IS168" s="150"/>
      <c r="IT168" s="150"/>
      <c r="IU168" s="150"/>
      <c r="IV168" s="150"/>
      <c r="IW168" s="150"/>
      <c r="IX168" s="150"/>
      <c r="IY168" s="150"/>
      <c r="IZ168" s="150"/>
      <c r="JA168" s="150"/>
      <c r="JB168" s="150"/>
      <c r="JC168" s="150"/>
      <c r="JD168" s="150"/>
      <c r="JE168" s="150"/>
      <c r="JF168" s="150"/>
      <c r="JG168" s="150"/>
      <c r="JH168" s="150"/>
      <c r="JI168" s="150"/>
      <c r="JJ168" s="150"/>
      <c r="JK168" s="150"/>
      <c r="JL168" s="150"/>
      <c r="JM168" s="150"/>
      <c r="JN168" s="150"/>
      <c r="JO168" s="150"/>
      <c r="JP168" s="150"/>
      <c r="JQ168" s="150"/>
      <c r="JR168" s="150"/>
      <c r="JS168" s="150"/>
      <c r="JT168" s="150"/>
      <c r="JU168" s="150"/>
      <c r="JV168" s="150"/>
      <c r="JW168" s="150"/>
      <c r="JX168" s="150"/>
      <c r="JY168" s="150"/>
      <c r="JZ168" s="150"/>
      <c r="KA168" s="150"/>
      <c r="KB168" s="150"/>
      <c r="KC168" s="150"/>
      <c r="KD168" s="150"/>
      <c r="KE168" s="150"/>
      <c r="KF168" s="150"/>
      <c r="KG168" s="150"/>
      <c r="KH168" s="150"/>
      <c r="KI168" s="150"/>
      <c r="KJ168" s="150"/>
      <c r="KK168" s="150"/>
      <c r="KL168" s="150"/>
      <c r="KM168" s="150"/>
      <c r="KN168" s="150"/>
      <c r="KO168" s="150"/>
      <c r="KP168" s="150"/>
      <c r="KQ168" s="150"/>
      <c r="KR168" s="150"/>
      <c r="KS168" s="150"/>
      <c r="KT168" s="150"/>
      <c r="KU168" s="150"/>
      <c r="KV168" s="150"/>
      <c r="KW168" s="150"/>
      <c r="KX168" s="150"/>
      <c r="KY168" s="150"/>
      <c r="KZ168" s="150"/>
      <c r="LA168" s="150"/>
      <c r="LB168" s="150"/>
      <c r="LC168" s="150"/>
      <c r="LD168" s="150"/>
      <c r="LE168" s="150"/>
      <c r="LF168" s="150"/>
      <c r="LG168" s="150"/>
      <c r="LH168" s="150"/>
      <c r="LI168" s="150"/>
      <c r="LJ168" s="150"/>
      <c r="LK168" s="150"/>
      <c r="LL168" s="150"/>
      <c r="LM168" s="150"/>
      <c r="LN168" s="150"/>
      <c r="LO168" s="150"/>
      <c r="LP168" s="150"/>
      <c r="LQ168" s="150"/>
      <c r="LR168" s="150"/>
    </row>
    <row r="169" spans="1:330" s="158" customFormat="1" ht="15" x14ac:dyDescent="0.2">
      <c r="A169" s="151" t="s">
        <v>616</v>
      </c>
      <c r="B169" s="151" t="s">
        <v>632</v>
      </c>
      <c r="C169" s="153">
        <v>43</v>
      </c>
      <c r="D169" s="153"/>
      <c r="E169" s="151" t="s">
        <v>101</v>
      </c>
      <c r="F169" s="174">
        <v>3132</v>
      </c>
      <c r="G169" s="155" t="s">
        <v>40</v>
      </c>
      <c r="H169" s="156"/>
      <c r="I169" s="94">
        <v>3400</v>
      </c>
      <c r="J169" s="112"/>
      <c r="K169" s="94">
        <v>1700</v>
      </c>
      <c r="L169" s="112"/>
      <c r="M169" s="118">
        <v>1700</v>
      </c>
      <c r="N169" s="113"/>
      <c r="O169" s="118">
        <v>1700</v>
      </c>
      <c r="P169" s="113"/>
      <c r="Q169" s="118">
        <v>1700</v>
      </c>
      <c r="R169" s="113"/>
      <c r="S169" s="118">
        <v>3400</v>
      </c>
      <c r="T169" s="113"/>
      <c r="U169" s="94">
        <v>0</v>
      </c>
      <c r="V169" s="112"/>
      <c r="W169" s="118">
        <v>0</v>
      </c>
      <c r="X169" s="113"/>
      <c r="Y169" s="118">
        <v>0</v>
      </c>
      <c r="Z169" s="113"/>
      <c r="AA169" s="118">
        <v>0</v>
      </c>
      <c r="AB169" s="113"/>
      <c r="AC169" s="118">
        <v>1700</v>
      </c>
      <c r="AD169" s="113"/>
      <c r="AE169" s="118"/>
      <c r="AF169" s="113"/>
      <c r="AG169" s="118"/>
      <c r="AH169" s="113"/>
      <c r="AI169" s="118"/>
      <c r="AJ169" s="113"/>
      <c r="AK169" s="118"/>
      <c r="AL169" s="113"/>
      <c r="AM169" s="157"/>
      <c r="AN169" s="157"/>
      <c r="AO169" s="157"/>
      <c r="AP169" s="157"/>
      <c r="AQ169" s="157"/>
      <c r="AR169" s="157"/>
      <c r="AS169" s="157"/>
      <c r="AT169" s="157"/>
      <c r="AU169" s="157"/>
      <c r="AV169" s="157"/>
      <c r="AW169" s="157"/>
      <c r="AX169" s="157"/>
      <c r="AY169" s="157"/>
      <c r="AZ169" s="157"/>
      <c r="BA169" s="157"/>
      <c r="BB169" s="157"/>
      <c r="BC169" s="157"/>
      <c r="BD169" s="157"/>
      <c r="BE169" s="157"/>
      <c r="BF169" s="157"/>
      <c r="BG169" s="157"/>
      <c r="BH169" s="157"/>
      <c r="BI169" s="157"/>
      <c r="BJ169" s="157"/>
      <c r="BK169" s="157"/>
      <c r="BL169" s="157"/>
      <c r="BM169" s="157"/>
      <c r="BN169" s="157"/>
      <c r="BO169" s="157"/>
      <c r="BP169" s="157"/>
      <c r="BQ169" s="157"/>
      <c r="BR169" s="157"/>
      <c r="BS169" s="157"/>
      <c r="BT169" s="157"/>
      <c r="BU169" s="157"/>
      <c r="BV169" s="157"/>
      <c r="BW169" s="157"/>
      <c r="BX169" s="157"/>
      <c r="BY169" s="157"/>
      <c r="BZ169" s="157"/>
      <c r="CA169" s="157"/>
      <c r="CB169" s="157"/>
      <c r="CC169" s="157"/>
      <c r="CD169" s="157"/>
      <c r="CE169" s="157"/>
      <c r="CF169" s="157"/>
      <c r="CG169" s="157"/>
      <c r="CH169" s="157"/>
      <c r="CI169" s="157"/>
      <c r="CJ169" s="157"/>
      <c r="CK169" s="157"/>
      <c r="CL169" s="157"/>
      <c r="CM169" s="157"/>
      <c r="CN169" s="157"/>
      <c r="CO169" s="157"/>
      <c r="CP169" s="157"/>
      <c r="CQ169" s="157"/>
      <c r="CR169" s="157"/>
      <c r="CS169" s="157"/>
      <c r="CT169" s="157"/>
      <c r="CU169" s="157"/>
      <c r="CV169" s="157"/>
      <c r="CW169" s="157"/>
      <c r="CX169" s="157"/>
      <c r="CY169" s="157"/>
      <c r="CZ169" s="157"/>
      <c r="DA169" s="157"/>
      <c r="DB169" s="157"/>
      <c r="DC169" s="157"/>
      <c r="DD169" s="157"/>
      <c r="DE169" s="157"/>
      <c r="DF169" s="157"/>
      <c r="DG169" s="157"/>
      <c r="DH169" s="157"/>
      <c r="DI169" s="157"/>
      <c r="DJ169" s="157"/>
      <c r="DK169" s="157"/>
      <c r="DL169" s="157"/>
      <c r="DM169" s="157"/>
      <c r="DN169" s="157"/>
      <c r="DO169" s="157"/>
      <c r="DP169" s="157"/>
      <c r="DQ169" s="157"/>
      <c r="DR169" s="157"/>
      <c r="DS169" s="157"/>
      <c r="DT169" s="157"/>
      <c r="DU169" s="157"/>
      <c r="DV169" s="157"/>
      <c r="DW169" s="157"/>
      <c r="DX169" s="157"/>
      <c r="DY169" s="157"/>
      <c r="DZ169" s="157"/>
      <c r="EA169" s="157"/>
      <c r="EB169" s="157"/>
      <c r="EC169" s="157"/>
      <c r="ED169" s="157"/>
      <c r="EE169" s="157"/>
      <c r="EF169" s="157"/>
      <c r="EG169" s="157"/>
      <c r="EH169" s="157"/>
      <c r="EI169" s="157"/>
      <c r="EJ169" s="157"/>
      <c r="EK169" s="157"/>
      <c r="EL169" s="157"/>
      <c r="EM169" s="157"/>
      <c r="EN169" s="157"/>
      <c r="EO169" s="157"/>
      <c r="EP169" s="157"/>
      <c r="EQ169" s="157"/>
      <c r="ER169" s="157"/>
      <c r="ES169" s="157"/>
      <c r="ET169" s="157"/>
      <c r="EU169" s="157"/>
      <c r="EV169" s="157"/>
      <c r="EW169" s="157"/>
      <c r="EX169" s="157"/>
      <c r="EY169" s="157"/>
      <c r="EZ169" s="157"/>
      <c r="FA169" s="157"/>
      <c r="FB169" s="157"/>
      <c r="FC169" s="157"/>
      <c r="FD169" s="157"/>
      <c r="FE169" s="157"/>
      <c r="FF169" s="157"/>
      <c r="FG169" s="157"/>
      <c r="FH169" s="157"/>
      <c r="FI169" s="157"/>
      <c r="FJ169" s="157"/>
      <c r="FK169" s="157"/>
      <c r="FL169" s="157"/>
      <c r="FM169" s="157"/>
      <c r="FN169" s="157"/>
      <c r="FO169" s="157"/>
      <c r="FP169" s="157"/>
      <c r="FQ169" s="157"/>
      <c r="FR169" s="157"/>
      <c r="FS169" s="157"/>
      <c r="FT169" s="157"/>
      <c r="FU169" s="157"/>
      <c r="FV169" s="157"/>
      <c r="FW169" s="157"/>
      <c r="FX169" s="157"/>
      <c r="FY169" s="157"/>
      <c r="FZ169" s="157"/>
      <c r="GA169" s="157"/>
      <c r="GB169" s="157"/>
      <c r="GC169" s="157"/>
      <c r="GD169" s="157"/>
      <c r="GE169" s="157"/>
      <c r="GF169" s="157"/>
      <c r="GG169" s="157"/>
      <c r="GH169" s="157"/>
      <c r="GI169" s="157"/>
      <c r="GJ169" s="157"/>
      <c r="GK169" s="157"/>
      <c r="GL169" s="157"/>
      <c r="GM169" s="157"/>
      <c r="GN169" s="157"/>
      <c r="GO169" s="157"/>
      <c r="GP169" s="157"/>
      <c r="GQ169" s="157"/>
      <c r="GR169" s="157"/>
      <c r="GS169" s="157"/>
      <c r="GT169" s="157"/>
      <c r="GU169" s="157"/>
      <c r="GV169" s="157"/>
      <c r="GW169" s="157"/>
      <c r="GX169" s="157"/>
      <c r="GY169" s="157"/>
      <c r="GZ169" s="157"/>
      <c r="HA169" s="157"/>
      <c r="HB169" s="157"/>
      <c r="HC169" s="157"/>
      <c r="HD169" s="157"/>
      <c r="HE169" s="157"/>
      <c r="HF169" s="157"/>
      <c r="HG169" s="157"/>
      <c r="HH169" s="157"/>
      <c r="HI169" s="157"/>
      <c r="HJ169" s="157"/>
      <c r="HK169" s="157"/>
      <c r="HL169" s="157"/>
      <c r="HM169" s="157"/>
      <c r="HN169" s="157"/>
      <c r="HO169" s="157"/>
      <c r="HP169" s="157"/>
      <c r="HQ169" s="157"/>
      <c r="HR169" s="157"/>
      <c r="HS169" s="157"/>
      <c r="HT169" s="157"/>
      <c r="HU169" s="157"/>
      <c r="HV169" s="157"/>
      <c r="HW169" s="157"/>
      <c r="HX169" s="157"/>
      <c r="HY169" s="157"/>
      <c r="HZ169" s="157"/>
      <c r="IA169" s="157"/>
      <c r="IB169" s="157"/>
      <c r="IC169" s="157"/>
      <c r="ID169" s="157"/>
      <c r="IE169" s="157"/>
      <c r="IF169" s="157"/>
      <c r="IG169" s="157"/>
      <c r="IH169" s="157"/>
      <c r="II169" s="157"/>
      <c r="IJ169" s="157"/>
      <c r="IK169" s="157"/>
      <c r="IL169" s="157"/>
      <c r="IM169" s="157"/>
      <c r="IN169" s="157"/>
      <c r="IO169" s="157"/>
      <c r="IP169" s="157"/>
      <c r="IQ169" s="157"/>
      <c r="IR169" s="157"/>
      <c r="IS169" s="157"/>
      <c r="IT169" s="157"/>
      <c r="IU169" s="157"/>
      <c r="IV169" s="157"/>
      <c r="IW169" s="157"/>
      <c r="IX169" s="157"/>
      <c r="IY169" s="157"/>
      <c r="IZ169" s="157"/>
      <c r="JA169" s="157"/>
      <c r="JB169" s="157"/>
      <c r="JC169" s="157"/>
      <c r="JD169" s="157"/>
      <c r="JE169" s="157"/>
      <c r="JF169" s="157"/>
      <c r="JG169" s="157"/>
      <c r="JH169" s="157"/>
      <c r="JI169" s="157"/>
      <c r="JJ169" s="157"/>
      <c r="JK169" s="157"/>
      <c r="JL169" s="157"/>
      <c r="JM169" s="157"/>
      <c r="JN169" s="157"/>
      <c r="JO169" s="157"/>
      <c r="JP169" s="157"/>
      <c r="JQ169" s="157"/>
      <c r="JR169" s="157"/>
      <c r="JS169" s="157"/>
      <c r="JT169" s="157"/>
      <c r="JU169" s="157"/>
      <c r="JV169" s="157"/>
      <c r="JW169" s="157"/>
      <c r="JX169" s="157"/>
      <c r="JY169" s="157"/>
      <c r="JZ169" s="157"/>
      <c r="KA169" s="157"/>
      <c r="KB169" s="157"/>
      <c r="KC169" s="157"/>
      <c r="KD169" s="157"/>
      <c r="KE169" s="157"/>
      <c r="KF169" s="157"/>
      <c r="KG169" s="157"/>
      <c r="KH169" s="157"/>
      <c r="KI169" s="157"/>
      <c r="KJ169" s="157"/>
      <c r="KK169" s="157"/>
      <c r="KL169" s="157"/>
      <c r="KM169" s="157"/>
      <c r="KN169" s="157"/>
      <c r="KO169" s="157"/>
      <c r="KP169" s="157"/>
      <c r="KQ169" s="157"/>
      <c r="KR169" s="157"/>
      <c r="KS169" s="157"/>
      <c r="KT169" s="157"/>
      <c r="KU169" s="157"/>
      <c r="KV169" s="157"/>
      <c r="KW169" s="157"/>
      <c r="KX169" s="157"/>
      <c r="KY169" s="157"/>
      <c r="KZ169" s="157"/>
      <c r="LA169" s="157"/>
      <c r="LB169" s="157"/>
      <c r="LC169" s="157"/>
      <c r="LD169" s="157"/>
      <c r="LE169" s="157"/>
      <c r="LF169" s="157"/>
      <c r="LG169" s="157"/>
      <c r="LH169" s="157"/>
      <c r="LI169" s="157"/>
      <c r="LJ169" s="157"/>
      <c r="LK169" s="157"/>
      <c r="LL169" s="157"/>
      <c r="LM169" s="157"/>
      <c r="LN169" s="157"/>
      <c r="LO169" s="157"/>
      <c r="LP169" s="157"/>
      <c r="LQ169" s="157"/>
      <c r="LR169" s="157"/>
    </row>
    <row r="170" spans="1:330" x14ac:dyDescent="0.2">
      <c r="A170" s="170" t="s">
        <v>616</v>
      </c>
      <c r="B170" s="170" t="s">
        <v>632</v>
      </c>
      <c r="C170" s="141">
        <v>43</v>
      </c>
      <c r="D170" s="141"/>
      <c r="E170" s="171"/>
      <c r="F170" s="142">
        <v>32</v>
      </c>
      <c r="G170" s="143"/>
      <c r="H170" s="172"/>
      <c r="I170" s="105">
        <f t="shared" ref="I170:AF170" si="281">I171+I174</f>
        <v>3026</v>
      </c>
      <c r="J170" s="105">
        <f t="shared" si="281"/>
        <v>0</v>
      </c>
      <c r="K170" s="105">
        <f t="shared" si="281"/>
        <v>1513</v>
      </c>
      <c r="L170" s="105">
        <f t="shared" si="281"/>
        <v>0</v>
      </c>
      <c r="M170" s="105">
        <f t="shared" si="281"/>
        <v>1513</v>
      </c>
      <c r="N170" s="105">
        <f t="shared" si="281"/>
        <v>0</v>
      </c>
      <c r="O170" s="105">
        <f t="shared" ref="O170:P170" si="282">O171+O174</f>
        <v>1513</v>
      </c>
      <c r="P170" s="105">
        <f t="shared" si="282"/>
        <v>0</v>
      </c>
      <c r="Q170" s="105">
        <f t="shared" ref="Q170:T170" si="283">Q171+Q174</f>
        <v>1513</v>
      </c>
      <c r="R170" s="105">
        <f t="shared" si="283"/>
        <v>0</v>
      </c>
      <c r="S170" s="105">
        <f t="shared" si="283"/>
        <v>2406</v>
      </c>
      <c r="T170" s="105">
        <f t="shared" si="283"/>
        <v>0</v>
      </c>
      <c r="U170" s="105">
        <f t="shared" si="281"/>
        <v>0</v>
      </c>
      <c r="V170" s="105">
        <f t="shared" si="281"/>
        <v>0</v>
      </c>
      <c r="W170" s="105">
        <f t="shared" si="281"/>
        <v>0</v>
      </c>
      <c r="X170" s="105">
        <f t="shared" si="281"/>
        <v>0</v>
      </c>
      <c r="Y170" s="105">
        <f t="shared" ref="Y170:Z170" si="284">Y171+Y174</f>
        <v>0</v>
      </c>
      <c r="Z170" s="105">
        <f t="shared" si="284"/>
        <v>0</v>
      </c>
      <c r="AA170" s="105">
        <f t="shared" ref="AA170:AD170" si="285">AA171+AA174</f>
        <v>0</v>
      </c>
      <c r="AB170" s="105">
        <f t="shared" si="285"/>
        <v>0</v>
      </c>
      <c r="AC170" s="105">
        <f t="shared" si="285"/>
        <v>1513</v>
      </c>
      <c r="AD170" s="105">
        <f t="shared" si="285"/>
        <v>0</v>
      </c>
      <c r="AE170" s="105">
        <f t="shared" si="281"/>
        <v>0</v>
      </c>
      <c r="AF170" s="105">
        <f t="shared" si="281"/>
        <v>0</v>
      </c>
      <c r="AG170" s="105">
        <f t="shared" ref="AG170:AH170" si="286">AG171+AG174</f>
        <v>0</v>
      </c>
      <c r="AH170" s="105">
        <f t="shared" si="286"/>
        <v>0</v>
      </c>
      <c r="AI170" s="105">
        <f t="shared" ref="AI170:AL170" si="287">AI171+AI174</f>
        <v>0</v>
      </c>
      <c r="AJ170" s="105">
        <f t="shared" si="287"/>
        <v>0</v>
      </c>
      <c r="AK170" s="105">
        <f t="shared" si="287"/>
        <v>0</v>
      </c>
      <c r="AL170" s="105">
        <f t="shared" si="287"/>
        <v>0</v>
      </c>
    </row>
    <row r="171" spans="1:330" s="159" customFormat="1" x14ac:dyDescent="0.2">
      <c r="A171" s="145" t="s">
        <v>616</v>
      </c>
      <c r="B171" s="145" t="s">
        <v>632</v>
      </c>
      <c r="C171" s="147">
        <v>43</v>
      </c>
      <c r="D171" s="147"/>
      <c r="E171" s="145"/>
      <c r="F171" s="168">
        <v>321</v>
      </c>
      <c r="G171" s="148"/>
      <c r="H171" s="149"/>
      <c r="I171" s="101">
        <f t="shared" ref="I171:AF171" si="288">I172+I173</f>
        <v>620</v>
      </c>
      <c r="J171" s="101">
        <f t="shared" si="288"/>
        <v>0</v>
      </c>
      <c r="K171" s="101">
        <f t="shared" si="288"/>
        <v>310</v>
      </c>
      <c r="L171" s="101">
        <f t="shared" si="288"/>
        <v>0</v>
      </c>
      <c r="M171" s="108">
        <f t="shared" si="288"/>
        <v>310</v>
      </c>
      <c r="N171" s="108">
        <f t="shared" si="288"/>
        <v>0</v>
      </c>
      <c r="O171" s="108">
        <f t="shared" ref="O171:P171" si="289">O172+O173</f>
        <v>310</v>
      </c>
      <c r="P171" s="108">
        <f t="shared" si="289"/>
        <v>0</v>
      </c>
      <c r="Q171" s="108">
        <f t="shared" ref="Q171:T171" si="290">Q172+Q173</f>
        <v>310</v>
      </c>
      <c r="R171" s="108">
        <f t="shared" si="290"/>
        <v>0</v>
      </c>
      <c r="S171" s="108">
        <f t="shared" si="290"/>
        <v>0</v>
      </c>
      <c r="T171" s="108">
        <f t="shared" si="290"/>
        <v>0</v>
      </c>
      <c r="U171" s="101">
        <f t="shared" si="288"/>
        <v>0</v>
      </c>
      <c r="V171" s="101">
        <f t="shared" si="288"/>
        <v>0</v>
      </c>
      <c r="W171" s="108">
        <f t="shared" si="288"/>
        <v>0</v>
      </c>
      <c r="X171" s="108">
        <f t="shared" si="288"/>
        <v>0</v>
      </c>
      <c r="Y171" s="108">
        <f t="shared" ref="Y171:Z171" si="291">Y172+Y173</f>
        <v>0</v>
      </c>
      <c r="Z171" s="108">
        <f t="shared" si="291"/>
        <v>0</v>
      </c>
      <c r="AA171" s="108">
        <f t="shared" ref="AA171:AD171" si="292">AA172+AA173</f>
        <v>0</v>
      </c>
      <c r="AB171" s="108">
        <f t="shared" si="292"/>
        <v>0</v>
      </c>
      <c r="AC171" s="108">
        <f t="shared" si="292"/>
        <v>310</v>
      </c>
      <c r="AD171" s="108">
        <f t="shared" si="292"/>
        <v>0</v>
      </c>
      <c r="AE171" s="108">
        <f t="shared" si="288"/>
        <v>0</v>
      </c>
      <c r="AF171" s="108">
        <f t="shared" si="288"/>
        <v>0</v>
      </c>
      <c r="AG171" s="108">
        <f t="shared" ref="AG171:AH171" si="293">AG172+AG173</f>
        <v>0</v>
      </c>
      <c r="AH171" s="108">
        <f t="shared" si="293"/>
        <v>0</v>
      </c>
      <c r="AI171" s="108">
        <f t="shared" ref="AI171:AL171" si="294">AI172+AI173</f>
        <v>0</v>
      </c>
      <c r="AJ171" s="108">
        <f t="shared" si="294"/>
        <v>0</v>
      </c>
      <c r="AK171" s="108">
        <f t="shared" si="294"/>
        <v>0</v>
      </c>
      <c r="AL171" s="108">
        <f t="shared" si="294"/>
        <v>0</v>
      </c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  <c r="CA171" s="150"/>
      <c r="CB171" s="150"/>
      <c r="CC171" s="150"/>
      <c r="CD171" s="150"/>
      <c r="CE171" s="150"/>
      <c r="CF171" s="150"/>
      <c r="CG171" s="150"/>
      <c r="CH171" s="150"/>
      <c r="CI171" s="150"/>
      <c r="CJ171" s="150"/>
      <c r="CK171" s="150"/>
      <c r="CL171" s="150"/>
      <c r="CM171" s="150"/>
      <c r="CN171" s="150"/>
      <c r="CO171" s="150"/>
      <c r="CP171" s="150"/>
      <c r="CQ171" s="150"/>
      <c r="CR171" s="150"/>
      <c r="CS171" s="150"/>
      <c r="CT171" s="150"/>
      <c r="CU171" s="150"/>
      <c r="CV171" s="150"/>
      <c r="CW171" s="150"/>
      <c r="CX171" s="150"/>
      <c r="CY171" s="150"/>
      <c r="CZ171" s="150"/>
      <c r="DA171" s="150"/>
      <c r="DB171" s="150"/>
      <c r="DC171" s="150"/>
      <c r="DD171" s="150"/>
      <c r="DE171" s="150"/>
      <c r="DF171" s="150"/>
      <c r="DG171" s="150"/>
      <c r="DH171" s="150"/>
      <c r="DI171" s="150"/>
      <c r="DJ171" s="150"/>
      <c r="DK171" s="150"/>
      <c r="DL171" s="150"/>
      <c r="DM171" s="150"/>
      <c r="DN171" s="150"/>
      <c r="DO171" s="150"/>
      <c r="DP171" s="150"/>
      <c r="DQ171" s="150"/>
      <c r="DR171" s="150"/>
      <c r="DS171" s="150"/>
      <c r="DT171" s="150"/>
      <c r="DU171" s="150"/>
      <c r="DV171" s="150"/>
      <c r="DW171" s="150"/>
      <c r="DX171" s="150"/>
      <c r="DY171" s="150"/>
      <c r="DZ171" s="150"/>
      <c r="EA171" s="150"/>
      <c r="EB171" s="150"/>
      <c r="EC171" s="150"/>
      <c r="ED171" s="150"/>
      <c r="EE171" s="150"/>
      <c r="EF171" s="150"/>
      <c r="EG171" s="150"/>
      <c r="EH171" s="150"/>
      <c r="EI171" s="150"/>
      <c r="EJ171" s="150"/>
      <c r="EK171" s="150"/>
      <c r="EL171" s="150"/>
      <c r="EM171" s="150"/>
      <c r="EN171" s="150"/>
      <c r="EO171" s="150"/>
      <c r="EP171" s="150"/>
      <c r="EQ171" s="150"/>
      <c r="ER171" s="150"/>
      <c r="ES171" s="150"/>
      <c r="ET171" s="150"/>
      <c r="EU171" s="150"/>
      <c r="EV171" s="150"/>
      <c r="EW171" s="150"/>
      <c r="EX171" s="150"/>
      <c r="EY171" s="150"/>
      <c r="EZ171" s="150"/>
      <c r="FA171" s="150"/>
      <c r="FB171" s="150"/>
      <c r="FC171" s="150"/>
      <c r="FD171" s="150"/>
      <c r="FE171" s="150"/>
      <c r="FF171" s="150"/>
      <c r="FG171" s="150"/>
      <c r="FH171" s="150"/>
      <c r="FI171" s="150"/>
      <c r="FJ171" s="150"/>
      <c r="FK171" s="150"/>
      <c r="FL171" s="150"/>
      <c r="FM171" s="150"/>
      <c r="FN171" s="150"/>
      <c r="FO171" s="150"/>
      <c r="FP171" s="150"/>
      <c r="FQ171" s="150"/>
      <c r="FR171" s="150"/>
      <c r="FS171" s="150"/>
      <c r="FT171" s="150"/>
      <c r="FU171" s="150"/>
      <c r="FV171" s="150"/>
      <c r="FW171" s="150"/>
      <c r="FX171" s="150"/>
      <c r="FY171" s="150"/>
      <c r="FZ171" s="150"/>
      <c r="GA171" s="150"/>
      <c r="GB171" s="150"/>
      <c r="GC171" s="150"/>
      <c r="GD171" s="150"/>
      <c r="GE171" s="150"/>
      <c r="GF171" s="150"/>
      <c r="GG171" s="150"/>
      <c r="GH171" s="150"/>
      <c r="GI171" s="150"/>
      <c r="GJ171" s="150"/>
      <c r="GK171" s="150"/>
      <c r="GL171" s="150"/>
      <c r="GM171" s="150"/>
      <c r="GN171" s="150"/>
      <c r="GO171" s="150"/>
      <c r="GP171" s="150"/>
      <c r="GQ171" s="150"/>
      <c r="GR171" s="150"/>
      <c r="GS171" s="150"/>
      <c r="GT171" s="150"/>
      <c r="GU171" s="150"/>
      <c r="GV171" s="150"/>
      <c r="GW171" s="150"/>
      <c r="GX171" s="150"/>
      <c r="GY171" s="150"/>
      <c r="GZ171" s="150"/>
      <c r="HA171" s="150"/>
      <c r="HB171" s="150"/>
      <c r="HC171" s="150"/>
      <c r="HD171" s="150"/>
      <c r="HE171" s="150"/>
      <c r="HF171" s="150"/>
      <c r="HG171" s="150"/>
      <c r="HH171" s="150"/>
      <c r="HI171" s="150"/>
      <c r="HJ171" s="150"/>
      <c r="HK171" s="150"/>
      <c r="HL171" s="150"/>
      <c r="HM171" s="150"/>
      <c r="HN171" s="150"/>
      <c r="HO171" s="150"/>
      <c r="HP171" s="150"/>
      <c r="HQ171" s="150"/>
      <c r="HR171" s="150"/>
      <c r="HS171" s="150"/>
      <c r="HT171" s="150"/>
      <c r="HU171" s="150"/>
      <c r="HV171" s="150"/>
      <c r="HW171" s="150"/>
      <c r="HX171" s="150"/>
      <c r="HY171" s="150"/>
      <c r="HZ171" s="150"/>
      <c r="IA171" s="150"/>
      <c r="IB171" s="150"/>
      <c r="IC171" s="150"/>
      <c r="ID171" s="150"/>
      <c r="IE171" s="150"/>
      <c r="IF171" s="150"/>
      <c r="IG171" s="150"/>
      <c r="IH171" s="150"/>
      <c r="II171" s="150"/>
      <c r="IJ171" s="150"/>
      <c r="IK171" s="150"/>
      <c r="IL171" s="150"/>
      <c r="IM171" s="150"/>
      <c r="IN171" s="150"/>
      <c r="IO171" s="150"/>
      <c r="IP171" s="150"/>
      <c r="IQ171" s="150"/>
      <c r="IR171" s="150"/>
      <c r="IS171" s="150"/>
      <c r="IT171" s="150"/>
      <c r="IU171" s="150"/>
      <c r="IV171" s="150"/>
      <c r="IW171" s="150"/>
      <c r="IX171" s="150"/>
      <c r="IY171" s="150"/>
      <c r="IZ171" s="150"/>
      <c r="JA171" s="150"/>
      <c r="JB171" s="150"/>
      <c r="JC171" s="150"/>
      <c r="JD171" s="150"/>
      <c r="JE171" s="150"/>
      <c r="JF171" s="150"/>
      <c r="JG171" s="150"/>
      <c r="JH171" s="150"/>
      <c r="JI171" s="150"/>
      <c r="JJ171" s="150"/>
      <c r="JK171" s="150"/>
      <c r="JL171" s="150"/>
      <c r="JM171" s="150"/>
      <c r="JN171" s="150"/>
      <c r="JO171" s="150"/>
      <c r="JP171" s="150"/>
      <c r="JQ171" s="150"/>
      <c r="JR171" s="150"/>
      <c r="JS171" s="150"/>
      <c r="JT171" s="150"/>
      <c r="JU171" s="150"/>
      <c r="JV171" s="150"/>
      <c r="JW171" s="150"/>
      <c r="JX171" s="150"/>
      <c r="JY171" s="150"/>
      <c r="JZ171" s="150"/>
      <c r="KA171" s="150"/>
      <c r="KB171" s="150"/>
      <c r="KC171" s="150"/>
      <c r="KD171" s="150"/>
      <c r="KE171" s="150"/>
      <c r="KF171" s="150"/>
      <c r="KG171" s="150"/>
      <c r="KH171" s="150"/>
      <c r="KI171" s="150"/>
      <c r="KJ171" s="150"/>
      <c r="KK171" s="150"/>
      <c r="KL171" s="150"/>
      <c r="KM171" s="150"/>
      <c r="KN171" s="150"/>
      <c r="KO171" s="150"/>
      <c r="KP171" s="150"/>
      <c r="KQ171" s="150"/>
      <c r="KR171" s="150"/>
      <c r="KS171" s="150"/>
      <c r="KT171" s="150"/>
      <c r="KU171" s="150"/>
      <c r="KV171" s="150"/>
      <c r="KW171" s="150"/>
      <c r="KX171" s="150"/>
      <c r="KY171" s="150"/>
      <c r="KZ171" s="150"/>
      <c r="LA171" s="150"/>
      <c r="LB171" s="150"/>
      <c r="LC171" s="150"/>
      <c r="LD171" s="150"/>
      <c r="LE171" s="150"/>
      <c r="LF171" s="150"/>
      <c r="LG171" s="150"/>
      <c r="LH171" s="150"/>
      <c r="LI171" s="150"/>
      <c r="LJ171" s="150"/>
      <c r="LK171" s="150"/>
      <c r="LL171" s="150"/>
      <c r="LM171" s="150"/>
      <c r="LN171" s="150"/>
      <c r="LO171" s="150"/>
      <c r="LP171" s="150"/>
      <c r="LQ171" s="150"/>
      <c r="LR171" s="150"/>
    </row>
    <row r="172" spans="1:330" s="158" customFormat="1" ht="15" x14ac:dyDescent="0.2">
      <c r="A172" s="151" t="s">
        <v>616</v>
      </c>
      <c r="B172" s="151" t="s">
        <v>632</v>
      </c>
      <c r="C172" s="153">
        <v>43</v>
      </c>
      <c r="D172" s="153"/>
      <c r="E172" s="151" t="s">
        <v>101</v>
      </c>
      <c r="F172" s="174">
        <v>3211</v>
      </c>
      <c r="G172" s="155" t="s">
        <v>42</v>
      </c>
      <c r="H172" s="156"/>
      <c r="I172" s="94">
        <v>400</v>
      </c>
      <c r="J172" s="112"/>
      <c r="K172" s="94">
        <v>200</v>
      </c>
      <c r="L172" s="112"/>
      <c r="M172" s="118">
        <v>200</v>
      </c>
      <c r="N172" s="113"/>
      <c r="O172" s="118">
        <v>200</v>
      </c>
      <c r="P172" s="113"/>
      <c r="Q172" s="118">
        <v>200</v>
      </c>
      <c r="R172" s="113"/>
      <c r="S172" s="118">
        <v>0</v>
      </c>
      <c r="T172" s="113"/>
      <c r="U172" s="94">
        <v>0</v>
      </c>
      <c r="V172" s="112"/>
      <c r="W172" s="118">
        <v>0</v>
      </c>
      <c r="X172" s="113"/>
      <c r="Y172" s="118">
        <v>0</v>
      </c>
      <c r="Z172" s="113"/>
      <c r="AA172" s="118">
        <v>0</v>
      </c>
      <c r="AB172" s="113"/>
      <c r="AC172" s="118">
        <v>200</v>
      </c>
      <c r="AD172" s="113"/>
      <c r="AE172" s="118">
        <v>0</v>
      </c>
      <c r="AF172" s="113"/>
      <c r="AG172" s="118">
        <v>0</v>
      </c>
      <c r="AH172" s="113"/>
      <c r="AI172" s="118">
        <v>0</v>
      </c>
      <c r="AJ172" s="113"/>
      <c r="AK172" s="118"/>
      <c r="AL172" s="113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  <c r="BJ172" s="157"/>
      <c r="BK172" s="157"/>
      <c r="BL172" s="157"/>
      <c r="BM172" s="157"/>
      <c r="BN172" s="157"/>
      <c r="BO172" s="157"/>
      <c r="BP172" s="157"/>
      <c r="BQ172" s="157"/>
      <c r="BR172" s="157"/>
      <c r="BS172" s="157"/>
      <c r="BT172" s="157"/>
      <c r="BU172" s="157"/>
      <c r="BV172" s="157"/>
      <c r="BW172" s="157"/>
      <c r="BX172" s="157"/>
      <c r="BY172" s="157"/>
      <c r="BZ172" s="157"/>
      <c r="CA172" s="157"/>
      <c r="CB172" s="157"/>
      <c r="CC172" s="157"/>
      <c r="CD172" s="157"/>
      <c r="CE172" s="157"/>
      <c r="CF172" s="157"/>
      <c r="CG172" s="157"/>
      <c r="CH172" s="157"/>
      <c r="CI172" s="157"/>
      <c r="CJ172" s="157"/>
      <c r="CK172" s="157"/>
      <c r="CL172" s="157"/>
      <c r="CM172" s="157"/>
      <c r="CN172" s="157"/>
      <c r="CO172" s="157"/>
      <c r="CP172" s="157"/>
      <c r="CQ172" s="157"/>
      <c r="CR172" s="157"/>
      <c r="CS172" s="157"/>
      <c r="CT172" s="157"/>
      <c r="CU172" s="157"/>
      <c r="CV172" s="157"/>
      <c r="CW172" s="157"/>
      <c r="CX172" s="157"/>
      <c r="CY172" s="157"/>
      <c r="CZ172" s="157"/>
      <c r="DA172" s="157"/>
      <c r="DB172" s="157"/>
      <c r="DC172" s="157"/>
      <c r="DD172" s="157"/>
      <c r="DE172" s="157"/>
      <c r="DF172" s="157"/>
      <c r="DG172" s="157"/>
      <c r="DH172" s="157"/>
      <c r="DI172" s="157"/>
      <c r="DJ172" s="157"/>
      <c r="DK172" s="157"/>
      <c r="DL172" s="157"/>
      <c r="DM172" s="157"/>
      <c r="DN172" s="157"/>
      <c r="DO172" s="157"/>
      <c r="DP172" s="157"/>
      <c r="DQ172" s="157"/>
      <c r="DR172" s="157"/>
      <c r="DS172" s="157"/>
      <c r="DT172" s="157"/>
      <c r="DU172" s="157"/>
      <c r="DV172" s="157"/>
      <c r="DW172" s="157"/>
      <c r="DX172" s="157"/>
      <c r="DY172" s="157"/>
      <c r="DZ172" s="157"/>
      <c r="EA172" s="157"/>
      <c r="EB172" s="157"/>
      <c r="EC172" s="157"/>
      <c r="ED172" s="157"/>
      <c r="EE172" s="157"/>
      <c r="EF172" s="157"/>
      <c r="EG172" s="157"/>
      <c r="EH172" s="157"/>
      <c r="EI172" s="157"/>
      <c r="EJ172" s="157"/>
      <c r="EK172" s="157"/>
      <c r="EL172" s="157"/>
      <c r="EM172" s="157"/>
      <c r="EN172" s="157"/>
      <c r="EO172" s="157"/>
      <c r="EP172" s="157"/>
      <c r="EQ172" s="157"/>
      <c r="ER172" s="157"/>
      <c r="ES172" s="157"/>
      <c r="ET172" s="157"/>
      <c r="EU172" s="157"/>
      <c r="EV172" s="157"/>
      <c r="EW172" s="157"/>
      <c r="EX172" s="157"/>
      <c r="EY172" s="157"/>
      <c r="EZ172" s="157"/>
      <c r="FA172" s="157"/>
      <c r="FB172" s="157"/>
      <c r="FC172" s="157"/>
      <c r="FD172" s="157"/>
      <c r="FE172" s="157"/>
      <c r="FF172" s="157"/>
      <c r="FG172" s="157"/>
      <c r="FH172" s="157"/>
      <c r="FI172" s="157"/>
      <c r="FJ172" s="157"/>
      <c r="FK172" s="157"/>
      <c r="FL172" s="157"/>
      <c r="FM172" s="157"/>
      <c r="FN172" s="157"/>
      <c r="FO172" s="157"/>
      <c r="FP172" s="157"/>
      <c r="FQ172" s="157"/>
      <c r="FR172" s="157"/>
      <c r="FS172" s="157"/>
      <c r="FT172" s="157"/>
      <c r="FU172" s="157"/>
      <c r="FV172" s="157"/>
      <c r="FW172" s="157"/>
      <c r="FX172" s="157"/>
      <c r="FY172" s="157"/>
      <c r="FZ172" s="157"/>
      <c r="GA172" s="157"/>
      <c r="GB172" s="157"/>
      <c r="GC172" s="157"/>
      <c r="GD172" s="157"/>
      <c r="GE172" s="157"/>
      <c r="GF172" s="157"/>
      <c r="GG172" s="157"/>
      <c r="GH172" s="157"/>
      <c r="GI172" s="157"/>
      <c r="GJ172" s="157"/>
      <c r="GK172" s="157"/>
      <c r="GL172" s="157"/>
      <c r="GM172" s="157"/>
      <c r="GN172" s="157"/>
      <c r="GO172" s="157"/>
      <c r="GP172" s="157"/>
      <c r="GQ172" s="157"/>
      <c r="GR172" s="157"/>
      <c r="GS172" s="157"/>
      <c r="GT172" s="157"/>
      <c r="GU172" s="157"/>
      <c r="GV172" s="157"/>
      <c r="GW172" s="157"/>
      <c r="GX172" s="157"/>
      <c r="GY172" s="157"/>
      <c r="GZ172" s="157"/>
      <c r="HA172" s="157"/>
      <c r="HB172" s="157"/>
      <c r="HC172" s="157"/>
      <c r="HD172" s="157"/>
      <c r="HE172" s="157"/>
      <c r="HF172" s="157"/>
      <c r="HG172" s="157"/>
      <c r="HH172" s="157"/>
      <c r="HI172" s="157"/>
      <c r="HJ172" s="157"/>
      <c r="HK172" s="157"/>
      <c r="HL172" s="157"/>
      <c r="HM172" s="157"/>
      <c r="HN172" s="157"/>
      <c r="HO172" s="157"/>
      <c r="HP172" s="157"/>
      <c r="HQ172" s="157"/>
      <c r="HR172" s="157"/>
      <c r="HS172" s="157"/>
      <c r="HT172" s="157"/>
      <c r="HU172" s="157"/>
      <c r="HV172" s="157"/>
      <c r="HW172" s="157"/>
      <c r="HX172" s="157"/>
      <c r="HY172" s="157"/>
      <c r="HZ172" s="157"/>
      <c r="IA172" s="157"/>
      <c r="IB172" s="157"/>
      <c r="IC172" s="157"/>
      <c r="ID172" s="157"/>
      <c r="IE172" s="157"/>
      <c r="IF172" s="157"/>
      <c r="IG172" s="157"/>
      <c r="IH172" s="157"/>
      <c r="II172" s="157"/>
      <c r="IJ172" s="157"/>
      <c r="IK172" s="157"/>
      <c r="IL172" s="157"/>
      <c r="IM172" s="157"/>
      <c r="IN172" s="157"/>
      <c r="IO172" s="157"/>
      <c r="IP172" s="157"/>
      <c r="IQ172" s="157"/>
      <c r="IR172" s="157"/>
      <c r="IS172" s="157"/>
      <c r="IT172" s="157"/>
      <c r="IU172" s="157"/>
      <c r="IV172" s="157"/>
      <c r="IW172" s="157"/>
      <c r="IX172" s="157"/>
      <c r="IY172" s="157"/>
      <c r="IZ172" s="157"/>
      <c r="JA172" s="157"/>
      <c r="JB172" s="157"/>
      <c r="JC172" s="157"/>
      <c r="JD172" s="157"/>
      <c r="JE172" s="157"/>
      <c r="JF172" s="157"/>
      <c r="JG172" s="157"/>
      <c r="JH172" s="157"/>
      <c r="JI172" s="157"/>
      <c r="JJ172" s="157"/>
      <c r="JK172" s="157"/>
      <c r="JL172" s="157"/>
      <c r="JM172" s="157"/>
      <c r="JN172" s="157"/>
      <c r="JO172" s="157"/>
      <c r="JP172" s="157"/>
      <c r="JQ172" s="157"/>
      <c r="JR172" s="157"/>
      <c r="JS172" s="157"/>
      <c r="JT172" s="157"/>
      <c r="JU172" s="157"/>
      <c r="JV172" s="157"/>
      <c r="JW172" s="157"/>
      <c r="JX172" s="157"/>
      <c r="JY172" s="157"/>
      <c r="JZ172" s="157"/>
      <c r="KA172" s="157"/>
      <c r="KB172" s="157"/>
      <c r="KC172" s="157"/>
      <c r="KD172" s="157"/>
      <c r="KE172" s="157"/>
      <c r="KF172" s="157"/>
      <c r="KG172" s="157"/>
      <c r="KH172" s="157"/>
      <c r="KI172" s="157"/>
      <c r="KJ172" s="157"/>
      <c r="KK172" s="157"/>
      <c r="KL172" s="157"/>
      <c r="KM172" s="157"/>
      <c r="KN172" s="157"/>
      <c r="KO172" s="157"/>
      <c r="KP172" s="157"/>
      <c r="KQ172" s="157"/>
      <c r="KR172" s="157"/>
      <c r="KS172" s="157"/>
      <c r="KT172" s="157"/>
      <c r="KU172" s="157"/>
      <c r="KV172" s="157"/>
      <c r="KW172" s="157"/>
      <c r="KX172" s="157"/>
      <c r="KY172" s="157"/>
      <c r="KZ172" s="157"/>
      <c r="LA172" s="157"/>
      <c r="LB172" s="157"/>
      <c r="LC172" s="157"/>
      <c r="LD172" s="157"/>
      <c r="LE172" s="157"/>
      <c r="LF172" s="157"/>
      <c r="LG172" s="157"/>
      <c r="LH172" s="157"/>
      <c r="LI172" s="157"/>
      <c r="LJ172" s="157"/>
      <c r="LK172" s="157"/>
      <c r="LL172" s="157"/>
      <c r="LM172" s="157"/>
      <c r="LN172" s="157"/>
      <c r="LO172" s="157"/>
      <c r="LP172" s="157"/>
      <c r="LQ172" s="157"/>
      <c r="LR172" s="157"/>
    </row>
    <row r="173" spans="1:330" s="158" customFormat="1" ht="30" x14ac:dyDescent="0.2">
      <c r="A173" s="151" t="s">
        <v>616</v>
      </c>
      <c r="B173" s="151" t="s">
        <v>632</v>
      </c>
      <c r="C173" s="153">
        <v>43</v>
      </c>
      <c r="D173" s="153"/>
      <c r="E173" s="151" t="s">
        <v>101</v>
      </c>
      <c r="F173" s="174">
        <v>3212</v>
      </c>
      <c r="G173" s="155" t="s">
        <v>43</v>
      </c>
      <c r="H173" s="156"/>
      <c r="I173" s="94">
        <v>220</v>
      </c>
      <c r="J173" s="112"/>
      <c r="K173" s="94">
        <v>110</v>
      </c>
      <c r="L173" s="112"/>
      <c r="M173" s="118">
        <v>110</v>
      </c>
      <c r="N173" s="113"/>
      <c r="O173" s="118">
        <v>110</v>
      </c>
      <c r="P173" s="113"/>
      <c r="Q173" s="118">
        <v>110</v>
      </c>
      <c r="R173" s="113"/>
      <c r="S173" s="118">
        <v>0</v>
      </c>
      <c r="T173" s="113"/>
      <c r="U173" s="94">
        <v>0</v>
      </c>
      <c r="V173" s="112"/>
      <c r="W173" s="118">
        <v>0</v>
      </c>
      <c r="X173" s="113"/>
      <c r="Y173" s="118">
        <v>0</v>
      </c>
      <c r="Z173" s="113"/>
      <c r="AA173" s="118">
        <v>0</v>
      </c>
      <c r="AB173" s="113"/>
      <c r="AC173" s="118">
        <v>110</v>
      </c>
      <c r="AD173" s="113"/>
      <c r="AE173" s="118">
        <v>0</v>
      </c>
      <c r="AF173" s="113"/>
      <c r="AG173" s="118">
        <v>0</v>
      </c>
      <c r="AH173" s="113"/>
      <c r="AI173" s="118">
        <v>0</v>
      </c>
      <c r="AJ173" s="113"/>
      <c r="AK173" s="118"/>
      <c r="AL173" s="113"/>
      <c r="AM173" s="157"/>
      <c r="AN173" s="157"/>
      <c r="AO173" s="157"/>
      <c r="AP173" s="157"/>
      <c r="AQ173" s="157"/>
      <c r="AR173" s="157"/>
      <c r="AS173" s="157"/>
      <c r="AT173" s="157"/>
      <c r="AU173" s="157"/>
      <c r="AV173" s="157"/>
      <c r="AW173" s="157"/>
      <c r="AX173" s="157"/>
      <c r="AY173" s="157"/>
      <c r="AZ173" s="157"/>
      <c r="BA173" s="157"/>
      <c r="BB173" s="157"/>
      <c r="BC173" s="157"/>
      <c r="BD173" s="157"/>
      <c r="BE173" s="157"/>
      <c r="BF173" s="157"/>
      <c r="BG173" s="157"/>
      <c r="BH173" s="157"/>
      <c r="BI173" s="157"/>
      <c r="BJ173" s="157"/>
      <c r="BK173" s="157"/>
      <c r="BL173" s="157"/>
      <c r="BM173" s="157"/>
      <c r="BN173" s="157"/>
      <c r="BO173" s="157"/>
      <c r="BP173" s="157"/>
      <c r="BQ173" s="157"/>
      <c r="BR173" s="157"/>
      <c r="BS173" s="157"/>
      <c r="BT173" s="157"/>
      <c r="BU173" s="157"/>
      <c r="BV173" s="157"/>
      <c r="BW173" s="157"/>
      <c r="BX173" s="157"/>
      <c r="BY173" s="157"/>
      <c r="BZ173" s="157"/>
      <c r="CA173" s="157"/>
      <c r="CB173" s="157"/>
      <c r="CC173" s="157"/>
      <c r="CD173" s="157"/>
      <c r="CE173" s="157"/>
      <c r="CF173" s="157"/>
      <c r="CG173" s="157"/>
      <c r="CH173" s="157"/>
      <c r="CI173" s="157"/>
      <c r="CJ173" s="157"/>
      <c r="CK173" s="157"/>
      <c r="CL173" s="157"/>
      <c r="CM173" s="157"/>
      <c r="CN173" s="157"/>
      <c r="CO173" s="157"/>
      <c r="CP173" s="157"/>
      <c r="CQ173" s="157"/>
      <c r="CR173" s="157"/>
      <c r="CS173" s="157"/>
      <c r="CT173" s="157"/>
      <c r="CU173" s="157"/>
      <c r="CV173" s="157"/>
      <c r="CW173" s="157"/>
      <c r="CX173" s="157"/>
      <c r="CY173" s="157"/>
      <c r="CZ173" s="157"/>
      <c r="DA173" s="157"/>
      <c r="DB173" s="157"/>
      <c r="DC173" s="157"/>
      <c r="DD173" s="157"/>
      <c r="DE173" s="157"/>
      <c r="DF173" s="157"/>
      <c r="DG173" s="157"/>
      <c r="DH173" s="157"/>
      <c r="DI173" s="157"/>
      <c r="DJ173" s="157"/>
      <c r="DK173" s="157"/>
      <c r="DL173" s="157"/>
      <c r="DM173" s="157"/>
      <c r="DN173" s="157"/>
      <c r="DO173" s="157"/>
      <c r="DP173" s="157"/>
      <c r="DQ173" s="157"/>
      <c r="DR173" s="157"/>
      <c r="DS173" s="157"/>
      <c r="DT173" s="157"/>
      <c r="DU173" s="157"/>
      <c r="DV173" s="157"/>
      <c r="DW173" s="157"/>
      <c r="DX173" s="157"/>
      <c r="DY173" s="157"/>
      <c r="DZ173" s="157"/>
      <c r="EA173" s="157"/>
      <c r="EB173" s="157"/>
      <c r="EC173" s="157"/>
      <c r="ED173" s="157"/>
      <c r="EE173" s="157"/>
      <c r="EF173" s="157"/>
      <c r="EG173" s="157"/>
      <c r="EH173" s="157"/>
      <c r="EI173" s="157"/>
      <c r="EJ173" s="157"/>
      <c r="EK173" s="157"/>
      <c r="EL173" s="157"/>
      <c r="EM173" s="157"/>
      <c r="EN173" s="157"/>
      <c r="EO173" s="157"/>
      <c r="EP173" s="157"/>
      <c r="EQ173" s="157"/>
      <c r="ER173" s="157"/>
      <c r="ES173" s="157"/>
      <c r="ET173" s="157"/>
      <c r="EU173" s="157"/>
      <c r="EV173" s="157"/>
      <c r="EW173" s="157"/>
      <c r="EX173" s="157"/>
      <c r="EY173" s="157"/>
      <c r="EZ173" s="157"/>
      <c r="FA173" s="157"/>
      <c r="FB173" s="157"/>
      <c r="FC173" s="157"/>
      <c r="FD173" s="157"/>
      <c r="FE173" s="157"/>
      <c r="FF173" s="157"/>
      <c r="FG173" s="157"/>
      <c r="FH173" s="157"/>
      <c r="FI173" s="157"/>
      <c r="FJ173" s="157"/>
      <c r="FK173" s="157"/>
      <c r="FL173" s="157"/>
      <c r="FM173" s="157"/>
      <c r="FN173" s="157"/>
      <c r="FO173" s="157"/>
      <c r="FP173" s="157"/>
      <c r="FQ173" s="157"/>
      <c r="FR173" s="157"/>
      <c r="FS173" s="157"/>
      <c r="FT173" s="157"/>
      <c r="FU173" s="157"/>
      <c r="FV173" s="157"/>
      <c r="FW173" s="157"/>
      <c r="FX173" s="157"/>
      <c r="FY173" s="157"/>
      <c r="FZ173" s="157"/>
      <c r="GA173" s="157"/>
      <c r="GB173" s="157"/>
      <c r="GC173" s="157"/>
      <c r="GD173" s="157"/>
      <c r="GE173" s="157"/>
      <c r="GF173" s="157"/>
      <c r="GG173" s="157"/>
      <c r="GH173" s="157"/>
      <c r="GI173" s="157"/>
      <c r="GJ173" s="157"/>
      <c r="GK173" s="157"/>
      <c r="GL173" s="157"/>
      <c r="GM173" s="157"/>
      <c r="GN173" s="157"/>
      <c r="GO173" s="157"/>
      <c r="GP173" s="157"/>
      <c r="GQ173" s="157"/>
      <c r="GR173" s="157"/>
      <c r="GS173" s="157"/>
      <c r="GT173" s="157"/>
      <c r="GU173" s="157"/>
      <c r="GV173" s="157"/>
      <c r="GW173" s="157"/>
      <c r="GX173" s="157"/>
      <c r="GY173" s="157"/>
      <c r="GZ173" s="157"/>
      <c r="HA173" s="157"/>
      <c r="HB173" s="157"/>
      <c r="HC173" s="157"/>
      <c r="HD173" s="157"/>
      <c r="HE173" s="157"/>
      <c r="HF173" s="157"/>
      <c r="HG173" s="157"/>
      <c r="HH173" s="157"/>
      <c r="HI173" s="157"/>
      <c r="HJ173" s="157"/>
      <c r="HK173" s="157"/>
      <c r="HL173" s="157"/>
      <c r="HM173" s="157"/>
      <c r="HN173" s="157"/>
      <c r="HO173" s="157"/>
      <c r="HP173" s="157"/>
      <c r="HQ173" s="157"/>
      <c r="HR173" s="157"/>
      <c r="HS173" s="157"/>
      <c r="HT173" s="157"/>
      <c r="HU173" s="157"/>
      <c r="HV173" s="157"/>
      <c r="HW173" s="157"/>
      <c r="HX173" s="157"/>
      <c r="HY173" s="157"/>
      <c r="HZ173" s="157"/>
      <c r="IA173" s="157"/>
      <c r="IB173" s="157"/>
      <c r="IC173" s="157"/>
      <c r="ID173" s="157"/>
      <c r="IE173" s="157"/>
      <c r="IF173" s="157"/>
      <c r="IG173" s="157"/>
      <c r="IH173" s="157"/>
      <c r="II173" s="157"/>
      <c r="IJ173" s="157"/>
      <c r="IK173" s="157"/>
      <c r="IL173" s="157"/>
      <c r="IM173" s="157"/>
      <c r="IN173" s="157"/>
      <c r="IO173" s="157"/>
      <c r="IP173" s="157"/>
      <c r="IQ173" s="157"/>
      <c r="IR173" s="157"/>
      <c r="IS173" s="157"/>
      <c r="IT173" s="157"/>
      <c r="IU173" s="157"/>
      <c r="IV173" s="157"/>
      <c r="IW173" s="157"/>
      <c r="IX173" s="157"/>
      <c r="IY173" s="157"/>
      <c r="IZ173" s="157"/>
      <c r="JA173" s="157"/>
      <c r="JB173" s="157"/>
      <c r="JC173" s="157"/>
      <c r="JD173" s="157"/>
      <c r="JE173" s="157"/>
      <c r="JF173" s="157"/>
      <c r="JG173" s="157"/>
      <c r="JH173" s="157"/>
      <c r="JI173" s="157"/>
      <c r="JJ173" s="157"/>
      <c r="JK173" s="157"/>
      <c r="JL173" s="157"/>
      <c r="JM173" s="157"/>
      <c r="JN173" s="157"/>
      <c r="JO173" s="157"/>
      <c r="JP173" s="157"/>
      <c r="JQ173" s="157"/>
      <c r="JR173" s="157"/>
      <c r="JS173" s="157"/>
      <c r="JT173" s="157"/>
      <c r="JU173" s="157"/>
      <c r="JV173" s="157"/>
      <c r="JW173" s="157"/>
      <c r="JX173" s="157"/>
      <c r="JY173" s="157"/>
      <c r="JZ173" s="157"/>
      <c r="KA173" s="157"/>
      <c r="KB173" s="157"/>
      <c r="KC173" s="157"/>
      <c r="KD173" s="157"/>
      <c r="KE173" s="157"/>
      <c r="KF173" s="157"/>
      <c r="KG173" s="157"/>
      <c r="KH173" s="157"/>
      <c r="KI173" s="157"/>
      <c r="KJ173" s="157"/>
      <c r="KK173" s="157"/>
      <c r="KL173" s="157"/>
      <c r="KM173" s="157"/>
      <c r="KN173" s="157"/>
      <c r="KO173" s="157"/>
      <c r="KP173" s="157"/>
      <c r="KQ173" s="157"/>
      <c r="KR173" s="157"/>
      <c r="KS173" s="157"/>
      <c r="KT173" s="157"/>
      <c r="KU173" s="157"/>
      <c r="KV173" s="157"/>
      <c r="KW173" s="157"/>
      <c r="KX173" s="157"/>
      <c r="KY173" s="157"/>
      <c r="KZ173" s="157"/>
      <c r="LA173" s="157"/>
      <c r="LB173" s="157"/>
      <c r="LC173" s="157"/>
      <c r="LD173" s="157"/>
      <c r="LE173" s="157"/>
      <c r="LF173" s="157"/>
      <c r="LG173" s="157"/>
      <c r="LH173" s="157"/>
      <c r="LI173" s="157"/>
      <c r="LJ173" s="157"/>
      <c r="LK173" s="157"/>
      <c r="LL173" s="157"/>
      <c r="LM173" s="157"/>
      <c r="LN173" s="157"/>
      <c r="LO173" s="157"/>
      <c r="LP173" s="157"/>
      <c r="LQ173" s="157"/>
      <c r="LR173" s="157"/>
    </row>
    <row r="174" spans="1:330" s="159" customFormat="1" x14ac:dyDescent="0.2">
      <c r="A174" s="145" t="s">
        <v>616</v>
      </c>
      <c r="B174" s="145" t="s">
        <v>632</v>
      </c>
      <c r="C174" s="147">
        <v>43</v>
      </c>
      <c r="D174" s="147"/>
      <c r="E174" s="145"/>
      <c r="F174" s="168">
        <v>323</v>
      </c>
      <c r="G174" s="148"/>
      <c r="H174" s="149"/>
      <c r="I174" s="101">
        <f t="shared" ref="I174:AL174" si="295">SUM(I175:I175)</f>
        <v>2406</v>
      </c>
      <c r="J174" s="101">
        <f t="shared" si="295"/>
        <v>0</v>
      </c>
      <c r="K174" s="101">
        <f t="shared" si="295"/>
        <v>1203</v>
      </c>
      <c r="L174" s="101">
        <f t="shared" si="295"/>
        <v>0</v>
      </c>
      <c r="M174" s="108">
        <f t="shared" si="295"/>
        <v>1203</v>
      </c>
      <c r="N174" s="108">
        <f t="shared" si="295"/>
        <v>0</v>
      </c>
      <c r="O174" s="108">
        <f t="shared" si="295"/>
        <v>1203</v>
      </c>
      <c r="P174" s="108">
        <f t="shared" si="295"/>
        <v>0</v>
      </c>
      <c r="Q174" s="108">
        <f t="shared" si="295"/>
        <v>1203</v>
      </c>
      <c r="R174" s="108">
        <f t="shared" si="295"/>
        <v>0</v>
      </c>
      <c r="S174" s="108">
        <f t="shared" si="295"/>
        <v>2406</v>
      </c>
      <c r="T174" s="108">
        <f t="shared" si="295"/>
        <v>0</v>
      </c>
      <c r="U174" s="101">
        <f t="shared" si="295"/>
        <v>0</v>
      </c>
      <c r="V174" s="101">
        <f t="shared" si="295"/>
        <v>0</v>
      </c>
      <c r="W174" s="108">
        <f t="shared" si="295"/>
        <v>0</v>
      </c>
      <c r="X174" s="108">
        <f t="shared" si="295"/>
        <v>0</v>
      </c>
      <c r="Y174" s="108">
        <f t="shared" si="295"/>
        <v>0</v>
      </c>
      <c r="Z174" s="108">
        <f t="shared" si="295"/>
        <v>0</v>
      </c>
      <c r="AA174" s="108">
        <f t="shared" si="295"/>
        <v>0</v>
      </c>
      <c r="AB174" s="108">
        <f t="shared" si="295"/>
        <v>0</v>
      </c>
      <c r="AC174" s="108">
        <f t="shared" si="295"/>
        <v>1203</v>
      </c>
      <c r="AD174" s="108">
        <f t="shared" si="295"/>
        <v>0</v>
      </c>
      <c r="AE174" s="108">
        <f t="shared" si="295"/>
        <v>0</v>
      </c>
      <c r="AF174" s="108">
        <f t="shared" si="295"/>
        <v>0</v>
      </c>
      <c r="AG174" s="108">
        <f t="shared" si="295"/>
        <v>0</v>
      </c>
      <c r="AH174" s="108">
        <f t="shared" si="295"/>
        <v>0</v>
      </c>
      <c r="AI174" s="108">
        <f t="shared" si="295"/>
        <v>0</v>
      </c>
      <c r="AJ174" s="108">
        <f t="shared" si="295"/>
        <v>0</v>
      </c>
      <c r="AK174" s="108">
        <f t="shared" si="295"/>
        <v>0</v>
      </c>
      <c r="AL174" s="108">
        <f t="shared" si="295"/>
        <v>0</v>
      </c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50"/>
      <c r="CH174" s="150"/>
      <c r="CI174" s="150"/>
      <c r="CJ174" s="150"/>
      <c r="CK174" s="150"/>
      <c r="CL174" s="150"/>
      <c r="CM174" s="150"/>
      <c r="CN174" s="150"/>
      <c r="CO174" s="150"/>
      <c r="CP174" s="150"/>
      <c r="CQ174" s="150"/>
      <c r="CR174" s="150"/>
      <c r="CS174" s="150"/>
      <c r="CT174" s="150"/>
      <c r="CU174" s="150"/>
      <c r="CV174" s="150"/>
      <c r="CW174" s="150"/>
      <c r="CX174" s="150"/>
      <c r="CY174" s="150"/>
      <c r="CZ174" s="150"/>
      <c r="DA174" s="150"/>
      <c r="DB174" s="150"/>
      <c r="DC174" s="150"/>
      <c r="DD174" s="150"/>
      <c r="DE174" s="150"/>
      <c r="DF174" s="150"/>
      <c r="DG174" s="150"/>
      <c r="DH174" s="150"/>
      <c r="DI174" s="150"/>
      <c r="DJ174" s="150"/>
      <c r="DK174" s="150"/>
      <c r="DL174" s="150"/>
      <c r="DM174" s="150"/>
      <c r="DN174" s="150"/>
      <c r="DO174" s="150"/>
      <c r="DP174" s="150"/>
      <c r="DQ174" s="150"/>
      <c r="DR174" s="150"/>
      <c r="DS174" s="150"/>
      <c r="DT174" s="150"/>
      <c r="DU174" s="150"/>
      <c r="DV174" s="150"/>
      <c r="DW174" s="150"/>
      <c r="DX174" s="150"/>
      <c r="DY174" s="150"/>
      <c r="DZ174" s="150"/>
      <c r="EA174" s="150"/>
      <c r="EB174" s="150"/>
      <c r="EC174" s="150"/>
      <c r="ED174" s="150"/>
      <c r="EE174" s="150"/>
      <c r="EF174" s="150"/>
      <c r="EG174" s="150"/>
      <c r="EH174" s="150"/>
      <c r="EI174" s="150"/>
      <c r="EJ174" s="150"/>
      <c r="EK174" s="150"/>
      <c r="EL174" s="150"/>
      <c r="EM174" s="150"/>
      <c r="EN174" s="150"/>
      <c r="EO174" s="150"/>
      <c r="EP174" s="150"/>
      <c r="EQ174" s="150"/>
      <c r="ER174" s="150"/>
      <c r="ES174" s="150"/>
      <c r="ET174" s="150"/>
      <c r="EU174" s="150"/>
      <c r="EV174" s="150"/>
      <c r="EW174" s="150"/>
      <c r="EX174" s="150"/>
      <c r="EY174" s="150"/>
      <c r="EZ174" s="150"/>
      <c r="FA174" s="150"/>
      <c r="FB174" s="150"/>
      <c r="FC174" s="150"/>
      <c r="FD174" s="150"/>
      <c r="FE174" s="150"/>
      <c r="FF174" s="150"/>
      <c r="FG174" s="150"/>
      <c r="FH174" s="150"/>
      <c r="FI174" s="150"/>
      <c r="FJ174" s="150"/>
      <c r="FK174" s="150"/>
      <c r="FL174" s="150"/>
      <c r="FM174" s="150"/>
      <c r="FN174" s="150"/>
      <c r="FO174" s="150"/>
      <c r="FP174" s="150"/>
      <c r="FQ174" s="150"/>
      <c r="FR174" s="150"/>
      <c r="FS174" s="150"/>
      <c r="FT174" s="150"/>
      <c r="FU174" s="150"/>
      <c r="FV174" s="150"/>
      <c r="FW174" s="150"/>
      <c r="FX174" s="150"/>
      <c r="FY174" s="150"/>
      <c r="FZ174" s="150"/>
      <c r="GA174" s="150"/>
      <c r="GB174" s="150"/>
      <c r="GC174" s="150"/>
      <c r="GD174" s="150"/>
      <c r="GE174" s="150"/>
      <c r="GF174" s="150"/>
      <c r="GG174" s="150"/>
      <c r="GH174" s="150"/>
      <c r="GI174" s="150"/>
      <c r="GJ174" s="150"/>
      <c r="GK174" s="150"/>
      <c r="GL174" s="150"/>
      <c r="GM174" s="150"/>
      <c r="GN174" s="150"/>
      <c r="GO174" s="150"/>
      <c r="GP174" s="150"/>
      <c r="GQ174" s="150"/>
      <c r="GR174" s="150"/>
      <c r="GS174" s="150"/>
      <c r="GT174" s="150"/>
      <c r="GU174" s="150"/>
      <c r="GV174" s="150"/>
      <c r="GW174" s="150"/>
      <c r="GX174" s="150"/>
      <c r="GY174" s="150"/>
      <c r="GZ174" s="150"/>
      <c r="HA174" s="150"/>
      <c r="HB174" s="150"/>
      <c r="HC174" s="150"/>
      <c r="HD174" s="150"/>
      <c r="HE174" s="150"/>
      <c r="HF174" s="150"/>
      <c r="HG174" s="150"/>
      <c r="HH174" s="150"/>
      <c r="HI174" s="150"/>
      <c r="HJ174" s="150"/>
      <c r="HK174" s="150"/>
      <c r="HL174" s="150"/>
      <c r="HM174" s="150"/>
      <c r="HN174" s="150"/>
      <c r="HO174" s="150"/>
      <c r="HP174" s="150"/>
      <c r="HQ174" s="150"/>
      <c r="HR174" s="150"/>
      <c r="HS174" s="150"/>
      <c r="HT174" s="150"/>
      <c r="HU174" s="150"/>
      <c r="HV174" s="150"/>
      <c r="HW174" s="150"/>
      <c r="HX174" s="150"/>
      <c r="HY174" s="150"/>
      <c r="HZ174" s="150"/>
      <c r="IA174" s="150"/>
      <c r="IB174" s="150"/>
      <c r="IC174" s="150"/>
      <c r="ID174" s="150"/>
      <c r="IE174" s="150"/>
      <c r="IF174" s="150"/>
      <c r="IG174" s="150"/>
      <c r="IH174" s="150"/>
      <c r="II174" s="150"/>
      <c r="IJ174" s="150"/>
      <c r="IK174" s="150"/>
      <c r="IL174" s="150"/>
      <c r="IM174" s="150"/>
      <c r="IN174" s="150"/>
      <c r="IO174" s="150"/>
      <c r="IP174" s="150"/>
      <c r="IQ174" s="150"/>
      <c r="IR174" s="150"/>
      <c r="IS174" s="150"/>
      <c r="IT174" s="150"/>
      <c r="IU174" s="150"/>
      <c r="IV174" s="150"/>
      <c r="IW174" s="150"/>
      <c r="IX174" s="150"/>
      <c r="IY174" s="150"/>
      <c r="IZ174" s="150"/>
      <c r="JA174" s="150"/>
      <c r="JB174" s="150"/>
      <c r="JC174" s="150"/>
      <c r="JD174" s="150"/>
      <c r="JE174" s="150"/>
      <c r="JF174" s="150"/>
      <c r="JG174" s="150"/>
      <c r="JH174" s="150"/>
      <c r="JI174" s="150"/>
      <c r="JJ174" s="150"/>
      <c r="JK174" s="150"/>
      <c r="JL174" s="150"/>
      <c r="JM174" s="150"/>
      <c r="JN174" s="150"/>
      <c r="JO174" s="150"/>
      <c r="JP174" s="150"/>
      <c r="JQ174" s="150"/>
      <c r="JR174" s="150"/>
      <c r="JS174" s="150"/>
      <c r="JT174" s="150"/>
      <c r="JU174" s="150"/>
      <c r="JV174" s="150"/>
      <c r="JW174" s="150"/>
      <c r="JX174" s="150"/>
      <c r="JY174" s="150"/>
      <c r="JZ174" s="150"/>
      <c r="KA174" s="150"/>
      <c r="KB174" s="150"/>
      <c r="KC174" s="150"/>
      <c r="KD174" s="150"/>
      <c r="KE174" s="150"/>
      <c r="KF174" s="150"/>
      <c r="KG174" s="150"/>
      <c r="KH174" s="150"/>
      <c r="KI174" s="150"/>
      <c r="KJ174" s="150"/>
      <c r="KK174" s="150"/>
      <c r="KL174" s="150"/>
      <c r="KM174" s="150"/>
      <c r="KN174" s="150"/>
      <c r="KO174" s="150"/>
      <c r="KP174" s="150"/>
      <c r="KQ174" s="150"/>
      <c r="KR174" s="150"/>
      <c r="KS174" s="150"/>
      <c r="KT174" s="150"/>
      <c r="KU174" s="150"/>
      <c r="KV174" s="150"/>
      <c r="KW174" s="150"/>
      <c r="KX174" s="150"/>
      <c r="KY174" s="150"/>
      <c r="KZ174" s="150"/>
      <c r="LA174" s="150"/>
      <c r="LB174" s="150"/>
      <c r="LC174" s="150"/>
      <c r="LD174" s="150"/>
      <c r="LE174" s="150"/>
      <c r="LF174" s="150"/>
      <c r="LG174" s="150"/>
      <c r="LH174" s="150"/>
      <c r="LI174" s="150"/>
      <c r="LJ174" s="150"/>
      <c r="LK174" s="150"/>
      <c r="LL174" s="150"/>
      <c r="LM174" s="150"/>
      <c r="LN174" s="150"/>
      <c r="LO174" s="150"/>
      <c r="LP174" s="150"/>
      <c r="LQ174" s="150"/>
      <c r="LR174" s="150"/>
    </row>
    <row r="175" spans="1:330" s="158" customFormat="1" ht="15" x14ac:dyDescent="0.2">
      <c r="A175" s="151" t="s">
        <v>616</v>
      </c>
      <c r="B175" s="151" t="s">
        <v>632</v>
      </c>
      <c r="C175" s="153">
        <v>43</v>
      </c>
      <c r="D175" s="153"/>
      <c r="E175" s="151" t="s">
        <v>101</v>
      </c>
      <c r="F175" s="174">
        <v>3233</v>
      </c>
      <c r="G175" s="155" t="s">
        <v>54</v>
      </c>
      <c r="H175" s="156"/>
      <c r="I175" s="94">
        <v>2406</v>
      </c>
      <c r="J175" s="112"/>
      <c r="K175" s="94">
        <v>1203</v>
      </c>
      <c r="L175" s="112"/>
      <c r="M175" s="118">
        <v>1203</v>
      </c>
      <c r="N175" s="113"/>
      <c r="O175" s="118">
        <v>1203</v>
      </c>
      <c r="P175" s="113"/>
      <c r="Q175" s="118">
        <v>1203</v>
      </c>
      <c r="R175" s="113"/>
      <c r="S175" s="118">
        <v>2406</v>
      </c>
      <c r="T175" s="113"/>
      <c r="U175" s="94">
        <v>0</v>
      </c>
      <c r="V175" s="112"/>
      <c r="W175" s="118">
        <v>0</v>
      </c>
      <c r="X175" s="113"/>
      <c r="Y175" s="118">
        <v>0</v>
      </c>
      <c r="Z175" s="113"/>
      <c r="AA175" s="118">
        <v>0</v>
      </c>
      <c r="AB175" s="113"/>
      <c r="AC175" s="118">
        <v>1203</v>
      </c>
      <c r="AD175" s="113"/>
      <c r="AE175" s="118">
        <v>0</v>
      </c>
      <c r="AF175" s="113"/>
      <c r="AG175" s="118">
        <v>0</v>
      </c>
      <c r="AH175" s="113"/>
      <c r="AI175" s="118">
        <v>0</v>
      </c>
      <c r="AJ175" s="113"/>
      <c r="AK175" s="118"/>
      <c r="AL175" s="113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57"/>
      <c r="BK175" s="157"/>
      <c r="BL175" s="157"/>
      <c r="BM175" s="157"/>
      <c r="BN175" s="157"/>
      <c r="BO175" s="157"/>
      <c r="BP175" s="157"/>
      <c r="BQ175" s="157"/>
      <c r="BR175" s="157"/>
      <c r="BS175" s="157"/>
      <c r="BT175" s="157"/>
      <c r="BU175" s="157"/>
      <c r="BV175" s="157"/>
      <c r="BW175" s="157"/>
      <c r="BX175" s="157"/>
      <c r="BY175" s="157"/>
      <c r="BZ175" s="157"/>
      <c r="CA175" s="157"/>
      <c r="CB175" s="157"/>
      <c r="CC175" s="157"/>
      <c r="CD175" s="157"/>
      <c r="CE175" s="157"/>
      <c r="CF175" s="157"/>
      <c r="CG175" s="157"/>
      <c r="CH175" s="157"/>
      <c r="CI175" s="157"/>
      <c r="CJ175" s="157"/>
      <c r="CK175" s="157"/>
      <c r="CL175" s="157"/>
      <c r="CM175" s="157"/>
      <c r="CN175" s="157"/>
      <c r="CO175" s="157"/>
      <c r="CP175" s="157"/>
      <c r="CQ175" s="157"/>
      <c r="CR175" s="157"/>
      <c r="CS175" s="157"/>
      <c r="CT175" s="157"/>
      <c r="CU175" s="157"/>
      <c r="CV175" s="157"/>
      <c r="CW175" s="157"/>
      <c r="CX175" s="157"/>
      <c r="CY175" s="157"/>
      <c r="CZ175" s="157"/>
      <c r="DA175" s="157"/>
      <c r="DB175" s="157"/>
      <c r="DC175" s="157"/>
      <c r="DD175" s="157"/>
      <c r="DE175" s="157"/>
      <c r="DF175" s="157"/>
      <c r="DG175" s="157"/>
      <c r="DH175" s="157"/>
      <c r="DI175" s="157"/>
      <c r="DJ175" s="157"/>
      <c r="DK175" s="157"/>
      <c r="DL175" s="157"/>
      <c r="DM175" s="157"/>
      <c r="DN175" s="157"/>
      <c r="DO175" s="157"/>
      <c r="DP175" s="157"/>
      <c r="DQ175" s="157"/>
      <c r="DR175" s="157"/>
      <c r="DS175" s="157"/>
      <c r="DT175" s="157"/>
      <c r="DU175" s="157"/>
      <c r="DV175" s="157"/>
      <c r="DW175" s="157"/>
      <c r="DX175" s="157"/>
      <c r="DY175" s="157"/>
      <c r="DZ175" s="157"/>
      <c r="EA175" s="157"/>
      <c r="EB175" s="157"/>
      <c r="EC175" s="157"/>
      <c r="ED175" s="157"/>
      <c r="EE175" s="157"/>
      <c r="EF175" s="157"/>
      <c r="EG175" s="157"/>
      <c r="EH175" s="157"/>
      <c r="EI175" s="157"/>
      <c r="EJ175" s="157"/>
      <c r="EK175" s="157"/>
      <c r="EL175" s="157"/>
      <c r="EM175" s="157"/>
      <c r="EN175" s="157"/>
      <c r="EO175" s="157"/>
      <c r="EP175" s="157"/>
      <c r="EQ175" s="157"/>
      <c r="ER175" s="157"/>
      <c r="ES175" s="157"/>
      <c r="ET175" s="157"/>
      <c r="EU175" s="157"/>
      <c r="EV175" s="157"/>
      <c r="EW175" s="157"/>
      <c r="EX175" s="157"/>
      <c r="EY175" s="157"/>
      <c r="EZ175" s="157"/>
      <c r="FA175" s="157"/>
      <c r="FB175" s="157"/>
      <c r="FC175" s="157"/>
      <c r="FD175" s="157"/>
      <c r="FE175" s="157"/>
      <c r="FF175" s="157"/>
      <c r="FG175" s="157"/>
      <c r="FH175" s="157"/>
      <c r="FI175" s="157"/>
      <c r="FJ175" s="157"/>
      <c r="FK175" s="157"/>
      <c r="FL175" s="157"/>
      <c r="FM175" s="157"/>
      <c r="FN175" s="157"/>
      <c r="FO175" s="157"/>
      <c r="FP175" s="157"/>
      <c r="FQ175" s="157"/>
      <c r="FR175" s="157"/>
      <c r="FS175" s="157"/>
      <c r="FT175" s="157"/>
      <c r="FU175" s="157"/>
      <c r="FV175" s="157"/>
      <c r="FW175" s="157"/>
      <c r="FX175" s="157"/>
      <c r="FY175" s="157"/>
      <c r="FZ175" s="157"/>
      <c r="GA175" s="157"/>
      <c r="GB175" s="157"/>
      <c r="GC175" s="157"/>
      <c r="GD175" s="157"/>
      <c r="GE175" s="157"/>
      <c r="GF175" s="157"/>
      <c r="GG175" s="157"/>
      <c r="GH175" s="157"/>
      <c r="GI175" s="157"/>
      <c r="GJ175" s="157"/>
      <c r="GK175" s="157"/>
      <c r="GL175" s="157"/>
      <c r="GM175" s="157"/>
      <c r="GN175" s="157"/>
      <c r="GO175" s="157"/>
      <c r="GP175" s="157"/>
      <c r="GQ175" s="157"/>
      <c r="GR175" s="157"/>
      <c r="GS175" s="157"/>
      <c r="GT175" s="157"/>
      <c r="GU175" s="157"/>
      <c r="GV175" s="157"/>
      <c r="GW175" s="157"/>
      <c r="GX175" s="157"/>
      <c r="GY175" s="157"/>
      <c r="GZ175" s="157"/>
      <c r="HA175" s="157"/>
      <c r="HB175" s="157"/>
      <c r="HC175" s="157"/>
      <c r="HD175" s="157"/>
      <c r="HE175" s="157"/>
      <c r="HF175" s="157"/>
      <c r="HG175" s="157"/>
      <c r="HH175" s="157"/>
      <c r="HI175" s="157"/>
      <c r="HJ175" s="157"/>
      <c r="HK175" s="157"/>
      <c r="HL175" s="157"/>
      <c r="HM175" s="157"/>
      <c r="HN175" s="157"/>
      <c r="HO175" s="157"/>
      <c r="HP175" s="157"/>
      <c r="HQ175" s="157"/>
      <c r="HR175" s="157"/>
      <c r="HS175" s="157"/>
      <c r="HT175" s="157"/>
      <c r="HU175" s="157"/>
      <c r="HV175" s="157"/>
      <c r="HW175" s="157"/>
      <c r="HX175" s="157"/>
      <c r="HY175" s="157"/>
      <c r="HZ175" s="157"/>
      <c r="IA175" s="157"/>
      <c r="IB175" s="157"/>
      <c r="IC175" s="157"/>
      <c r="ID175" s="157"/>
      <c r="IE175" s="157"/>
      <c r="IF175" s="157"/>
      <c r="IG175" s="157"/>
      <c r="IH175" s="157"/>
      <c r="II175" s="157"/>
      <c r="IJ175" s="157"/>
      <c r="IK175" s="157"/>
      <c r="IL175" s="157"/>
      <c r="IM175" s="157"/>
      <c r="IN175" s="157"/>
      <c r="IO175" s="157"/>
      <c r="IP175" s="157"/>
      <c r="IQ175" s="157"/>
      <c r="IR175" s="157"/>
      <c r="IS175" s="157"/>
      <c r="IT175" s="157"/>
      <c r="IU175" s="157"/>
      <c r="IV175" s="157"/>
      <c r="IW175" s="157"/>
      <c r="IX175" s="157"/>
      <c r="IY175" s="157"/>
      <c r="IZ175" s="157"/>
      <c r="JA175" s="157"/>
      <c r="JB175" s="157"/>
      <c r="JC175" s="157"/>
      <c r="JD175" s="157"/>
      <c r="JE175" s="157"/>
      <c r="JF175" s="157"/>
      <c r="JG175" s="157"/>
      <c r="JH175" s="157"/>
      <c r="JI175" s="157"/>
      <c r="JJ175" s="157"/>
      <c r="JK175" s="157"/>
      <c r="JL175" s="157"/>
      <c r="JM175" s="157"/>
      <c r="JN175" s="157"/>
      <c r="JO175" s="157"/>
      <c r="JP175" s="157"/>
      <c r="JQ175" s="157"/>
      <c r="JR175" s="157"/>
      <c r="JS175" s="157"/>
      <c r="JT175" s="157"/>
      <c r="JU175" s="157"/>
      <c r="JV175" s="157"/>
      <c r="JW175" s="157"/>
      <c r="JX175" s="157"/>
      <c r="JY175" s="157"/>
      <c r="JZ175" s="157"/>
      <c r="KA175" s="157"/>
      <c r="KB175" s="157"/>
      <c r="KC175" s="157"/>
      <c r="KD175" s="157"/>
      <c r="KE175" s="157"/>
      <c r="KF175" s="157"/>
      <c r="KG175" s="157"/>
      <c r="KH175" s="157"/>
      <c r="KI175" s="157"/>
      <c r="KJ175" s="157"/>
      <c r="KK175" s="157"/>
      <c r="KL175" s="157"/>
      <c r="KM175" s="157"/>
      <c r="KN175" s="157"/>
      <c r="KO175" s="157"/>
      <c r="KP175" s="157"/>
      <c r="KQ175" s="157"/>
      <c r="KR175" s="157"/>
      <c r="KS175" s="157"/>
      <c r="KT175" s="157"/>
      <c r="KU175" s="157"/>
      <c r="KV175" s="157"/>
      <c r="KW175" s="157"/>
      <c r="KX175" s="157"/>
      <c r="KY175" s="157"/>
      <c r="KZ175" s="157"/>
      <c r="LA175" s="157"/>
      <c r="LB175" s="157"/>
      <c r="LC175" s="157"/>
      <c r="LD175" s="157"/>
      <c r="LE175" s="157"/>
      <c r="LF175" s="157"/>
      <c r="LG175" s="157"/>
      <c r="LH175" s="157"/>
      <c r="LI175" s="157"/>
      <c r="LJ175" s="157"/>
      <c r="LK175" s="157"/>
      <c r="LL175" s="157"/>
      <c r="LM175" s="157"/>
      <c r="LN175" s="157"/>
      <c r="LO175" s="157"/>
      <c r="LP175" s="157"/>
      <c r="LQ175" s="157"/>
      <c r="LR175" s="157"/>
    </row>
    <row r="176" spans="1:330" x14ac:dyDescent="0.2">
      <c r="A176" s="170" t="s">
        <v>616</v>
      </c>
      <c r="B176" s="170" t="s">
        <v>632</v>
      </c>
      <c r="C176" s="141">
        <v>43</v>
      </c>
      <c r="D176" s="141"/>
      <c r="E176" s="171"/>
      <c r="F176" s="142">
        <v>42</v>
      </c>
      <c r="G176" s="143"/>
      <c r="H176" s="172"/>
      <c r="I176" s="105">
        <f t="shared" ref="I176:AF176" si="296">I177+I179</f>
        <v>24440</v>
      </c>
      <c r="J176" s="105">
        <f t="shared" si="296"/>
        <v>0</v>
      </c>
      <c r="K176" s="105">
        <f t="shared" si="296"/>
        <v>12220</v>
      </c>
      <c r="L176" s="105">
        <f t="shared" si="296"/>
        <v>0</v>
      </c>
      <c r="M176" s="105">
        <f t="shared" si="296"/>
        <v>12220</v>
      </c>
      <c r="N176" s="105">
        <f t="shared" si="296"/>
        <v>0</v>
      </c>
      <c r="O176" s="105">
        <f t="shared" ref="O176:P176" si="297">O177+O179</f>
        <v>12220</v>
      </c>
      <c r="P176" s="105">
        <f t="shared" si="297"/>
        <v>0</v>
      </c>
      <c r="Q176" s="105">
        <f t="shared" ref="Q176:T176" si="298">Q177+Q179</f>
        <v>12220</v>
      </c>
      <c r="R176" s="105">
        <f t="shared" si="298"/>
        <v>0</v>
      </c>
      <c r="S176" s="105">
        <f t="shared" si="298"/>
        <v>24440</v>
      </c>
      <c r="T176" s="105">
        <f t="shared" si="298"/>
        <v>0</v>
      </c>
      <c r="U176" s="105">
        <f t="shared" si="296"/>
        <v>0</v>
      </c>
      <c r="V176" s="105">
        <f t="shared" si="296"/>
        <v>0</v>
      </c>
      <c r="W176" s="105">
        <f t="shared" si="296"/>
        <v>0</v>
      </c>
      <c r="X176" s="105">
        <f t="shared" si="296"/>
        <v>0</v>
      </c>
      <c r="Y176" s="105">
        <f t="shared" ref="Y176:Z176" si="299">Y177+Y179</f>
        <v>0</v>
      </c>
      <c r="Z176" s="105">
        <f t="shared" si="299"/>
        <v>0</v>
      </c>
      <c r="AA176" s="105">
        <f t="shared" ref="AA176:AD176" si="300">AA177+AA179</f>
        <v>0</v>
      </c>
      <c r="AB176" s="105">
        <f t="shared" si="300"/>
        <v>0</v>
      </c>
      <c r="AC176" s="105">
        <f t="shared" si="300"/>
        <v>12220</v>
      </c>
      <c r="AD176" s="105">
        <f t="shared" si="300"/>
        <v>0</v>
      </c>
      <c r="AE176" s="105">
        <f t="shared" si="296"/>
        <v>0</v>
      </c>
      <c r="AF176" s="105">
        <f t="shared" si="296"/>
        <v>0</v>
      </c>
      <c r="AG176" s="105">
        <f t="shared" ref="AG176:AH176" si="301">AG177+AG179</f>
        <v>0</v>
      </c>
      <c r="AH176" s="105">
        <f t="shared" si="301"/>
        <v>0</v>
      </c>
      <c r="AI176" s="105">
        <f t="shared" ref="AI176:AL176" si="302">AI177+AI179</f>
        <v>0</v>
      </c>
      <c r="AJ176" s="105">
        <f t="shared" si="302"/>
        <v>0</v>
      </c>
      <c r="AK176" s="105">
        <f t="shared" si="302"/>
        <v>0</v>
      </c>
      <c r="AL176" s="105">
        <f t="shared" si="302"/>
        <v>0</v>
      </c>
    </row>
    <row r="177" spans="1:330" s="159" customFormat="1" x14ac:dyDescent="0.2">
      <c r="A177" s="145" t="s">
        <v>616</v>
      </c>
      <c r="B177" s="145" t="s">
        <v>632</v>
      </c>
      <c r="C177" s="147">
        <v>43</v>
      </c>
      <c r="D177" s="147"/>
      <c r="E177" s="145"/>
      <c r="F177" s="168">
        <v>422</v>
      </c>
      <c r="G177" s="148"/>
      <c r="H177" s="149"/>
      <c r="I177" s="101">
        <f t="shared" ref="I177:AL177" si="303">I178</f>
        <v>11740</v>
      </c>
      <c r="J177" s="101">
        <f t="shared" si="303"/>
        <v>0</v>
      </c>
      <c r="K177" s="101">
        <f t="shared" si="303"/>
        <v>5870</v>
      </c>
      <c r="L177" s="101">
        <f t="shared" si="303"/>
        <v>0</v>
      </c>
      <c r="M177" s="108">
        <f t="shared" si="303"/>
        <v>5870</v>
      </c>
      <c r="N177" s="108">
        <f t="shared" si="303"/>
        <v>0</v>
      </c>
      <c r="O177" s="108">
        <f t="shared" si="303"/>
        <v>5870</v>
      </c>
      <c r="P177" s="108">
        <f t="shared" si="303"/>
        <v>0</v>
      </c>
      <c r="Q177" s="108">
        <f t="shared" si="303"/>
        <v>5870</v>
      </c>
      <c r="R177" s="108">
        <f t="shared" si="303"/>
        <v>0</v>
      </c>
      <c r="S177" s="108">
        <f t="shared" si="303"/>
        <v>11740</v>
      </c>
      <c r="T177" s="108">
        <f t="shared" si="303"/>
        <v>0</v>
      </c>
      <c r="U177" s="101">
        <f t="shared" si="303"/>
        <v>0</v>
      </c>
      <c r="V177" s="101">
        <f t="shared" si="303"/>
        <v>0</v>
      </c>
      <c r="W177" s="108">
        <f t="shared" si="303"/>
        <v>0</v>
      </c>
      <c r="X177" s="108">
        <f t="shared" si="303"/>
        <v>0</v>
      </c>
      <c r="Y177" s="108">
        <f t="shared" si="303"/>
        <v>0</v>
      </c>
      <c r="Z177" s="108">
        <f t="shared" si="303"/>
        <v>0</v>
      </c>
      <c r="AA177" s="108">
        <f t="shared" si="303"/>
        <v>0</v>
      </c>
      <c r="AB177" s="108">
        <f t="shared" si="303"/>
        <v>0</v>
      </c>
      <c r="AC177" s="108">
        <f t="shared" si="303"/>
        <v>5870</v>
      </c>
      <c r="AD177" s="108">
        <f t="shared" si="303"/>
        <v>0</v>
      </c>
      <c r="AE177" s="108">
        <f t="shared" si="303"/>
        <v>0</v>
      </c>
      <c r="AF177" s="108">
        <f t="shared" si="303"/>
        <v>0</v>
      </c>
      <c r="AG177" s="108">
        <f t="shared" si="303"/>
        <v>0</v>
      </c>
      <c r="AH177" s="108">
        <f t="shared" si="303"/>
        <v>0</v>
      </c>
      <c r="AI177" s="108">
        <f t="shared" si="303"/>
        <v>0</v>
      </c>
      <c r="AJ177" s="108">
        <f t="shared" si="303"/>
        <v>0</v>
      </c>
      <c r="AK177" s="108">
        <f t="shared" si="303"/>
        <v>0</v>
      </c>
      <c r="AL177" s="108">
        <f t="shared" si="303"/>
        <v>0</v>
      </c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50"/>
      <c r="CH177" s="150"/>
      <c r="CI177" s="150"/>
      <c r="CJ177" s="150"/>
      <c r="CK177" s="150"/>
      <c r="CL177" s="150"/>
      <c r="CM177" s="150"/>
      <c r="CN177" s="150"/>
      <c r="CO177" s="150"/>
      <c r="CP177" s="150"/>
      <c r="CQ177" s="150"/>
      <c r="CR177" s="150"/>
      <c r="CS177" s="150"/>
      <c r="CT177" s="150"/>
      <c r="CU177" s="150"/>
      <c r="CV177" s="150"/>
      <c r="CW177" s="150"/>
      <c r="CX177" s="150"/>
      <c r="CY177" s="150"/>
      <c r="CZ177" s="150"/>
      <c r="DA177" s="150"/>
      <c r="DB177" s="150"/>
      <c r="DC177" s="150"/>
      <c r="DD177" s="150"/>
      <c r="DE177" s="150"/>
      <c r="DF177" s="150"/>
      <c r="DG177" s="150"/>
      <c r="DH177" s="150"/>
      <c r="DI177" s="150"/>
      <c r="DJ177" s="150"/>
      <c r="DK177" s="150"/>
      <c r="DL177" s="150"/>
      <c r="DM177" s="150"/>
      <c r="DN177" s="150"/>
      <c r="DO177" s="150"/>
      <c r="DP177" s="150"/>
      <c r="DQ177" s="150"/>
      <c r="DR177" s="150"/>
      <c r="DS177" s="150"/>
      <c r="DT177" s="150"/>
      <c r="DU177" s="150"/>
      <c r="DV177" s="150"/>
      <c r="DW177" s="150"/>
      <c r="DX177" s="150"/>
      <c r="DY177" s="150"/>
      <c r="DZ177" s="150"/>
      <c r="EA177" s="150"/>
      <c r="EB177" s="150"/>
      <c r="EC177" s="150"/>
      <c r="ED177" s="150"/>
      <c r="EE177" s="150"/>
      <c r="EF177" s="150"/>
      <c r="EG177" s="150"/>
      <c r="EH177" s="150"/>
      <c r="EI177" s="150"/>
      <c r="EJ177" s="150"/>
      <c r="EK177" s="150"/>
      <c r="EL177" s="150"/>
      <c r="EM177" s="150"/>
      <c r="EN177" s="150"/>
      <c r="EO177" s="150"/>
      <c r="EP177" s="150"/>
      <c r="EQ177" s="150"/>
      <c r="ER177" s="150"/>
      <c r="ES177" s="150"/>
      <c r="ET177" s="150"/>
      <c r="EU177" s="150"/>
      <c r="EV177" s="150"/>
      <c r="EW177" s="150"/>
      <c r="EX177" s="150"/>
      <c r="EY177" s="150"/>
      <c r="EZ177" s="150"/>
      <c r="FA177" s="150"/>
      <c r="FB177" s="150"/>
      <c r="FC177" s="150"/>
      <c r="FD177" s="150"/>
      <c r="FE177" s="150"/>
      <c r="FF177" s="150"/>
      <c r="FG177" s="150"/>
      <c r="FH177" s="150"/>
      <c r="FI177" s="150"/>
      <c r="FJ177" s="150"/>
      <c r="FK177" s="150"/>
      <c r="FL177" s="150"/>
      <c r="FM177" s="150"/>
      <c r="FN177" s="150"/>
      <c r="FO177" s="150"/>
      <c r="FP177" s="150"/>
      <c r="FQ177" s="150"/>
      <c r="FR177" s="150"/>
      <c r="FS177" s="150"/>
      <c r="FT177" s="150"/>
      <c r="FU177" s="150"/>
      <c r="FV177" s="150"/>
      <c r="FW177" s="150"/>
      <c r="FX177" s="150"/>
      <c r="FY177" s="150"/>
      <c r="FZ177" s="150"/>
      <c r="GA177" s="150"/>
      <c r="GB177" s="150"/>
      <c r="GC177" s="150"/>
      <c r="GD177" s="150"/>
      <c r="GE177" s="150"/>
      <c r="GF177" s="150"/>
      <c r="GG177" s="150"/>
      <c r="GH177" s="150"/>
      <c r="GI177" s="150"/>
      <c r="GJ177" s="150"/>
      <c r="GK177" s="150"/>
      <c r="GL177" s="150"/>
      <c r="GM177" s="150"/>
      <c r="GN177" s="150"/>
      <c r="GO177" s="150"/>
      <c r="GP177" s="150"/>
      <c r="GQ177" s="150"/>
      <c r="GR177" s="150"/>
      <c r="GS177" s="150"/>
      <c r="GT177" s="150"/>
      <c r="GU177" s="150"/>
      <c r="GV177" s="150"/>
      <c r="GW177" s="150"/>
      <c r="GX177" s="150"/>
      <c r="GY177" s="150"/>
      <c r="GZ177" s="150"/>
      <c r="HA177" s="150"/>
      <c r="HB177" s="150"/>
      <c r="HC177" s="150"/>
      <c r="HD177" s="150"/>
      <c r="HE177" s="150"/>
      <c r="HF177" s="150"/>
      <c r="HG177" s="150"/>
      <c r="HH177" s="150"/>
      <c r="HI177" s="150"/>
      <c r="HJ177" s="150"/>
      <c r="HK177" s="150"/>
      <c r="HL177" s="150"/>
      <c r="HM177" s="150"/>
      <c r="HN177" s="150"/>
      <c r="HO177" s="150"/>
      <c r="HP177" s="150"/>
      <c r="HQ177" s="150"/>
      <c r="HR177" s="150"/>
      <c r="HS177" s="150"/>
      <c r="HT177" s="150"/>
      <c r="HU177" s="150"/>
      <c r="HV177" s="150"/>
      <c r="HW177" s="150"/>
      <c r="HX177" s="150"/>
      <c r="HY177" s="150"/>
      <c r="HZ177" s="150"/>
      <c r="IA177" s="150"/>
      <c r="IB177" s="150"/>
      <c r="IC177" s="150"/>
      <c r="ID177" s="150"/>
      <c r="IE177" s="150"/>
      <c r="IF177" s="150"/>
      <c r="IG177" s="150"/>
      <c r="IH177" s="150"/>
      <c r="II177" s="150"/>
      <c r="IJ177" s="150"/>
      <c r="IK177" s="150"/>
      <c r="IL177" s="150"/>
      <c r="IM177" s="150"/>
      <c r="IN177" s="150"/>
      <c r="IO177" s="150"/>
      <c r="IP177" s="150"/>
      <c r="IQ177" s="150"/>
      <c r="IR177" s="150"/>
      <c r="IS177" s="150"/>
      <c r="IT177" s="150"/>
      <c r="IU177" s="150"/>
      <c r="IV177" s="150"/>
      <c r="IW177" s="150"/>
      <c r="IX177" s="150"/>
      <c r="IY177" s="150"/>
      <c r="IZ177" s="150"/>
      <c r="JA177" s="150"/>
      <c r="JB177" s="150"/>
      <c r="JC177" s="150"/>
      <c r="JD177" s="150"/>
      <c r="JE177" s="150"/>
      <c r="JF177" s="150"/>
      <c r="JG177" s="150"/>
      <c r="JH177" s="150"/>
      <c r="JI177" s="150"/>
      <c r="JJ177" s="150"/>
      <c r="JK177" s="150"/>
      <c r="JL177" s="150"/>
      <c r="JM177" s="150"/>
      <c r="JN177" s="150"/>
      <c r="JO177" s="150"/>
      <c r="JP177" s="150"/>
      <c r="JQ177" s="150"/>
      <c r="JR177" s="150"/>
      <c r="JS177" s="150"/>
      <c r="JT177" s="150"/>
      <c r="JU177" s="150"/>
      <c r="JV177" s="150"/>
      <c r="JW177" s="150"/>
      <c r="JX177" s="150"/>
      <c r="JY177" s="150"/>
      <c r="JZ177" s="150"/>
      <c r="KA177" s="150"/>
      <c r="KB177" s="150"/>
      <c r="KC177" s="150"/>
      <c r="KD177" s="150"/>
      <c r="KE177" s="150"/>
      <c r="KF177" s="150"/>
      <c r="KG177" s="150"/>
      <c r="KH177" s="150"/>
      <c r="KI177" s="150"/>
      <c r="KJ177" s="150"/>
      <c r="KK177" s="150"/>
      <c r="KL177" s="150"/>
      <c r="KM177" s="150"/>
      <c r="KN177" s="150"/>
      <c r="KO177" s="150"/>
      <c r="KP177" s="150"/>
      <c r="KQ177" s="150"/>
      <c r="KR177" s="150"/>
      <c r="KS177" s="150"/>
      <c r="KT177" s="150"/>
      <c r="KU177" s="150"/>
      <c r="KV177" s="150"/>
      <c r="KW177" s="150"/>
      <c r="KX177" s="150"/>
      <c r="KY177" s="150"/>
      <c r="KZ177" s="150"/>
      <c r="LA177" s="150"/>
      <c r="LB177" s="150"/>
      <c r="LC177" s="150"/>
      <c r="LD177" s="150"/>
      <c r="LE177" s="150"/>
      <c r="LF177" s="150"/>
      <c r="LG177" s="150"/>
      <c r="LH177" s="150"/>
      <c r="LI177" s="150"/>
      <c r="LJ177" s="150"/>
      <c r="LK177" s="150"/>
      <c r="LL177" s="150"/>
      <c r="LM177" s="150"/>
      <c r="LN177" s="150"/>
      <c r="LO177" s="150"/>
      <c r="LP177" s="150"/>
      <c r="LQ177" s="150"/>
      <c r="LR177" s="150"/>
    </row>
    <row r="178" spans="1:330" s="158" customFormat="1" ht="15" x14ac:dyDescent="0.2">
      <c r="A178" s="151" t="s">
        <v>616</v>
      </c>
      <c r="B178" s="151" t="s">
        <v>632</v>
      </c>
      <c r="C178" s="153">
        <v>43</v>
      </c>
      <c r="D178" s="153"/>
      <c r="E178" s="151" t="s">
        <v>101</v>
      </c>
      <c r="F178" s="174">
        <v>4221</v>
      </c>
      <c r="G178" s="155" t="s">
        <v>614</v>
      </c>
      <c r="H178" s="156"/>
      <c r="I178" s="94">
        <v>11740</v>
      </c>
      <c r="J178" s="112"/>
      <c r="K178" s="94">
        <v>5870</v>
      </c>
      <c r="L178" s="112"/>
      <c r="M178" s="118">
        <v>5870</v>
      </c>
      <c r="N178" s="113"/>
      <c r="O178" s="118">
        <v>5870</v>
      </c>
      <c r="P178" s="113"/>
      <c r="Q178" s="118">
        <v>5870</v>
      </c>
      <c r="R178" s="113"/>
      <c r="S178" s="118">
        <v>11740</v>
      </c>
      <c r="T178" s="113"/>
      <c r="U178" s="94">
        <v>0</v>
      </c>
      <c r="V178" s="112"/>
      <c r="W178" s="118">
        <v>0</v>
      </c>
      <c r="X178" s="113"/>
      <c r="Y178" s="118">
        <v>0</v>
      </c>
      <c r="Z178" s="113"/>
      <c r="AA178" s="118">
        <v>0</v>
      </c>
      <c r="AB178" s="113"/>
      <c r="AC178" s="118">
        <v>5870</v>
      </c>
      <c r="AD178" s="113"/>
      <c r="AE178" s="118">
        <v>0</v>
      </c>
      <c r="AF178" s="113"/>
      <c r="AG178" s="118">
        <v>0</v>
      </c>
      <c r="AH178" s="113"/>
      <c r="AI178" s="118">
        <v>0</v>
      </c>
      <c r="AJ178" s="113"/>
      <c r="AK178" s="118"/>
      <c r="AL178" s="113"/>
      <c r="AM178" s="157"/>
      <c r="AN178" s="157"/>
      <c r="AO178" s="157"/>
      <c r="AP178" s="157"/>
      <c r="AQ178" s="157"/>
      <c r="AR178" s="157"/>
      <c r="AS178" s="157"/>
      <c r="AT178" s="157"/>
      <c r="AU178" s="157"/>
      <c r="AV178" s="157"/>
      <c r="AW178" s="157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7"/>
      <c r="BH178" s="157"/>
      <c r="BI178" s="157"/>
      <c r="BJ178" s="157"/>
      <c r="BK178" s="157"/>
      <c r="BL178" s="157"/>
      <c r="BM178" s="157"/>
      <c r="BN178" s="157"/>
      <c r="BO178" s="157"/>
      <c r="BP178" s="157"/>
      <c r="BQ178" s="157"/>
      <c r="BR178" s="157"/>
      <c r="BS178" s="157"/>
      <c r="BT178" s="157"/>
      <c r="BU178" s="157"/>
      <c r="BV178" s="157"/>
      <c r="BW178" s="157"/>
      <c r="BX178" s="157"/>
      <c r="BY178" s="157"/>
      <c r="BZ178" s="157"/>
      <c r="CA178" s="157"/>
      <c r="CB178" s="157"/>
      <c r="CC178" s="157"/>
      <c r="CD178" s="157"/>
      <c r="CE178" s="157"/>
      <c r="CF178" s="157"/>
      <c r="CG178" s="157"/>
      <c r="CH178" s="157"/>
      <c r="CI178" s="157"/>
      <c r="CJ178" s="157"/>
      <c r="CK178" s="157"/>
      <c r="CL178" s="157"/>
      <c r="CM178" s="157"/>
      <c r="CN178" s="157"/>
      <c r="CO178" s="157"/>
      <c r="CP178" s="157"/>
      <c r="CQ178" s="157"/>
      <c r="CR178" s="157"/>
      <c r="CS178" s="157"/>
      <c r="CT178" s="157"/>
      <c r="CU178" s="157"/>
      <c r="CV178" s="157"/>
      <c r="CW178" s="157"/>
      <c r="CX178" s="157"/>
      <c r="CY178" s="157"/>
      <c r="CZ178" s="157"/>
      <c r="DA178" s="157"/>
      <c r="DB178" s="157"/>
      <c r="DC178" s="157"/>
      <c r="DD178" s="157"/>
      <c r="DE178" s="157"/>
      <c r="DF178" s="157"/>
      <c r="DG178" s="157"/>
      <c r="DH178" s="157"/>
      <c r="DI178" s="157"/>
      <c r="DJ178" s="157"/>
      <c r="DK178" s="157"/>
      <c r="DL178" s="157"/>
      <c r="DM178" s="157"/>
      <c r="DN178" s="157"/>
      <c r="DO178" s="157"/>
      <c r="DP178" s="157"/>
      <c r="DQ178" s="157"/>
      <c r="DR178" s="157"/>
      <c r="DS178" s="157"/>
      <c r="DT178" s="157"/>
      <c r="DU178" s="157"/>
      <c r="DV178" s="157"/>
      <c r="DW178" s="157"/>
      <c r="DX178" s="157"/>
      <c r="DY178" s="157"/>
      <c r="DZ178" s="157"/>
      <c r="EA178" s="157"/>
      <c r="EB178" s="157"/>
      <c r="EC178" s="157"/>
      <c r="ED178" s="157"/>
      <c r="EE178" s="157"/>
      <c r="EF178" s="157"/>
      <c r="EG178" s="157"/>
      <c r="EH178" s="157"/>
      <c r="EI178" s="157"/>
      <c r="EJ178" s="157"/>
      <c r="EK178" s="157"/>
      <c r="EL178" s="157"/>
      <c r="EM178" s="157"/>
      <c r="EN178" s="157"/>
      <c r="EO178" s="157"/>
      <c r="EP178" s="157"/>
      <c r="EQ178" s="157"/>
      <c r="ER178" s="157"/>
      <c r="ES178" s="157"/>
      <c r="ET178" s="157"/>
      <c r="EU178" s="157"/>
      <c r="EV178" s="157"/>
      <c r="EW178" s="157"/>
      <c r="EX178" s="157"/>
      <c r="EY178" s="157"/>
      <c r="EZ178" s="157"/>
      <c r="FA178" s="157"/>
      <c r="FB178" s="157"/>
      <c r="FC178" s="157"/>
      <c r="FD178" s="157"/>
      <c r="FE178" s="157"/>
      <c r="FF178" s="157"/>
      <c r="FG178" s="157"/>
      <c r="FH178" s="157"/>
      <c r="FI178" s="157"/>
      <c r="FJ178" s="157"/>
      <c r="FK178" s="157"/>
      <c r="FL178" s="157"/>
      <c r="FM178" s="157"/>
      <c r="FN178" s="157"/>
      <c r="FO178" s="157"/>
      <c r="FP178" s="157"/>
      <c r="FQ178" s="157"/>
      <c r="FR178" s="157"/>
      <c r="FS178" s="157"/>
      <c r="FT178" s="157"/>
      <c r="FU178" s="157"/>
      <c r="FV178" s="157"/>
      <c r="FW178" s="157"/>
      <c r="FX178" s="157"/>
      <c r="FY178" s="157"/>
      <c r="FZ178" s="157"/>
      <c r="GA178" s="157"/>
      <c r="GB178" s="157"/>
      <c r="GC178" s="157"/>
      <c r="GD178" s="157"/>
      <c r="GE178" s="157"/>
      <c r="GF178" s="157"/>
      <c r="GG178" s="157"/>
      <c r="GH178" s="157"/>
      <c r="GI178" s="157"/>
      <c r="GJ178" s="157"/>
      <c r="GK178" s="157"/>
      <c r="GL178" s="157"/>
      <c r="GM178" s="157"/>
      <c r="GN178" s="157"/>
      <c r="GO178" s="157"/>
      <c r="GP178" s="157"/>
      <c r="GQ178" s="157"/>
      <c r="GR178" s="157"/>
      <c r="GS178" s="157"/>
      <c r="GT178" s="157"/>
      <c r="GU178" s="157"/>
      <c r="GV178" s="157"/>
      <c r="GW178" s="157"/>
      <c r="GX178" s="157"/>
      <c r="GY178" s="157"/>
      <c r="GZ178" s="157"/>
      <c r="HA178" s="157"/>
      <c r="HB178" s="157"/>
      <c r="HC178" s="157"/>
      <c r="HD178" s="157"/>
      <c r="HE178" s="157"/>
      <c r="HF178" s="157"/>
      <c r="HG178" s="157"/>
      <c r="HH178" s="157"/>
      <c r="HI178" s="157"/>
      <c r="HJ178" s="157"/>
      <c r="HK178" s="157"/>
      <c r="HL178" s="157"/>
      <c r="HM178" s="157"/>
      <c r="HN178" s="157"/>
      <c r="HO178" s="157"/>
      <c r="HP178" s="157"/>
      <c r="HQ178" s="157"/>
      <c r="HR178" s="157"/>
      <c r="HS178" s="157"/>
      <c r="HT178" s="157"/>
      <c r="HU178" s="157"/>
      <c r="HV178" s="157"/>
      <c r="HW178" s="157"/>
      <c r="HX178" s="157"/>
      <c r="HY178" s="157"/>
      <c r="HZ178" s="157"/>
      <c r="IA178" s="157"/>
      <c r="IB178" s="157"/>
      <c r="IC178" s="157"/>
      <c r="ID178" s="157"/>
      <c r="IE178" s="157"/>
      <c r="IF178" s="157"/>
      <c r="IG178" s="157"/>
      <c r="IH178" s="157"/>
      <c r="II178" s="157"/>
      <c r="IJ178" s="157"/>
      <c r="IK178" s="157"/>
      <c r="IL178" s="157"/>
      <c r="IM178" s="157"/>
      <c r="IN178" s="157"/>
      <c r="IO178" s="157"/>
      <c r="IP178" s="157"/>
      <c r="IQ178" s="157"/>
      <c r="IR178" s="157"/>
      <c r="IS178" s="157"/>
      <c r="IT178" s="157"/>
      <c r="IU178" s="157"/>
      <c r="IV178" s="157"/>
      <c r="IW178" s="157"/>
      <c r="IX178" s="157"/>
      <c r="IY178" s="157"/>
      <c r="IZ178" s="157"/>
      <c r="JA178" s="157"/>
      <c r="JB178" s="157"/>
      <c r="JC178" s="157"/>
      <c r="JD178" s="157"/>
      <c r="JE178" s="157"/>
      <c r="JF178" s="157"/>
      <c r="JG178" s="157"/>
      <c r="JH178" s="157"/>
      <c r="JI178" s="157"/>
      <c r="JJ178" s="157"/>
      <c r="JK178" s="157"/>
      <c r="JL178" s="157"/>
      <c r="JM178" s="157"/>
      <c r="JN178" s="157"/>
      <c r="JO178" s="157"/>
      <c r="JP178" s="157"/>
      <c r="JQ178" s="157"/>
      <c r="JR178" s="157"/>
      <c r="JS178" s="157"/>
      <c r="JT178" s="157"/>
      <c r="JU178" s="157"/>
      <c r="JV178" s="157"/>
      <c r="JW178" s="157"/>
      <c r="JX178" s="157"/>
      <c r="JY178" s="157"/>
      <c r="JZ178" s="157"/>
      <c r="KA178" s="157"/>
      <c r="KB178" s="157"/>
      <c r="KC178" s="157"/>
      <c r="KD178" s="157"/>
      <c r="KE178" s="157"/>
      <c r="KF178" s="157"/>
      <c r="KG178" s="157"/>
      <c r="KH178" s="157"/>
      <c r="KI178" s="157"/>
      <c r="KJ178" s="157"/>
      <c r="KK178" s="157"/>
      <c r="KL178" s="157"/>
      <c r="KM178" s="157"/>
      <c r="KN178" s="157"/>
      <c r="KO178" s="157"/>
      <c r="KP178" s="157"/>
      <c r="KQ178" s="157"/>
      <c r="KR178" s="157"/>
      <c r="KS178" s="157"/>
      <c r="KT178" s="157"/>
      <c r="KU178" s="157"/>
      <c r="KV178" s="157"/>
      <c r="KW178" s="157"/>
      <c r="KX178" s="157"/>
      <c r="KY178" s="157"/>
      <c r="KZ178" s="157"/>
      <c r="LA178" s="157"/>
      <c r="LB178" s="157"/>
      <c r="LC178" s="157"/>
      <c r="LD178" s="157"/>
      <c r="LE178" s="157"/>
      <c r="LF178" s="157"/>
      <c r="LG178" s="157"/>
      <c r="LH178" s="157"/>
      <c r="LI178" s="157"/>
      <c r="LJ178" s="157"/>
      <c r="LK178" s="157"/>
      <c r="LL178" s="157"/>
      <c r="LM178" s="157"/>
      <c r="LN178" s="157"/>
      <c r="LO178" s="157"/>
      <c r="LP178" s="157"/>
      <c r="LQ178" s="157"/>
      <c r="LR178" s="157"/>
    </row>
    <row r="179" spans="1:330" s="159" customFormat="1" x14ac:dyDescent="0.2">
      <c r="A179" s="145" t="s">
        <v>616</v>
      </c>
      <c r="B179" s="145" t="s">
        <v>632</v>
      </c>
      <c r="C179" s="147">
        <v>43</v>
      </c>
      <c r="D179" s="147"/>
      <c r="E179" s="145"/>
      <c r="F179" s="168">
        <v>426</v>
      </c>
      <c r="G179" s="148"/>
      <c r="H179" s="149"/>
      <c r="I179" s="101">
        <f t="shared" ref="I179:AL179" si="304">SUM(I180:I180)</f>
        <v>12700</v>
      </c>
      <c r="J179" s="101">
        <f t="shared" si="304"/>
        <v>0</v>
      </c>
      <c r="K179" s="101">
        <f t="shared" si="304"/>
        <v>6350</v>
      </c>
      <c r="L179" s="101">
        <f t="shared" si="304"/>
        <v>0</v>
      </c>
      <c r="M179" s="108">
        <f t="shared" si="304"/>
        <v>6350</v>
      </c>
      <c r="N179" s="108">
        <f t="shared" si="304"/>
        <v>0</v>
      </c>
      <c r="O179" s="108">
        <f t="shared" si="304"/>
        <v>6350</v>
      </c>
      <c r="P179" s="108">
        <f t="shared" si="304"/>
        <v>0</v>
      </c>
      <c r="Q179" s="108">
        <f t="shared" si="304"/>
        <v>6350</v>
      </c>
      <c r="R179" s="108">
        <f t="shared" si="304"/>
        <v>0</v>
      </c>
      <c r="S179" s="108">
        <f t="shared" si="304"/>
        <v>12700</v>
      </c>
      <c r="T179" s="108">
        <f t="shared" si="304"/>
        <v>0</v>
      </c>
      <c r="U179" s="101">
        <f t="shared" si="304"/>
        <v>0</v>
      </c>
      <c r="V179" s="101">
        <f t="shared" si="304"/>
        <v>0</v>
      </c>
      <c r="W179" s="108">
        <f t="shared" si="304"/>
        <v>0</v>
      </c>
      <c r="X179" s="108">
        <f t="shared" si="304"/>
        <v>0</v>
      </c>
      <c r="Y179" s="108">
        <f t="shared" si="304"/>
        <v>0</v>
      </c>
      <c r="Z179" s="108">
        <f t="shared" si="304"/>
        <v>0</v>
      </c>
      <c r="AA179" s="108">
        <f t="shared" si="304"/>
        <v>0</v>
      </c>
      <c r="AB179" s="108">
        <f t="shared" si="304"/>
        <v>0</v>
      </c>
      <c r="AC179" s="108">
        <f t="shared" si="304"/>
        <v>6350</v>
      </c>
      <c r="AD179" s="108">
        <f t="shared" si="304"/>
        <v>0</v>
      </c>
      <c r="AE179" s="108">
        <f t="shared" si="304"/>
        <v>0</v>
      </c>
      <c r="AF179" s="108">
        <f t="shared" si="304"/>
        <v>0</v>
      </c>
      <c r="AG179" s="108">
        <f t="shared" si="304"/>
        <v>0</v>
      </c>
      <c r="AH179" s="108">
        <f t="shared" si="304"/>
        <v>0</v>
      </c>
      <c r="AI179" s="108">
        <f t="shared" si="304"/>
        <v>0</v>
      </c>
      <c r="AJ179" s="108">
        <f t="shared" si="304"/>
        <v>0</v>
      </c>
      <c r="AK179" s="108">
        <f t="shared" si="304"/>
        <v>0</v>
      </c>
      <c r="AL179" s="108">
        <f t="shared" si="304"/>
        <v>0</v>
      </c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50"/>
      <c r="CH179" s="150"/>
      <c r="CI179" s="150"/>
      <c r="CJ179" s="150"/>
      <c r="CK179" s="150"/>
      <c r="CL179" s="150"/>
      <c r="CM179" s="150"/>
      <c r="CN179" s="150"/>
      <c r="CO179" s="150"/>
      <c r="CP179" s="150"/>
      <c r="CQ179" s="150"/>
      <c r="CR179" s="150"/>
      <c r="CS179" s="150"/>
      <c r="CT179" s="150"/>
      <c r="CU179" s="150"/>
      <c r="CV179" s="150"/>
      <c r="CW179" s="150"/>
      <c r="CX179" s="150"/>
      <c r="CY179" s="150"/>
      <c r="CZ179" s="150"/>
      <c r="DA179" s="150"/>
      <c r="DB179" s="150"/>
      <c r="DC179" s="150"/>
      <c r="DD179" s="150"/>
      <c r="DE179" s="150"/>
      <c r="DF179" s="150"/>
      <c r="DG179" s="150"/>
      <c r="DH179" s="150"/>
      <c r="DI179" s="150"/>
      <c r="DJ179" s="150"/>
      <c r="DK179" s="150"/>
      <c r="DL179" s="150"/>
      <c r="DM179" s="150"/>
      <c r="DN179" s="150"/>
      <c r="DO179" s="150"/>
      <c r="DP179" s="150"/>
      <c r="DQ179" s="150"/>
      <c r="DR179" s="150"/>
      <c r="DS179" s="150"/>
      <c r="DT179" s="150"/>
      <c r="DU179" s="150"/>
      <c r="DV179" s="150"/>
      <c r="DW179" s="150"/>
      <c r="DX179" s="150"/>
      <c r="DY179" s="150"/>
      <c r="DZ179" s="150"/>
      <c r="EA179" s="150"/>
      <c r="EB179" s="150"/>
      <c r="EC179" s="150"/>
      <c r="ED179" s="150"/>
      <c r="EE179" s="150"/>
      <c r="EF179" s="150"/>
      <c r="EG179" s="150"/>
      <c r="EH179" s="150"/>
      <c r="EI179" s="150"/>
      <c r="EJ179" s="150"/>
      <c r="EK179" s="150"/>
      <c r="EL179" s="150"/>
      <c r="EM179" s="150"/>
      <c r="EN179" s="150"/>
      <c r="EO179" s="150"/>
      <c r="EP179" s="150"/>
      <c r="EQ179" s="150"/>
      <c r="ER179" s="150"/>
      <c r="ES179" s="150"/>
      <c r="ET179" s="150"/>
      <c r="EU179" s="150"/>
      <c r="EV179" s="150"/>
      <c r="EW179" s="150"/>
      <c r="EX179" s="150"/>
      <c r="EY179" s="150"/>
      <c r="EZ179" s="150"/>
      <c r="FA179" s="150"/>
      <c r="FB179" s="150"/>
      <c r="FC179" s="150"/>
      <c r="FD179" s="150"/>
      <c r="FE179" s="150"/>
      <c r="FF179" s="150"/>
      <c r="FG179" s="150"/>
      <c r="FH179" s="150"/>
      <c r="FI179" s="150"/>
      <c r="FJ179" s="150"/>
      <c r="FK179" s="150"/>
      <c r="FL179" s="150"/>
      <c r="FM179" s="150"/>
      <c r="FN179" s="150"/>
      <c r="FO179" s="150"/>
      <c r="FP179" s="150"/>
      <c r="FQ179" s="150"/>
      <c r="FR179" s="150"/>
      <c r="FS179" s="150"/>
      <c r="FT179" s="150"/>
      <c r="FU179" s="150"/>
      <c r="FV179" s="150"/>
      <c r="FW179" s="150"/>
      <c r="FX179" s="150"/>
      <c r="FY179" s="150"/>
      <c r="FZ179" s="150"/>
      <c r="GA179" s="150"/>
      <c r="GB179" s="150"/>
      <c r="GC179" s="150"/>
      <c r="GD179" s="150"/>
      <c r="GE179" s="150"/>
      <c r="GF179" s="150"/>
      <c r="GG179" s="150"/>
      <c r="GH179" s="150"/>
      <c r="GI179" s="150"/>
      <c r="GJ179" s="150"/>
      <c r="GK179" s="150"/>
      <c r="GL179" s="150"/>
      <c r="GM179" s="150"/>
      <c r="GN179" s="150"/>
      <c r="GO179" s="150"/>
      <c r="GP179" s="150"/>
      <c r="GQ179" s="150"/>
      <c r="GR179" s="150"/>
      <c r="GS179" s="150"/>
      <c r="GT179" s="150"/>
      <c r="GU179" s="150"/>
      <c r="GV179" s="150"/>
      <c r="GW179" s="150"/>
      <c r="GX179" s="150"/>
      <c r="GY179" s="150"/>
      <c r="GZ179" s="150"/>
      <c r="HA179" s="150"/>
      <c r="HB179" s="150"/>
      <c r="HC179" s="150"/>
      <c r="HD179" s="150"/>
      <c r="HE179" s="150"/>
      <c r="HF179" s="150"/>
      <c r="HG179" s="150"/>
      <c r="HH179" s="150"/>
      <c r="HI179" s="150"/>
      <c r="HJ179" s="150"/>
      <c r="HK179" s="150"/>
      <c r="HL179" s="150"/>
      <c r="HM179" s="150"/>
      <c r="HN179" s="150"/>
      <c r="HO179" s="150"/>
      <c r="HP179" s="150"/>
      <c r="HQ179" s="150"/>
      <c r="HR179" s="150"/>
      <c r="HS179" s="150"/>
      <c r="HT179" s="150"/>
      <c r="HU179" s="150"/>
      <c r="HV179" s="150"/>
      <c r="HW179" s="150"/>
      <c r="HX179" s="150"/>
      <c r="HY179" s="150"/>
      <c r="HZ179" s="150"/>
      <c r="IA179" s="150"/>
      <c r="IB179" s="150"/>
      <c r="IC179" s="150"/>
      <c r="ID179" s="150"/>
      <c r="IE179" s="150"/>
      <c r="IF179" s="150"/>
      <c r="IG179" s="150"/>
      <c r="IH179" s="150"/>
      <c r="II179" s="150"/>
      <c r="IJ179" s="150"/>
      <c r="IK179" s="150"/>
      <c r="IL179" s="150"/>
      <c r="IM179" s="150"/>
      <c r="IN179" s="150"/>
      <c r="IO179" s="150"/>
      <c r="IP179" s="150"/>
      <c r="IQ179" s="150"/>
      <c r="IR179" s="150"/>
      <c r="IS179" s="150"/>
      <c r="IT179" s="150"/>
      <c r="IU179" s="150"/>
      <c r="IV179" s="150"/>
      <c r="IW179" s="150"/>
      <c r="IX179" s="150"/>
      <c r="IY179" s="150"/>
      <c r="IZ179" s="150"/>
      <c r="JA179" s="150"/>
      <c r="JB179" s="150"/>
      <c r="JC179" s="150"/>
      <c r="JD179" s="150"/>
      <c r="JE179" s="150"/>
      <c r="JF179" s="150"/>
      <c r="JG179" s="150"/>
      <c r="JH179" s="150"/>
      <c r="JI179" s="150"/>
      <c r="JJ179" s="150"/>
      <c r="JK179" s="150"/>
      <c r="JL179" s="150"/>
      <c r="JM179" s="150"/>
      <c r="JN179" s="150"/>
      <c r="JO179" s="150"/>
      <c r="JP179" s="150"/>
      <c r="JQ179" s="150"/>
      <c r="JR179" s="150"/>
      <c r="JS179" s="150"/>
      <c r="JT179" s="150"/>
      <c r="JU179" s="150"/>
      <c r="JV179" s="150"/>
      <c r="JW179" s="150"/>
      <c r="JX179" s="150"/>
      <c r="JY179" s="150"/>
      <c r="JZ179" s="150"/>
      <c r="KA179" s="150"/>
      <c r="KB179" s="150"/>
      <c r="KC179" s="150"/>
      <c r="KD179" s="150"/>
      <c r="KE179" s="150"/>
      <c r="KF179" s="150"/>
      <c r="KG179" s="150"/>
      <c r="KH179" s="150"/>
      <c r="KI179" s="150"/>
      <c r="KJ179" s="150"/>
      <c r="KK179" s="150"/>
      <c r="KL179" s="150"/>
      <c r="KM179" s="150"/>
      <c r="KN179" s="150"/>
      <c r="KO179" s="150"/>
      <c r="KP179" s="150"/>
      <c r="KQ179" s="150"/>
      <c r="KR179" s="150"/>
      <c r="KS179" s="150"/>
      <c r="KT179" s="150"/>
      <c r="KU179" s="150"/>
      <c r="KV179" s="150"/>
      <c r="KW179" s="150"/>
      <c r="KX179" s="150"/>
      <c r="KY179" s="150"/>
      <c r="KZ179" s="150"/>
      <c r="LA179" s="150"/>
      <c r="LB179" s="150"/>
      <c r="LC179" s="150"/>
      <c r="LD179" s="150"/>
      <c r="LE179" s="150"/>
      <c r="LF179" s="150"/>
      <c r="LG179" s="150"/>
      <c r="LH179" s="150"/>
      <c r="LI179" s="150"/>
      <c r="LJ179" s="150"/>
      <c r="LK179" s="150"/>
      <c r="LL179" s="150"/>
      <c r="LM179" s="150"/>
      <c r="LN179" s="150"/>
      <c r="LO179" s="150"/>
      <c r="LP179" s="150"/>
      <c r="LQ179" s="150"/>
      <c r="LR179" s="150"/>
    </row>
    <row r="180" spans="1:330" s="158" customFormat="1" ht="15" x14ac:dyDescent="0.2">
      <c r="A180" s="151" t="s">
        <v>616</v>
      </c>
      <c r="B180" s="151" t="s">
        <v>632</v>
      </c>
      <c r="C180" s="153">
        <v>43</v>
      </c>
      <c r="D180" s="153"/>
      <c r="E180" s="151" t="s">
        <v>101</v>
      </c>
      <c r="F180" s="174">
        <v>4262</v>
      </c>
      <c r="G180" s="155" t="s">
        <v>218</v>
      </c>
      <c r="H180" s="156"/>
      <c r="I180" s="94">
        <v>12700</v>
      </c>
      <c r="J180" s="112"/>
      <c r="K180" s="94">
        <v>6350</v>
      </c>
      <c r="L180" s="112"/>
      <c r="M180" s="118">
        <v>6350</v>
      </c>
      <c r="N180" s="113"/>
      <c r="O180" s="118">
        <v>6350</v>
      </c>
      <c r="P180" s="113"/>
      <c r="Q180" s="118">
        <v>6350</v>
      </c>
      <c r="R180" s="113"/>
      <c r="S180" s="118">
        <v>12700</v>
      </c>
      <c r="T180" s="113"/>
      <c r="U180" s="94">
        <v>0</v>
      </c>
      <c r="V180" s="112"/>
      <c r="W180" s="118">
        <v>0</v>
      </c>
      <c r="X180" s="113"/>
      <c r="Y180" s="118">
        <v>0</v>
      </c>
      <c r="Z180" s="113"/>
      <c r="AA180" s="118">
        <v>0</v>
      </c>
      <c r="AB180" s="113"/>
      <c r="AC180" s="118">
        <v>6350</v>
      </c>
      <c r="AD180" s="113"/>
      <c r="AE180" s="118">
        <v>0</v>
      </c>
      <c r="AF180" s="113"/>
      <c r="AG180" s="118">
        <v>0</v>
      </c>
      <c r="AH180" s="113"/>
      <c r="AI180" s="118">
        <v>0</v>
      </c>
      <c r="AJ180" s="113"/>
      <c r="AK180" s="118"/>
      <c r="AL180" s="113"/>
      <c r="AM180" s="157"/>
      <c r="AN180" s="157"/>
      <c r="AO180" s="157"/>
      <c r="AP180" s="157"/>
      <c r="AQ180" s="157"/>
      <c r="AR180" s="157"/>
      <c r="AS180" s="157"/>
      <c r="AT180" s="157"/>
      <c r="AU180" s="157"/>
      <c r="AV180" s="157"/>
      <c r="AW180" s="157"/>
      <c r="AX180" s="157"/>
      <c r="AY180" s="157"/>
      <c r="AZ180" s="157"/>
      <c r="BA180" s="157"/>
      <c r="BB180" s="157"/>
      <c r="BC180" s="157"/>
      <c r="BD180" s="157"/>
      <c r="BE180" s="157"/>
      <c r="BF180" s="157"/>
      <c r="BG180" s="157"/>
      <c r="BH180" s="157"/>
      <c r="BI180" s="157"/>
      <c r="BJ180" s="157"/>
      <c r="BK180" s="157"/>
      <c r="BL180" s="157"/>
      <c r="BM180" s="157"/>
      <c r="BN180" s="157"/>
      <c r="BO180" s="157"/>
      <c r="BP180" s="157"/>
      <c r="BQ180" s="157"/>
      <c r="BR180" s="157"/>
      <c r="BS180" s="157"/>
      <c r="BT180" s="157"/>
      <c r="BU180" s="157"/>
      <c r="BV180" s="157"/>
      <c r="BW180" s="157"/>
      <c r="BX180" s="157"/>
      <c r="BY180" s="157"/>
      <c r="BZ180" s="157"/>
      <c r="CA180" s="157"/>
      <c r="CB180" s="157"/>
      <c r="CC180" s="157"/>
      <c r="CD180" s="157"/>
      <c r="CE180" s="157"/>
      <c r="CF180" s="157"/>
      <c r="CG180" s="157"/>
      <c r="CH180" s="157"/>
      <c r="CI180" s="157"/>
      <c r="CJ180" s="157"/>
      <c r="CK180" s="157"/>
      <c r="CL180" s="157"/>
      <c r="CM180" s="157"/>
      <c r="CN180" s="157"/>
      <c r="CO180" s="157"/>
      <c r="CP180" s="157"/>
      <c r="CQ180" s="157"/>
      <c r="CR180" s="157"/>
      <c r="CS180" s="157"/>
      <c r="CT180" s="157"/>
      <c r="CU180" s="157"/>
      <c r="CV180" s="157"/>
      <c r="CW180" s="157"/>
      <c r="CX180" s="157"/>
      <c r="CY180" s="157"/>
      <c r="CZ180" s="157"/>
      <c r="DA180" s="157"/>
      <c r="DB180" s="157"/>
      <c r="DC180" s="157"/>
      <c r="DD180" s="157"/>
      <c r="DE180" s="157"/>
      <c r="DF180" s="157"/>
      <c r="DG180" s="157"/>
      <c r="DH180" s="157"/>
      <c r="DI180" s="157"/>
      <c r="DJ180" s="157"/>
      <c r="DK180" s="157"/>
      <c r="DL180" s="157"/>
      <c r="DM180" s="157"/>
      <c r="DN180" s="157"/>
      <c r="DO180" s="157"/>
      <c r="DP180" s="157"/>
      <c r="DQ180" s="157"/>
      <c r="DR180" s="157"/>
      <c r="DS180" s="157"/>
      <c r="DT180" s="157"/>
      <c r="DU180" s="157"/>
      <c r="DV180" s="157"/>
      <c r="DW180" s="157"/>
      <c r="DX180" s="157"/>
      <c r="DY180" s="157"/>
      <c r="DZ180" s="157"/>
      <c r="EA180" s="157"/>
      <c r="EB180" s="157"/>
      <c r="EC180" s="157"/>
      <c r="ED180" s="157"/>
      <c r="EE180" s="157"/>
      <c r="EF180" s="157"/>
      <c r="EG180" s="157"/>
      <c r="EH180" s="157"/>
      <c r="EI180" s="157"/>
      <c r="EJ180" s="157"/>
      <c r="EK180" s="157"/>
      <c r="EL180" s="157"/>
      <c r="EM180" s="157"/>
      <c r="EN180" s="157"/>
      <c r="EO180" s="157"/>
      <c r="EP180" s="157"/>
      <c r="EQ180" s="157"/>
      <c r="ER180" s="157"/>
      <c r="ES180" s="157"/>
      <c r="ET180" s="157"/>
      <c r="EU180" s="157"/>
      <c r="EV180" s="157"/>
      <c r="EW180" s="157"/>
      <c r="EX180" s="157"/>
      <c r="EY180" s="157"/>
      <c r="EZ180" s="157"/>
      <c r="FA180" s="157"/>
      <c r="FB180" s="157"/>
      <c r="FC180" s="157"/>
      <c r="FD180" s="157"/>
      <c r="FE180" s="157"/>
      <c r="FF180" s="157"/>
      <c r="FG180" s="157"/>
      <c r="FH180" s="157"/>
      <c r="FI180" s="157"/>
      <c r="FJ180" s="157"/>
      <c r="FK180" s="157"/>
      <c r="FL180" s="157"/>
      <c r="FM180" s="157"/>
      <c r="FN180" s="157"/>
      <c r="FO180" s="157"/>
      <c r="FP180" s="157"/>
      <c r="FQ180" s="157"/>
      <c r="FR180" s="157"/>
      <c r="FS180" s="157"/>
      <c r="FT180" s="157"/>
      <c r="FU180" s="157"/>
      <c r="FV180" s="157"/>
      <c r="FW180" s="157"/>
      <c r="FX180" s="157"/>
      <c r="FY180" s="157"/>
      <c r="FZ180" s="157"/>
      <c r="GA180" s="157"/>
      <c r="GB180" s="157"/>
      <c r="GC180" s="157"/>
      <c r="GD180" s="157"/>
      <c r="GE180" s="157"/>
      <c r="GF180" s="157"/>
      <c r="GG180" s="157"/>
      <c r="GH180" s="157"/>
      <c r="GI180" s="157"/>
      <c r="GJ180" s="157"/>
      <c r="GK180" s="157"/>
      <c r="GL180" s="157"/>
      <c r="GM180" s="157"/>
      <c r="GN180" s="157"/>
      <c r="GO180" s="157"/>
      <c r="GP180" s="157"/>
      <c r="GQ180" s="157"/>
      <c r="GR180" s="157"/>
      <c r="GS180" s="157"/>
      <c r="GT180" s="157"/>
      <c r="GU180" s="157"/>
      <c r="GV180" s="157"/>
      <c r="GW180" s="157"/>
      <c r="GX180" s="157"/>
      <c r="GY180" s="157"/>
      <c r="GZ180" s="157"/>
      <c r="HA180" s="157"/>
      <c r="HB180" s="157"/>
      <c r="HC180" s="157"/>
      <c r="HD180" s="157"/>
      <c r="HE180" s="157"/>
      <c r="HF180" s="157"/>
      <c r="HG180" s="157"/>
      <c r="HH180" s="157"/>
      <c r="HI180" s="157"/>
      <c r="HJ180" s="157"/>
      <c r="HK180" s="157"/>
      <c r="HL180" s="157"/>
      <c r="HM180" s="157"/>
      <c r="HN180" s="157"/>
      <c r="HO180" s="157"/>
      <c r="HP180" s="157"/>
      <c r="HQ180" s="157"/>
      <c r="HR180" s="157"/>
      <c r="HS180" s="157"/>
      <c r="HT180" s="157"/>
      <c r="HU180" s="157"/>
      <c r="HV180" s="157"/>
      <c r="HW180" s="157"/>
      <c r="HX180" s="157"/>
      <c r="HY180" s="157"/>
      <c r="HZ180" s="157"/>
      <c r="IA180" s="157"/>
      <c r="IB180" s="157"/>
      <c r="IC180" s="157"/>
      <c r="ID180" s="157"/>
      <c r="IE180" s="157"/>
      <c r="IF180" s="157"/>
      <c r="IG180" s="157"/>
      <c r="IH180" s="157"/>
      <c r="II180" s="157"/>
      <c r="IJ180" s="157"/>
      <c r="IK180" s="157"/>
      <c r="IL180" s="157"/>
      <c r="IM180" s="157"/>
      <c r="IN180" s="157"/>
      <c r="IO180" s="157"/>
      <c r="IP180" s="157"/>
      <c r="IQ180" s="157"/>
      <c r="IR180" s="157"/>
      <c r="IS180" s="157"/>
      <c r="IT180" s="157"/>
      <c r="IU180" s="157"/>
      <c r="IV180" s="157"/>
      <c r="IW180" s="157"/>
      <c r="IX180" s="157"/>
      <c r="IY180" s="157"/>
      <c r="IZ180" s="157"/>
      <c r="JA180" s="157"/>
      <c r="JB180" s="157"/>
      <c r="JC180" s="157"/>
      <c r="JD180" s="157"/>
      <c r="JE180" s="157"/>
      <c r="JF180" s="157"/>
      <c r="JG180" s="157"/>
      <c r="JH180" s="157"/>
      <c r="JI180" s="157"/>
      <c r="JJ180" s="157"/>
      <c r="JK180" s="157"/>
      <c r="JL180" s="157"/>
      <c r="JM180" s="157"/>
      <c r="JN180" s="157"/>
      <c r="JO180" s="157"/>
      <c r="JP180" s="157"/>
      <c r="JQ180" s="157"/>
      <c r="JR180" s="157"/>
      <c r="JS180" s="157"/>
      <c r="JT180" s="157"/>
      <c r="JU180" s="157"/>
      <c r="JV180" s="157"/>
      <c r="JW180" s="157"/>
      <c r="JX180" s="157"/>
      <c r="JY180" s="157"/>
      <c r="JZ180" s="157"/>
      <c r="KA180" s="157"/>
      <c r="KB180" s="157"/>
      <c r="KC180" s="157"/>
      <c r="KD180" s="157"/>
      <c r="KE180" s="157"/>
      <c r="KF180" s="157"/>
      <c r="KG180" s="157"/>
      <c r="KH180" s="157"/>
      <c r="KI180" s="157"/>
      <c r="KJ180" s="157"/>
      <c r="KK180" s="157"/>
      <c r="KL180" s="157"/>
      <c r="KM180" s="157"/>
      <c r="KN180" s="157"/>
      <c r="KO180" s="157"/>
      <c r="KP180" s="157"/>
      <c r="KQ180" s="157"/>
      <c r="KR180" s="157"/>
      <c r="KS180" s="157"/>
      <c r="KT180" s="157"/>
      <c r="KU180" s="157"/>
      <c r="KV180" s="157"/>
      <c r="KW180" s="157"/>
      <c r="KX180" s="157"/>
      <c r="KY180" s="157"/>
      <c r="KZ180" s="157"/>
      <c r="LA180" s="157"/>
      <c r="LB180" s="157"/>
      <c r="LC180" s="157"/>
      <c r="LD180" s="157"/>
      <c r="LE180" s="157"/>
      <c r="LF180" s="157"/>
      <c r="LG180" s="157"/>
      <c r="LH180" s="157"/>
      <c r="LI180" s="157"/>
      <c r="LJ180" s="157"/>
      <c r="LK180" s="157"/>
      <c r="LL180" s="157"/>
      <c r="LM180" s="157"/>
      <c r="LN180" s="157"/>
      <c r="LO180" s="157"/>
      <c r="LP180" s="157"/>
      <c r="LQ180" s="157"/>
      <c r="LR180" s="157"/>
    </row>
    <row r="181" spans="1:330" x14ac:dyDescent="0.2">
      <c r="A181" s="170" t="s">
        <v>616</v>
      </c>
      <c r="B181" s="170" t="s">
        <v>632</v>
      </c>
      <c r="C181" s="141">
        <v>51</v>
      </c>
      <c r="D181" s="141">
        <v>51000</v>
      </c>
      <c r="E181" s="171"/>
      <c r="F181" s="142">
        <v>31</v>
      </c>
      <c r="G181" s="143"/>
      <c r="H181" s="172"/>
      <c r="I181" s="105">
        <f t="shared" ref="I181:AF181" si="305">I182+I184</f>
        <v>15720</v>
      </c>
      <c r="J181" s="105">
        <f t="shared" si="305"/>
        <v>0</v>
      </c>
      <c r="K181" s="105">
        <f t="shared" si="305"/>
        <v>9360</v>
      </c>
      <c r="L181" s="105">
        <f t="shared" si="305"/>
        <v>0</v>
      </c>
      <c r="M181" s="105">
        <f t="shared" si="305"/>
        <v>9360</v>
      </c>
      <c r="N181" s="105">
        <f t="shared" si="305"/>
        <v>0</v>
      </c>
      <c r="O181" s="105">
        <f t="shared" ref="O181:P181" si="306">O182+O184</f>
        <v>9360</v>
      </c>
      <c r="P181" s="105">
        <f t="shared" si="306"/>
        <v>0</v>
      </c>
      <c r="Q181" s="105">
        <f t="shared" ref="Q181:T181" si="307">Q182+Q184</f>
        <v>9360</v>
      </c>
      <c r="R181" s="105">
        <f t="shared" si="307"/>
        <v>0</v>
      </c>
      <c r="S181" s="105">
        <f t="shared" si="307"/>
        <v>18720</v>
      </c>
      <c r="T181" s="105">
        <f t="shared" si="307"/>
        <v>0</v>
      </c>
      <c r="U181" s="105">
        <f t="shared" si="305"/>
        <v>0</v>
      </c>
      <c r="V181" s="105">
        <f t="shared" si="305"/>
        <v>0</v>
      </c>
      <c r="W181" s="105">
        <f t="shared" si="305"/>
        <v>0</v>
      </c>
      <c r="X181" s="105">
        <f t="shared" si="305"/>
        <v>0</v>
      </c>
      <c r="Y181" s="105">
        <f t="shared" ref="Y181:Z181" si="308">Y182+Y184</f>
        <v>0</v>
      </c>
      <c r="Z181" s="105">
        <f t="shared" si="308"/>
        <v>0</v>
      </c>
      <c r="AA181" s="105">
        <f t="shared" ref="AA181:AD181" si="309">AA182+AA184</f>
        <v>0</v>
      </c>
      <c r="AB181" s="105">
        <f t="shared" si="309"/>
        <v>0</v>
      </c>
      <c r="AC181" s="105">
        <f t="shared" si="309"/>
        <v>9360</v>
      </c>
      <c r="AD181" s="105">
        <f t="shared" si="309"/>
        <v>0</v>
      </c>
      <c r="AE181" s="105">
        <f t="shared" si="305"/>
        <v>0</v>
      </c>
      <c r="AF181" s="105">
        <f t="shared" si="305"/>
        <v>0</v>
      </c>
      <c r="AG181" s="105">
        <f t="shared" ref="AG181:AH181" si="310">AG182+AG184</f>
        <v>0</v>
      </c>
      <c r="AH181" s="105">
        <f t="shared" si="310"/>
        <v>0</v>
      </c>
      <c r="AI181" s="105">
        <f t="shared" ref="AI181:AL181" si="311">AI182+AI184</f>
        <v>0</v>
      </c>
      <c r="AJ181" s="105">
        <f t="shared" si="311"/>
        <v>0</v>
      </c>
      <c r="AK181" s="105">
        <f t="shared" si="311"/>
        <v>0</v>
      </c>
      <c r="AL181" s="105">
        <f t="shared" si="311"/>
        <v>0</v>
      </c>
    </row>
    <row r="182" spans="1:330" s="159" customFormat="1" x14ac:dyDescent="0.2">
      <c r="A182" s="145" t="s">
        <v>616</v>
      </c>
      <c r="B182" s="145" t="s">
        <v>632</v>
      </c>
      <c r="C182" s="147">
        <v>51</v>
      </c>
      <c r="D182" s="147">
        <v>51000</v>
      </c>
      <c r="E182" s="145"/>
      <c r="F182" s="168">
        <v>311</v>
      </c>
      <c r="G182" s="148"/>
      <c r="H182" s="149"/>
      <c r="I182" s="101">
        <f t="shared" ref="I182:AL182" si="312">I183</f>
        <v>13500</v>
      </c>
      <c r="J182" s="101">
        <f t="shared" si="312"/>
        <v>0</v>
      </c>
      <c r="K182" s="101">
        <f t="shared" si="312"/>
        <v>8000</v>
      </c>
      <c r="L182" s="101">
        <f t="shared" si="312"/>
        <v>0</v>
      </c>
      <c r="M182" s="108">
        <f t="shared" si="312"/>
        <v>8000</v>
      </c>
      <c r="N182" s="108">
        <f t="shared" si="312"/>
        <v>0</v>
      </c>
      <c r="O182" s="108">
        <f t="shared" si="312"/>
        <v>8000</v>
      </c>
      <c r="P182" s="108">
        <f t="shared" si="312"/>
        <v>0</v>
      </c>
      <c r="Q182" s="108">
        <f t="shared" si="312"/>
        <v>8000</v>
      </c>
      <c r="R182" s="108">
        <f t="shared" si="312"/>
        <v>0</v>
      </c>
      <c r="S182" s="108">
        <f t="shared" si="312"/>
        <v>16000</v>
      </c>
      <c r="T182" s="108">
        <f t="shared" si="312"/>
        <v>0</v>
      </c>
      <c r="U182" s="101">
        <f t="shared" si="312"/>
        <v>0</v>
      </c>
      <c r="V182" s="101">
        <f t="shared" si="312"/>
        <v>0</v>
      </c>
      <c r="W182" s="108">
        <f t="shared" si="312"/>
        <v>0</v>
      </c>
      <c r="X182" s="108">
        <f t="shared" si="312"/>
        <v>0</v>
      </c>
      <c r="Y182" s="108">
        <f t="shared" si="312"/>
        <v>0</v>
      </c>
      <c r="Z182" s="108">
        <f t="shared" si="312"/>
        <v>0</v>
      </c>
      <c r="AA182" s="108">
        <f t="shared" si="312"/>
        <v>0</v>
      </c>
      <c r="AB182" s="108">
        <f t="shared" si="312"/>
        <v>0</v>
      </c>
      <c r="AC182" s="108">
        <f t="shared" si="312"/>
        <v>8000</v>
      </c>
      <c r="AD182" s="108">
        <f t="shared" si="312"/>
        <v>0</v>
      </c>
      <c r="AE182" s="108">
        <f t="shared" si="312"/>
        <v>0</v>
      </c>
      <c r="AF182" s="108">
        <f t="shared" si="312"/>
        <v>0</v>
      </c>
      <c r="AG182" s="108">
        <f t="shared" si="312"/>
        <v>0</v>
      </c>
      <c r="AH182" s="108">
        <f t="shared" si="312"/>
        <v>0</v>
      </c>
      <c r="AI182" s="108">
        <f t="shared" si="312"/>
        <v>0</v>
      </c>
      <c r="AJ182" s="108">
        <f t="shared" si="312"/>
        <v>0</v>
      </c>
      <c r="AK182" s="108">
        <f t="shared" si="312"/>
        <v>0</v>
      </c>
      <c r="AL182" s="108">
        <f t="shared" si="312"/>
        <v>0</v>
      </c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50"/>
      <c r="CH182" s="150"/>
      <c r="CI182" s="150"/>
      <c r="CJ182" s="150"/>
      <c r="CK182" s="150"/>
      <c r="CL182" s="150"/>
      <c r="CM182" s="150"/>
      <c r="CN182" s="150"/>
      <c r="CO182" s="150"/>
      <c r="CP182" s="150"/>
      <c r="CQ182" s="150"/>
      <c r="CR182" s="150"/>
      <c r="CS182" s="150"/>
      <c r="CT182" s="150"/>
      <c r="CU182" s="150"/>
      <c r="CV182" s="150"/>
      <c r="CW182" s="150"/>
      <c r="CX182" s="150"/>
      <c r="CY182" s="150"/>
      <c r="CZ182" s="150"/>
      <c r="DA182" s="150"/>
      <c r="DB182" s="150"/>
      <c r="DC182" s="150"/>
      <c r="DD182" s="150"/>
      <c r="DE182" s="150"/>
      <c r="DF182" s="150"/>
      <c r="DG182" s="150"/>
      <c r="DH182" s="150"/>
      <c r="DI182" s="150"/>
      <c r="DJ182" s="150"/>
      <c r="DK182" s="150"/>
      <c r="DL182" s="150"/>
      <c r="DM182" s="150"/>
      <c r="DN182" s="150"/>
      <c r="DO182" s="150"/>
      <c r="DP182" s="150"/>
      <c r="DQ182" s="150"/>
      <c r="DR182" s="150"/>
      <c r="DS182" s="150"/>
      <c r="DT182" s="150"/>
      <c r="DU182" s="150"/>
      <c r="DV182" s="150"/>
      <c r="DW182" s="150"/>
      <c r="DX182" s="150"/>
      <c r="DY182" s="150"/>
      <c r="DZ182" s="150"/>
      <c r="EA182" s="150"/>
      <c r="EB182" s="150"/>
      <c r="EC182" s="150"/>
      <c r="ED182" s="150"/>
      <c r="EE182" s="150"/>
      <c r="EF182" s="150"/>
      <c r="EG182" s="150"/>
      <c r="EH182" s="150"/>
      <c r="EI182" s="150"/>
      <c r="EJ182" s="150"/>
      <c r="EK182" s="150"/>
      <c r="EL182" s="150"/>
      <c r="EM182" s="150"/>
      <c r="EN182" s="150"/>
      <c r="EO182" s="150"/>
      <c r="EP182" s="150"/>
      <c r="EQ182" s="150"/>
      <c r="ER182" s="150"/>
      <c r="ES182" s="150"/>
      <c r="ET182" s="150"/>
      <c r="EU182" s="150"/>
      <c r="EV182" s="150"/>
      <c r="EW182" s="150"/>
      <c r="EX182" s="150"/>
      <c r="EY182" s="150"/>
      <c r="EZ182" s="150"/>
      <c r="FA182" s="150"/>
      <c r="FB182" s="150"/>
      <c r="FC182" s="150"/>
      <c r="FD182" s="150"/>
      <c r="FE182" s="150"/>
      <c r="FF182" s="150"/>
      <c r="FG182" s="150"/>
      <c r="FH182" s="150"/>
      <c r="FI182" s="150"/>
      <c r="FJ182" s="150"/>
      <c r="FK182" s="150"/>
      <c r="FL182" s="150"/>
      <c r="FM182" s="150"/>
      <c r="FN182" s="150"/>
      <c r="FO182" s="150"/>
      <c r="FP182" s="150"/>
      <c r="FQ182" s="150"/>
      <c r="FR182" s="150"/>
      <c r="FS182" s="150"/>
      <c r="FT182" s="150"/>
      <c r="FU182" s="150"/>
      <c r="FV182" s="150"/>
      <c r="FW182" s="150"/>
      <c r="FX182" s="150"/>
      <c r="FY182" s="150"/>
      <c r="FZ182" s="150"/>
      <c r="GA182" s="150"/>
      <c r="GB182" s="150"/>
      <c r="GC182" s="150"/>
      <c r="GD182" s="150"/>
      <c r="GE182" s="150"/>
      <c r="GF182" s="150"/>
      <c r="GG182" s="150"/>
      <c r="GH182" s="150"/>
      <c r="GI182" s="150"/>
      <c r="GJ182" s="150"/>
      <c r="GK182" s="150"/>
      <c r="GL182" s="150"/>
      <c r="GM182" s="150"/>
      <c r="GN182" s="150"/>
      <c r="GO182" s="150"/>
      <c r="GP182" s="150"/>
      <c r="GQ182" s="150"/>
      <c r="GR182" s="150"/>
      <c r="GS182" s="150"/>
      <c r="GT182" s="150"/>
      <c r="GU182" s="150"/>
      <c r="GV182" s="150"/>
      <c r="GW182" s="150"/>
      <c r="GX182" s="150"/>
      <c r="GY182" s="150"/>
      <c r="GZ182" s="150"/>
      <c r="HA182" s="150"/>
      <c r="HB182" s="150"/>
      <c r="HC182" s="150"/>
      <c r="HD182" s="150"/>
      <c r="HE182" s="150"/>
      <c r="HF182" s="150"/>
      <c r="HG182" s="150"/>
      <c r="HH182" s="150"/>
      <c r="HI182" s="150"/>
      <c r="HJ182" s="150"/>
      <c r="HK182" s="150"/>
      <c r="HL182" s="150"/>
      <c r="HM182" s="150"/>
      <c r="HN182" s="150"/>
      <c r="HO182" s="150"/>
      <c r="HP182" s="150"/>
      <c r="HQ182" s="150"/>
      <c r="HR182" s="150"/>
      <c r="HS182" s="150"/>
      <c r="HT182" s="150"/>
      <c r="HU182" s="150"/>
      <c r="HV182" s="150"/>
      <c r="HW182" s="150"/>
      <c r="HX182" s="150"/>
      <c r="HY182" s="150"/>
      <c r="HZ182" s="150"/>
      <c r="IA182" s="150"/>
      <c r="IB182" s="150"/>
      <c r="IC182" s="150"/>
      <c r="ID182" s="150"/>
      <c r="IE182" s="150"/>
      <c r="IF182" s="150"/>
      <c r="IG182" s="150"/>
      <c r="IH182" s="150"/>
      <c r="II182" s="150"/>
      <c r="IJ182" s="150"/>
      <c r="IK182" s="150"/>
      <c r="IL182" s="150"/>
      <c r="IM182" s="150"/>
      <c r="IN182" s="150"/>
      <c r="IO182" s="150"/>
      <c r="IP182" s="150"/>
      <c r="IQ182" s="150"/>
      <c r="IR182" s="150"/>
      <c r="IS182" s="150"/>
      <c r="IT182" s="150"/>
      <c r="IU182" s="150"/>
      <c r="IV182" s="150"/>
      <c r="IW182" s="150"/>
      <c r="IX182" s="150"/>
      <c r="IY182" s="150"/>
      <c r="IZ182" s="150"/>
      <c r="JA182" s="150"/>
      <c r="JB182" s="150"/>
      <c r="JC182" s="150"/>
      <c r="JD182" s="150"/>
      <c r="JE182" s="150"/>
      <c r="JF182" s="150"/>
      <c r="JG182" s="150"/>
      <c r="JH182" s="150"/>
      <c r="JI182" s="150"/>
      <c r="JJ182" s="150"/>
      <c r="JK182" s="150"/>
      <c r="JL182" s="150"/>
      <c r="JM182" s="150"/>
      <c r="JN182" s="150"/>
      <c r="JO182" s="150"/>
      <c r="JP182" s="150"/>
      <c r="JQ182" s="150"/>
      <c r="JR182" s="150"/>
      <c r="JS182" s="150"/>
      <c r="JT182" s="150"/>
      <c r="JU182" s="150"/>
      <c r="JV182" s="150"/>
      <c r="JW182" s="150"/>
      <c r="JX182" s="150"/>
      <c r="JY182" s="150"/>
      <c r="JZ182" s="150"/>
      <c r="KA182" s="150"/>
      <c r="KB182" s="150"/>
      <c r="KC182" s="150"/>
      <c r="KD182" s="150"/>
      <c r="KE182" s="150"/>
      <c r="KF182" s="150"/>
      <c r="KG182" s="150"/>
      <c r="KH182" s="150"/>
      <c r="KI182" s="150"/>
      <c r="KJ182" s="150"/>
      <c r="KK182" s="150"/>
      <c r="KL182" s="150"/>
      <c r="KM182" s="150"/>
      <c r="KN182" s="150"/>
      <c r="KO182" s="150"/>
      <c r="KP182" s="150"/>
      <c r="KQ182" s="150"/>
      <c r="KR182" s="150"/>
      <c r="KS182" s="150"/>
      <c r="KT182" s="150"/>
      <c r="KU182" s="150"/>
      <c r="KV182" s="150"/>
      <c r="KW182" s="150"/>
      <c r="KX182" s="150"/>
      <c r="KY182" s="150"/>
      <c r="KZ182" s="150"/>
      <c r="LA182" s="150"/>
      <c r="LB182" s="150"/>
      <c r="LC182" s="150"/>
      <c r="LD182" s="150"/>
      <c r="LE182" s="150"/>
      <c r="LF182" s="150"/>
      <c r="LG182" s="150"/>
      <c r="LH182" s="150"/>
      <c r="LI182" s="150"/>
      <c r="LJ182" s="150"/>
      <c r="LK182" s="150"/>
      <c r="LL182" s="150"/>
      <c r="LM182" s="150"/>
      <c r="LN182" s="150"/>
      <c r="LO182" s="150"/>
      <c r="LP182" s="150"/>
      <c r="LQ182" s="150"/>
      <c r="LR182" s="150"/>
    </row>
    <row r="183" spans="1:330" s="158" customFormat="1" ht="15" x14ac:dyDescent="0.2">
      <c r="A183" s="151" t="s">
        <v>616</v>
      </c>
      <c r="B183" s="151" t="s">
        <v>632</v>
      </c>
      <c r="C183" s="153">
        <v>51</v>
      </c>
      <c r="D183" s="153">
        <v>51000</v>
      </c>
      <c r="E183" s="151" t="s">
        <v>101</v>
      </c>
      <c r="F183" s="174">
        <v>3111</v>
      </c>
      <c r="G183" s="155" t="s">
        <v>33</v>
      </c>
      <c r="H183" s="156"/>
      <c r="I183" s="94">
        <v>13500</v>
      </c>
      <c r="J183" s="112"/>
      <c r="K183" s="94">
        <v>8000</v>
      </c>
      <c r="L183" s="112"/>
      <c r="M183" s="118">
        <v>8000</v>
      </c>
      <c r="N183" s="113"/>
      <c r="O183" s="118">
        <v>8000</v>
      </c>
      <c r="P183" s="113"/>
      <c r="Q183" s="118">
        <v>8000</v>
      </c>
      <c r="R183" s="113"/>
      <c r="S183" s="118">
        <v>16000</v>
      </c>
      <c r="T183" s="113"/>
      <c r="U183" s="94">
        <v>0</v>
      </c>
      <c r="V183" s="112"/>
      <c r="W183" s="118"/>
      <c r="X183" s="113"/>
      <c r="Y183" s="118"/>
      <c r="Z183" s="113"/>
      <c r="AA183" s="118"/>
      <c r="AB183" s="113"/>
      <c r="AC183" s="118">
        <v>8000</v>
      </c>
      <c r="AD183" s="113"/>
      <c r="AE183" s="118">
        <v>0</v>
      </c>
      <c r="AF183" s="113"/>
      <c r="AG183" s="118">
        <v>0</v>
      </c>
      <c r="AH183" s="113"/>
      <c r="AI183" s="118">
        <v>0</v>
      </c>
      <c r="AJ183" s="113"/>
      <c r="AK183" s="118"/>
      <c r="AL183" s="113"/>
      <c r="AM183" s="157"/>
      <c r="AN183" s="157"/>
      <c r="AO183" s="157"/>
      <c r="AP183" s="157"/>
      <c r="AQ183" s="157"/>
      <c r="AR183" s="157"/>
      <c r="AS183" s="157"/>
      <c r="AT183" s="157"/>
      <c r="AU183" s="157"/>
      <c r="AV183" s="157"/>
      <c r="AW183" s="157"/>
      <c r="AX183" s="157"/>
      <c r="AY183" s="157"/>
      <c r="AZ183" s="157"/>
      <c r="BA183" s="157"/>
      <c r="BB183" s="157"/>
      <c r="BC183" s="157"/>
      <c r="BD183" s="157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BQ183" s="157"/>
      <c r="BR183" s="157"/>
      <c r="BS183" s="157"/>
      <c r="BT183" s="157"/>
      <c r="BU183" s="157"/>
      <c r="BV183" s="157"/>
      <c r="BW183" s="157"/>
      <c r="BX183" s="157"/>
      <c r="BY183" s="157"/>
      <c r="BZ183" s="157"/>
      <c r="CA183" s="157"/>
      <c r="CB183" s="157"/>
      <c r="CC183" s="157"/>
      <c r="CD183" s="157"/>
      <c r="CE183" s="157"/>
      <c r="CF183" s="157"/>
      <c r="CG183" s="157"/>
      <c r="CH183" s="157"/>
      <c r="CI183" s="157"/>
      <c r="CJ183" s="157"/>
      <c r="CK183" s="157"/>
      <c r="CL183" s="157"/>
      <c r="CM183" s="157"/>
      <c r="CN183" s="157"/>
      <c r="CO183" s="157"/>
      <c r="CP183" s="157"/>
      <c r="CQ183" s="157"/>
      <c r="CR183" s="157"/>
      <c r="CS183" s="157"/>
      <c r="CT183" s="157"/>
      <c r="CU183" s="157"/>
      <c r="CV183" s="157"/>
      <c r="CW183" s="157"/>
      <c r="CX183" s="157"/>
      <c r="CY183" s="157"/>
      <c r="CZ183" s="157"/>
      <c r="DA183" s="157"/>
      <c r="DB183" s="157"/>
      <c r="DC183" s="157"/>
      <c r="DD183" s="157"/>
      <c r="DE183" s="157"/>
      <c r="DF183" s="157"/>
      <c r="DG183" s="157"/>
      <c r="DH183" s="157"/>
      <c r="DI183" s="157"/>
      <c r="DJ183" s="157"/>
      <c r="DK183" s="157"/>
      <c r="DL183" s="157"/>
      <c r="DM183" s="157"/>
      <c r="DN183" s="157"/>
      <c r="DO183" s="157"/>
      <c r="DP183" s="157"/>
      <c r="DQ183" s="157"/>
      <c r="DR183" s="157"/>
      <c r="DS183" s="157"/>
      <c r="DT183" s="157"/>
      <c r="DU183" s="157"/>
      <c r="DV183" s="157"/>
      <c r="DW183" s="157"/>
      <c r="DX183" s="157"/>
      <c r="DY183" s="157"/>
      <c r="DZ183" s="157"/>
      <c r="EA183" s="157"/>
      <c r="EB183" s="157"/>
      <c r="EC183" s="157"/>
      <c r="ED183" s="157"/>
      <c r="EE183" s="157"/>
      <c r="EF183" s="157"/>
      <c r="EG183" s="157"/>
      <c r="EH183" s="157"/>
      <c r="EI183" s="157"/>
      <c r="EJ183" s="157"/>
      <c r="EK183" s="157"/>
      <c r="EL183" s="157"/>
      <c r="EM183" s="157"/>
      <c r="EN183" s="157"/>
      <c r="EO183" s="157"/>
      <c r="EP183" s="157"/>
      <c r="EQ183" s="157"/>
      <c r="ER183" s="157"/>
      <c r="ES183" s="157"/>
      <c r="ET183" s="157"/>
      <c r="EU183" s="157"/>
      <c r="EV183" s="157"/>
      <c r="EW183" s="157"/>
      <c r="EX183" s="157"/>
      <c r="EY183" s="157"/>
      <c r="EZ183" s="157"/>
      <c r="FA183" s="157"/>
      <c r="FB183" s="157"/>
      <c r="FC183" s="157"/>
      <c r="FD183" s="157"/>
      <c r="FE183" s="157"/>
      <c r="FF183" s="157"/>
      <c r="FG183" s="157"/>
      <c r="FH183" s="157"/>
      <c r="FI183" s="157"/>
      <c r="FJ183" s="157"/>
      <c r="FK183" s="157"/>
      <c r="FL183" s="157"/>
      <c r="FM183" s="157"/>
      <c r="FN183" s="157"/>
      <c r="FO183" s="157"/>
      <c r="FP183" s="157"/>
      <c r="FQ183" s="157"/>
      <c r="FR183" s="157"/>
      <c r="FS183" s="157"/>
      <c r="FT183" s="157"/>
      <c r="FU183" s="157"/>
      <c r="FV183" s="157"/>
      <c r="FW183" s="157"/>
      <c r="FX183" s="157"/>
      <c r="FY183" s="157"/>
      <c r="FZ183" s="157"/>
      <c r="GA183" s="157"/>
      <c r="GB183" s="157"/>
      <c r="GC183" s="157"/>
      <c r="GD183" s="157"/>
      <c r="GE183" s="157"/>
      <c r="GF183" s="157"/>
      <c r="GG183" s="157"/>
      <c r="GH183" s="157"/>
      <c r="GI183" s="157"/>
      <c r="GJ183" s="157"/>
      <c r="GK183" s="157"/>
      <c r="GL183" s="157"/>
      <c r="GM183" s="157"/>
      <c r="GN183" s="157"/>
      <c r="GO183" s="157"/>
      <c r="GP183" s="157"/>
      <c r="GQ183" s="157"/>
      <c r="GR183" s="157"/>
      <c r="GS183" s="157"/>
      <c r="GT183" s="157"/>
      <c r="GU183" s="157"/>
      <c r="GV183" s="157"/>
      <c r="GW183" s="157"/>
      <c r="GX183" s="157"/>
      <c r="GY183" s="157"/>
      <c r="GZ183" s="157"/>
      <c r="HA183" s="157"/>
      <c r="HB183" s="157"/>
      <c r="HC183" s="157"/>
      <c r="HD183" s="157"/>
      <c r="HE183" s="157"/>
      <c r="HF183" s="157"/>
      <c r="HG183" s="157"/>
      <c r="HH183" s="157"/>
      <c r="HI183" s="157"/>
      <c r="HJ183" s="157"/>
      <c r="HK183" s="157"/>
      <c r="HL183" s="157"/>
      <c r="HM183" s="157"/>
      <c r="HN183" s="157"/>
      <c r="HO183" s="157"/>
      <c r="HP183" s="157"/>
      <c r="HQ183" s="157"/>
      <c r="HR183" s="157"/>
      <c r="HS183" s="157"/>
      <c r="HT183" s="157"/>
      <c r="HU183" s="157"/>
      <c r="HV183" s="157"/>
      <c r="HW183" s="157"/>
      <c r="HX183" s="157"/>
      <c r="HY183" s="157"/>
      <c r="HZ183" s="157"/>
      <c r="IA183" s="157"/>
      <c r="IB183" s="157"/>
      <c r="IC183" s="157"/>
      <c r="ID183" s="157"/>
      <c r="IE183" s="157"/>
      <c r="IF183" s="157"/>
      <c r="IG183" s="157"/>
      <c r="IH183" s="157"/>
      <c r="II183" s="157"/>
      <c r="IJ183" s="157"/>
      <c r="IK183" s="157"/>
      <c r="IL183" s="157"/>
      <c r="IM183" s="157"/>
      <c r="IN183" s="157"/>
      <c r="IO183" s="157"/>
      <c r="IP183" s="157"/>
      <c r="IQ183" s="157"/>
      <c r="IR183" s="157"/>
      <c r="IS183" s="157"/>
      <c r="IT183" s="157"/>
      <c r="IU183" s="157"/>
      <c r="IV183" s="157"/>
      <c r="IW183" s="157"/>
      <c r="IX183" s="157"/>
      <c r="IY183" s="157"/>
      <c r="IZ183" s="157"/>
      <c r="JA183" s="157"/>
      <c r="JB183" s="157"/>
      <c r="JC183" s="157"/>
      <c r="JD183" s="157"/>
      <c r="JE183" s="157"/>
      <c r="JF183" s="157"/>
      <c r="JG183" s="157"/>
      <c r="JH183" s="157"/>
      <c r="JI183" s="157"/>
      <c r="JJ183" s="157"/>
      <c r="JK183" s="157"/>
      <c r="JL183" s="157"/>
      <c r="JM183" s="157"/>
      <c r="JN183" s="157"/>
      <c r="JO183" s="157"/>
      <c r="JP183" s="157"/>
      <c r="JQ183" s="157"/>
      <c r="JR183" s="157"/>
      <c r="JS183" s="157"/>
      <c r="JT183" s="157"/>
      <c r="JU183" s="157"/>
      <c r="JV183" s="157"/>
      <c r="JW183" s="157"/>
      <c r="JX183" s="157"/>
      <c r="JY183" s="157"/>
      <c r="JZ183" s="157"/>
      <c r="KA183" s="157"/>
      <c r="KB183" s="157"/>
      <c r="KC183" s="157"/>
      <c r="KD183" s="157"/>
      <c r="KE183" s="157"/>
      <c r="KF183" s="157"/>
      <c r="KG183" s="157"/>
      <c r="KH183" s="157"/>
      <c r="KI183" s="157"/>
      <c r="KJ183" s="157"/>
      <c r="KK183" s="157"/>
      <c r="KL183" s="157"/>
      <c r="KM183" s="157"/>
      <c r="KN183" s="157"/>
      <c r="KO183" s="157"/>
      <c r="KP183" s="157"/>
      <c r="KQ183" s="157"/>
      <c r="KR183" s="157"/>
      <c r="KS183" s="157"/>
      <c r="KT183" s="157"/>
      <c r="KU183" s="157"/>
      <c r="KV183" s="157"/>
      <c r="KW183" s="157"/>
      <c r="KX183" s="157"/>
      <c r="KY183" s="157"/>
      <c r="KZ183" s="157"/>
      <c r="LA183" s="157"/>
      <c r="LB183" s="157"/>
      <c r="LC183" s="157"/>
      <c r="LD183" s="157"/>
      <c r="LE183" s="157"/>
      <c r="LF183" s="157"/>
      <c r="LG183" s="157"/>
      <c r="LH183" s="157"/>
      <c r="LI183" s="157"/>
      <c r="LJ183" s="157"/>
      <c r="LK183" s="157"/>
      <c r="LL183" s="157"/>
      <c r="LM183" s="157"/>
      <c r="LN183" s="157"/>
      <c r="LO183" s="157"/>
      <c r="LP183" s="157"/>
      <c r="LQ183" s="157"/>
      <c r="LR183" s="157"/>
    </row>
    <row r="184" spans="1:330" s="159" customFormat="1" x14ac:dyDescent="0.2">
      <c r="A184" s="145" t="s">
        <v>616</v>
      </c>
      <c r="B184" s="145" t="s">
        <v>632</v>
      </c>
      <c r="C184" s="147">
        <v>51</v>
      </c>
      <c r="D184" s="147">
        <v>51000</v>
      </c>
      <c r="E184" s="145"/>
      <c r="F184" s="168">
        <v>313</v>
      </c>
      <c r="G184" s="148"/>
      <c r="H184" s="149"/>
      <c r="I184" s="101">
        <f t="shared" ref="I184:AL184" si="313">I185</f>
        <v>2220</v>
      </c>
      <c r="J184" s="101">
        <f t="shared" si="313"/>
        <v>0</v>
      </c>
      <c r="K184" s="101">
        <f t="shared" si="313"/>
        <v>1360</v>
      </c>
      <c r="L184" s="101">
        <f t="shared" si="313"/>
        <v>0</v>
      </c>
      <c r="M184" s="108">
        <f t="shared" si="313"/>
        <v>1360</v>
      </c>
      <c r="N184" s="108">
        <f t="shared" si="313"/>
        <v>0</v>
      </c>
      <c r="O184" s="108">
        <f t="shared" si="313"/>
        <v>1360</v>
      </c>
      <c r="P184" s="108">
        <f t="shared" si="313"/>
        <v>0</v>
      </c>
      <c r="Q184" s="108">
        <f t="shared" si="313"/>
        <v>1360</v>
      </c>
      <c r="R184" s="108">
        <f t="shared" si="313"/>
        <v>0</v>
      </c>
      <c r="S184" s="108">
        <f t="shared" si="313"/>
        <v>2720</v>
      </c>
      <c r="T184" s="108">
        <f t="shared" si="313"/>
        <v>0</v>
      </c>
      <c r="U184" s="101">
        <f t="shared" si="313"/>
        <v>0</v>
      </c>
      <c r="V184" s="101">
        <f t="shared" si="313"/>
        <v>0</v>
      </c>
      <c r="W184" s="108">
        <f t="shared" si="313"/>
        <v>0</v>
      </c>
      <c r="X184" s="108">
        <f t="shared" si="313"/>
        <v>0</v>
      </c>
      <c r="Y184" s="108">
        <f t="shared" si="313"/>
        <v>0</v>
      </c>
      <c r="Z184" s="108">
        <f t="shared" si="313"/>
        <v>0</v>
      </c>
      <c r="AA184" s="108">
        <f t="shared" si="313"/>
        <v>0</v>
      </c>
      <c r="AB184" s="108">
        <f t="shared" si="313"/>
        <v>0</v>
      </c>
      <c r="AC184" s="108">
        <f t="shared" si="313"/>
        <v>1360</v>
      </c>
      <c r="AD184" s="108">
        <f t="shared" si="313"/>
        <v>0</v>
      </c>
      <c r="AE184" s="108">
        <f t="shared" si="313"/>
        <v>0</v>
      </c>
      <c r="AF184" s="108">
        <f t="shared" si="313"/>
        <v>0</v>
      </c>
      <c r="AG184" s="108">
        <f t="shared" si="313"/>
        <v>0</v>
      </c>
      <c r="AH184" s="108">
        <f t="shared" si="313"/>
        <v>0</v>
      </c>
      <c r="AI184" s="108">
        <f t="shared" si="313"/>
        <v>0</v>
      </c>
      <c r="AJ184" s="108">
        <f t="shared" si="313"/>
        <v>0</v>
      </c>
      <c r="AK184" s="108">
        <f t="shared" si="313"/>
        <v>0</v>
      </c>
      <c r="AL184" s="108">
        <f t="shared" si="313"/>
        <v>0</v>
      </c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50"/>
      <c r="CH184" s="150"/>
      <c r="CI184" s="150"/>
      <c r="CJ184" s="150"/>
      <c r="CK184" s="150"/>
      <c r="CL184" s="150"/>
      <c r="CM184" s="150"/>
      <c r="CN184" s="150"/>
      <c r="CO184" s="150"/>
      <c r="CP184" s="150"/>
      <c r="CQ184" s="150"/>
      <c r="CR184" s="150"/>
      <c r="CS184" s="150"/>
      <c r="CT184" s="150"/>
      <c r="CU184" s="150"/>
      <c r="CV184" s="150"/>
      <c r="CW184" s="150"/>
      <c r="CX184" s="150"/>
      <c r="CY184" s="150"/>
      <c r="CZ184" s="150"/>
      <c r="DA184" s="150"/>
      <c r="DB184" s="150"/>
      <c r="DC184" s="150"/>
      <c r="DD184" s="150"/>
      <c r="DE184" s="150"/>
      <c r="DF184" s="150"/>
      <c r="DG184" s="150"/>
      <c r="DH184" s="150"/>
      <c r="DI184" s="150"/>
      <c r="DJ184" s="150"/>
      <c r="DK184" s="150"/>
      <c r="DL184" s="150"/>
      <c r="DM184" s="150"/>
      <c r="DN184" s="150"/>
      <c r="DO184" s="150"/>
      <c r="DP184" s="150"/>
      <c r="DQ184" s="150"/>
      <c r="DR184" s="150"/>
      <c r="DS184" s="150"/>
      <c r="DT184" s="150"/>
      <c r="DU184" s="150"/>
      <c r="DV184" s="150"/>
      <c r="DW184" s="150"/>
      <c r="DX184" s="150"/>
      <c r="DY184" s="150"/>
      <c r="DZ184" s="150"/>
      <c r="EA184" s="150"/>
      <c r="EB184" s="150"/>
      <c r="EC184" s="150"/>
      <c r="ED184" s="150"/>
      <c r="EE184" s="150"/>
      <c r="EF184" s="150"/>
      <c r="EG184" s="150"/>
      <c r="EH184" s="150"/>
      <c r="EI184" s="150"/>
      <c r="EJ184" s="150"/>
      <c r="EK184" s="150"/>
      <c r="EL184" s="150"/>
      <c r="EM184" s="150"/>
      <c r="EN184" s="150"/>
      <c r="EO184" s="150"/>
      <c r="EP184" s="150"/>
      <c r="EQ184" s="150"/>
      <c r="ER184" s="150"/>
      <c r="ES184" s="150"/>
      <c r="ET184" s="150"/>
      <c r="EU184" s="150"/>
      <c r="EV184" s="150"/>
      <c r="EW184" s="150"/>
      <c r="EX184" s="150"/>
      <c r="EY184" s="150"/>
      <c r="EZ184" s="150"/>
      <c r="FA184" s="150"/>
      <c r="FB184" s="150"/>
      <c r="FC184" s="150"/>
      <c r="FD184" s="150"/>
      <c r="FE184" s="150"/>
      <c r="FF184" s="150"/>
      <c r="FG184" s="150"/>
      <c r="FH184" s="150"/>
      <c r="FI184" s="150"/>
      <c r="FJ184" s="150"/>
      <c r="FK184" s="150"/>
      <c r="FL184" s="150"/>
      <c r="FM184" s="150"/>
      <c r="FN184" s="150"/>
      <c r="FO184" s="150"/>
      <c r="FP184" s="150"/>
      <c r="FQ184" s="150"/>
      <c r="FR184" s="150"/>
      <c r="FS184" s="150"/>
      <c r="FT184" s="150"/>
      <c r="FU184" s="150"/>
      <c r="FV184" s="150"/>
      <c r="FW184" s="150"/>
      <c r="FX184" s="150"/>
      <c r="FY184" s="150"/>
      <c r="FZ184" s="150"/>
      <c r="GA184" s="150"/>
      <c r="GB184" s="150"/>
      <c r="GC184" s="150"/>
      <c r="GD184" s="150"/>
      <c r="GE184" s="150"/>
      <c r="GF184" s="150"/>
      <c r="GG184" s="150"/>
      <c r="GH184" s="150"/>
      <c r="GI184" s="150"/>
      <c r="GJ184" s="150"/>
      <c r="GK184" s="150"/>
      <c r="GL184" s="150"/>
      <c r="GM184" s="150"/>
      <c r="GN184" s="150"/>
      <c r="GO184" s="150"/>
      <c r="GP184" s="150"/>
      <c r="GQ184" s="150"/>
      <c r="GR184" s="150"/>
      <c r="GS184" s="150"/>
      <c r="GT184" s="150"/>
      <c r="GU184" s="150"/>
      <c r="GV184" s="150"/>
      <c r="GW184" s="150"/>
      <c r="GX184" s="150"/>
      <c r="GY184" s="150"/>
      <c r="GZ184" s="150"/>
      <c r="HA184" s="150"/>
      <c r="HB184" s="150"/>
      <c r="HC184" s="150"/>
      <c r="HD184" s="150"/>
      <c r="HE184" s="150"/>
      <c r="HF184" s="150"/>
      <c r="HG184" s="150"/>
      <c r="HH184" s="150"/>
      <c r="HI184" s="150"/>
      <c r="HJ184" s="150"/>
      <c r="HK184" s="150"/>
      <c r="HL184" s="150"/>
      <c r="HM184" s="150"/>
      <c r="HN184" s="150"/>
      <c r="HO184" s="150"/>
      <c r="HP184" s="150"/>
      <c r="HQ184" s="150"/>
      <c r="HR184" s="150"/>
      <c r="HS184" s="150"/>
      <c r="HT184" s="150"/>
      <c r="HU184" s="150"/>
      <c r="HV184" s="150"/>
      <c r="HW184" s="150"/>
      <c r="HX184" s="150"/>
      <c r="HY184" s="150"/>
      <c r="HZ184" s="150"/>
      <c r="IA184" s="150"/>
      <c r="IB184" s="150"/>
      <c r="IC184" s="150"/>
      <c r="ID184" s="150"/>
      <c r="IE184" s="150"/>
      <c r="IF184" s="150"/>
      <c r="IG184" s="150"/>
      <c r="IH184" s="150"/>
      <c r="II184" s="150"/>
      <c r="IJ184" s="150"/>
      <c r="IK184" s="150"/>
      <c r="IL184" s="150"/>
      <c r="IM184" s="150"/>
      <c r="IN184" s="150"/>
      <c r="IO184" s="150"/>
      <c r="IP184" s="150"/>
      <c r="IQ184" s="150"/>
      <c r="IR184" s="150"/>
      <c r="IS184" s="150"/>
      <c r="IT184" s="150"/>
      <c r="IU184" s="150"/>
      <c r="IV184" s="150"/>
      <c r="IW184" s="150"/>
      <c r="IX184" s="150"/>
      <c r="IY184" s="150"/>
      <c r="IZ184" s="150"/>
      <c r="JA184" s="150"/>
      <c r="JB184" s="150"/>
      <c r="JC184" s="150"/>
      <c r="JD184" s="150"/>
      <c r="JE184" s="150"/>
      <c r="JF184" s="150"/>
      <c r="JG184" s="150"/>
      <c r="JH184" s="150"/>
      <c r="JI184" s="150"/>
      <c r="JJ184" s="150"/>
      <c r="JK184" s="150"/>
      <c r="JL184" s="150"/>
      <c r="JM184" s="150"/>
      <c r="JN184" s="150"/>
      <c r="JO184" s="150"/>
      <c r="JP184" s="150"/>
      <c r="JQ184" s="150"/>
      <c r="JR184" s="150"/>
      <c r="JS184" s="150"/>
      <c r="JT184" s="150"/>
      <c r="JU184" s="150"/>
      <c r="JV184" s="150"/>
      <c r="JW184" s="150"/>
      <c r="JX184" s="150"/>
      <c r="JY184" s="150"/>
      <c r="JZ184" s="150"/>
      <c r="KA184" s="150"/>
      <c r="KB184" s="150"/>
      <c r="KC184" s="150"/>
      <c r="KD184" s="150"/>
      <c r="KE184" s="150"/>
      <c r="KF184" s="150"/>
      <c r="KG184" s="150"/>
      <c r="KH184" s="150"/>
      <c r="KI184" s="150"/>
      <c r="KJ184" s="150"/>
      <c r="KK184" s="150"/>
      <c r="KL184" s="150"/>
      <c r="KM184" s="150"/>
      <c r="KN184" s="150"/>
      <c r="KO184" s="150"/>
      <c r="KP184" s="150"/>
      <c r="KQ184" s="150"/>
      <c r="KR184" s="150"/>
      <c r="KS184" s="150"/>
      <c r="KT184" s="150"/>
      <c r="KU184" s="150"/>
      <c r="KV184" s="150"/>
      <c r="KW184" s="150"/>
      <c r="KX184" s="150"/>
      <c r="KY184" s="150"/>
      <c r="KZ184" s="150"/>
      <c r="LA184" s="150"/>
      <c r="LB184" s="150"/>
      <c r="LC184" s="150"/>
      <c r="LD184" s="150"/>
      <c r="LE184" s="150"/>
      <c r="LF184" s="150"/>
      <c r="LG184" s="150"/>
      <c r="LH184" s="150"/>
      <c r="LI184" s="150"/>
      <c r="LJ184" s="150"/>
      <c r="LK184" s="150"/>
      <c r="LL184" s="150"/>
      <c r="LM184" s="150"/>
      <c r="LN184" s="150"/>
      <c r="LO184" s="150"/>
      <c r="LP184" s="150"/>
      <c r="LQ184" s="150"/>
      <c r="LR184" s="150"/>
    </row>
    <row r="185" spans="1:330" s="158" customFormat="1" ht="15" x14ac:dyDescent="0.2">
      <c r="A185" s="151" t="s">
        <v>616</v>
      </c>
      <c r="B185" s="151" t="s">
        <v>632</v>
      </c>
      <c r="C185" s="153">
        <v>51</v>
      </c>
      <c r="D185" s="153">
        <v>51000</v>
      </c>
      <c r="E185" s="151" t="s">
        <v>101</v>
      </c>
      <c r="F185" s="174">
        <v>3132</v>
      </c>
      <c r="G185" s="155" t="s">
        <v>40</v>
      </c>
      <c r="H185" s="156"/>
      <c r="I185" s="94">
        <v>2220</v>
      </c>
      <c r="J185" s="112"/>
      <c r="K185" s="94">
        <v>1360</v>
      </c>
      <c r="L185" s="112"/>
      <c r="M185" s="118">
        <v>1360</v>
      </c>
      <c r="N185" s="113"/>
      <c r="O185" s="118">
        <v>1360</v>
      </c>
      <c r="P185" s="113"/>
      <c r="Q185" s="118">
        <v>1360</v>
      </c>
      <c r="R185" s="113"/>
      <c r="S185" s="118">
        <v>2720</v>
      </c>
      <c r="T185" s="113"/>
      <c r="U185" s="94">
        <v>0</v>
      </c>
      <c r="V185" s="112"/>
      <c r="W185" s="118">
        <v>0</v>
      </c>
      <c r="X185" s="113"/>
      <c r="Y185" s="118">
        <v>0</v>
      </c>
      <c r="Z185" s="113"/>
      <c r="AA185" s="118">
        <v>0</v>
      </c>
      <c r="AB185" s="113"/>
      <c r="AC185" s="118">
        <v>1360</v>
      </c>
      <c r="AD185" s="113"/>
      <c r="AE185" s="118">
        <v>0</v>
      </c>
      <c r="AF185" s="113"/>
      <c r="AG185" s="118">
        <v>0</v>
      </c>
      <c r="AH185" s="113"/>
      <c r="AI185" s="118">
        <v>0</v>
      </c>
      <c r="AJ185" s="113"/>
      <c r="AK185" s="118"/>
      <c r="AL185" s="113"/>
      <c r="AM185" s="157"/>
      <c r="AN185" s="157"/>
      <c r="AO185" s="157"/>
      <c r="AP185" s="157"/>
      <c r="AQ185" s="157"/>
      <c r="AR185" s="157"/>
      <c r="AS185" s="157"/>
      <c r="AT185" s="157"/>
      <c r="AU185" s="157"/>
      <c r="AV185" s="157"/>
      <c r="AW185" s="157"/>
      <c r="AX185" s="157"/>
      <c r="AY185" s="157"/>
      <c r="AZ185" s="157"/>
      <c r="BA185" s="157"/>
      <c r="BB185" s="157"/>
      <c r="BC185" s="157"/>
      <c r="BD185" s="157"/>
      <c r="BE185" s="157"/>
      <c r="BF185" s="157"/>
      <c r="BG185" s="157"/>
      <c r="BH185" s="157"/>
      <c r="BI185" s="157"/>
      <c r="BJ185" s="157"/>
      <c r="BK185" s="157"/>
      <c r="BL185" s="157"/>
      <c r="BM185" s="157"/>
      <c r="BN185" s="157"/>
      <c r="BO185" s="157"/>
      <c r="BP185" s="157"/>
      <c r="BQ185" s="157"/>
      <c r="BR185" s="157"/>
      <c r="BS185" s="157"/>
      <c r="BT185" s="157"/>
      <c r="BU185" s="157"/>
      <c r="BV185" s="157"/>
      <c r="BW185" s="157"/>
      <c r="BX185" s="157"/>
      <c r="BY185" s="157"/>
      <c r="BZ185" s="157"/>
      <c r="CA185" s="157"/>
      <c r="CB185" s="157"/>
      <c r="CC185" s="157"/>
      <c r="CD185" s="157"/>
      <c r="CE185" s="157"/>
      <c r="CF185" s="157"/>
      <c r="CG185" s="157"/>
      <c r="CH185" s="157"/>
      <c r="CI185" s="157"/>
      <c r="CJ185" s="157"/>
      <c r="CK185" s="157"/>
      <c r="CL185" s="157"/>
      <c r="CM185" s="157"/>
      <c r="CN185" s="157"/>
      <c r="CO185" s="157"/>
      <c r="CP185" s="157"/>
      <c r="CQ185" s="157"/>
      <c r="CR185" s="157"/>
      <c r="CS185" s="157"/>
      <c r="CT185" s="157"/>
      <c r="CU185" s="157"/>
      <c r="CV185" s="157"/>
      <c r="CW185" s="157"/>
      <c r="CX185" s="157"/>
      <c r="CY185" s="157"/>
      <c r="CZ185" s="157"/>
      <c r="DA185" s="157"/>
      <c r="DB185" s="157"/>
      <c r="DC185" s="157"/>
      <c r="DD185" s="157"/>
      <c r="DE185" s="157"/>
      <c r="DF185" s="157"/>
      <c r="DG185" s="157"/>
      <c r="DH185" s="157"/>
      <c r="DI185" s="157"/>
      <c r="DJ185" s="157"/>
      <c r="DK185" s="157"/>
      <c r="DL185" s="157"/>
      <c r="DM185" s="157"/>
      <c r="DN185" s="157"/>
      <c r="DO185" s="157"/>
      <c r="DP185" s="157"/>
      <c r="DQ185" s="157"/>
      <c r="DR185" s="157"/>
      <c r="DS185" s="157"/>
      <c r="DT185" s="157"/>
      <c r="DU185" s="157"/>
      <c r="DV185" s="157"/>
      <c r="DW185" s="157"/>
      <c r="DX185" s="157"/>
      <c r="DY185" s="157"/>
      <c r="DZ185" s="157"/>
      <c r="EA185" s="157"/>
      <c r="EB185" s="157"/>
      <c r="EC185" s="157"/>
      <c r="ED185" s="157"/>
      <c r="EE185" s="157"/>
      <c r="EF185" s="157"/>
      <c r="EG185" s="157"/>
      <c r="EH185" s="157"/>
      <c r="EI185" s="157"/>
      <c r="EJ185" s="157"/>
      <c r="EK185" s="157"/>
      <c r="EL185" s="157"/>
      <c r="EM185" s="157"/>
      <c r="EN185" s="157"/>
      <c r="EO185" s="157"/>
      <c r="EP185" s="157"/>
      <c r="EQ185" s="157"/>
      <c r="ER185" s="157"/>
      <c r="ES185" s="157"/>
      <c r="ET185" s="157"/>
      <c r="EU185" s="157"/>
      <c r="EV185" s="157"/>
      <c r="EW185" s="157"/>
      <c r="EX185" s="157"/>
      <c r="EY185" s="157"/>
      <c r="EZ185" s="157"/>
      <c r="FA185" s="157"/>
      <c r="FB185" s="157"/>
      <c r="FC185" s="157"/>
      <c r="FD185" s="157"/>
      <c r="FE185" s="157"/>
      <c r="FF185" s="157"/>
      <c r="FG185" s="157"/>
      <c r="FH185" s="157"/>
      <c r="FI185" s="157"/>
      <c r="FJ185" s="157"/>
      <c r="FK185" s="157"/>
      <c r="FL185" s="157"/>
      <c r="FM185" s="157"/>
      <c r="FN185" s="157"/>
      <c r="FO185" s="157"/>
      <c r="FP185" s="157"/>
      <c r="FQ185" s="157"/>
      <c r="FR185" s="157"/>
      <c r="FS185" s="157"/>
      <c r="FT185" s="157"/>
      <c r="FU185" s="157"/>
      <c r="FV185" s="157"/>
      <c r="FW185" s="157"/>
      <c r="FX185" s="157"/>
      <c r="FY185" s="157"/>
      <c r="FZ185" s="157"/>
      <c r="GA185" s="157"/>
      <c r="GB185" s="157"/>
      <c r="GC185" s="157"/>
      <c r="GD185" s="157"/>
      <c r="GE185" s="157"/>
      <c r="GF185" s="157"/>
      <c r="GG185" s="157"/>
      <c r="GH185" s="157"/>
      <c r="GI185" s="157"/>
      <c r="GJ185" s="157"/>
      <c r="GK185" s="157"/>
      <c r="GL185" s="157"/>
      <c r="GM185" s="157"/>
      <c r="GN185" s="157"/>
      <c r="GO185" s="157"/>
      <c r="GP185" s="157"/>
      <c r="GQ185" s="157"/>
      <c r="GR185" s="157"/>
      <c r="GS185" s="157"/>
      <c r="GT185" s="157"/>
      <c r="GU185" s="157"/>
      <c r="GV185" s="157"/>
      <c r="GW185" s="157"/>
      <c r="GX185" s="157"/>
      <c r="GY185" s="157"/>
      <c r="GZ185" s="157"/>
      <c r="HA185" s="157"/>
      <c r="HB185" s="157"/>
      <c r="HC185" s="157"/>
      <c r="HD185" s="157"/>
      <c r="HE185" s="157"/>
      <c r="HF185" s="157"/>
      <c r="HG185" s="157"/>
      <c r="HH185" s="157"/>
      <c r="HI185" s="157"/>
      <c r="HJ185" s="157"/>
      <c r="HK185" s="157"/>
      <c r="HL185" s="157"/>
      <c r="HM185" s="157"/>
      <c r="HN185" s="157"/>
      <c r="HO185" s="157"/>
      <c r="HP185" s="157"/>
      <c r="HQ185" s="157"/>
      <c r="HR185" s="157"/>
      <c r="HS185" s="157"/>
      <c r="HT185" s="157"/>
      <c r="HU185" s="157"/>
      <c r="HV185" s="157"/>
      <c r="HW185" s="157"/>
      <c r="HX185" s="157"/>
      <c r="HY185" s="157"/>
      <c r="HZ185" s="157"/>
      <c r="IA185" s="157"/>
      <c r="IB185" s="157"/>
      <c r="IC185" s="157"/>
      <c r="ID185" s="157"/>
      <c r="IE185" s="157"/>
      <c r="IF185" s="157"/>
      <c r="IG185" s="157"/>
      <c r="IH185" s="157"/>
      <c r="II185" s="157"/>
      <c r="IJ185" s="157"/>
      <c r="IK185" s="157"/>
      <c r="IL185" s="157"/>
      <c r="IM185" s="157"/>
      <c r="IN185" s="157"/>
      <c r="IO185" s="157"/>
      <c r="IP185" s="157"/>
      <c r="IQ185" s="157"/>
      <c r="IR185" s="157"/>
      <c r="IS185" s="157"/>
      <c r="IT185" s="157"/>
      <c r="IU185" s="157"/>
      <c r="IV185" s="157"/>
      <c r="IW185" s="157"/>
      <c r="IX185" s="157"/>
      <c r="IY185" s="157"/>
      <c r="IZ185" s="157"/>
      <c r="JA185" s="157"/>
      <c r="JB185" s="157"/>
      <c r="JC185" s="157"/>
      <c r="JD185" s="157"/>
      <c r="JE185" s="157"/>
      <c r="JF185" s="157"/>
      <c r="JG185" s="157"/>
      <c r="JH185" s="157"/>
      <c r="JI185" s="157"/>
      <c r="JJ185" s="157"/>
      <c r="JK185" s="157"/>
      <c r="JL185" s="157"/>
      <c r="JM185" s="157"/>
      <c r="JN185" s="157"/>
      <c r="JO185" s="157"/>
      <c r="JP185" s="157"/>
      <c r="JQ185" s="157"/>
      <c r="JR185" s="157"/>
      <c r="JS185" s="157"/>
      <c r="JT185" s="157"/>
      <c r="JU185" s="157"/>
      <c r="JV185" s="157"/>
      <c r="JW185" s="157"/>
      <c r="JX185" s="157"/>
      <c r="JY185" s="157"/>
      <c r="JZ185" s="157"/>
      <c r="KA185" s="157"/>
      <c r="KB185" s="157"/>
      <c r="KC185" s="157"/>
      <c r="KD185" s="157"/>
      <c r="KE185" s="157"/>
      <c r="KF185" s="157"/>
      <c r="KG185" s="157"/>
      <c r="KH185" s="157"/>
      <c r="KI185" s="157"/>
      <c r="KJ185" s="157"/>
      <c r="KK185" s="157"/>
      <c r="KL185" s="157"/>
      <c r="KM185" s="157"/>
      <c r="KN185" s="157"/>
      <c r="KO185" s="157"/>
      <c r="KP185" s="157"/>
      <c r="KQ185" s="157"/>
      <c r="KR185" s="157"/>
      <c r="KS185" s="157"/>
      <c r="KT185" s="157"/>
      <c r="KU185" s="157"/>
      <c r="KV185" s="157"/>
      <c r="KW185" s="157"/>
      <c r="KX185" s="157"/>
      <c r="KY185" s="157"/>
      <c r="KZ185" s="157"/>
      <c r="LA185" s="157"/>
      <c r="LB185" s="157"/>
      <c r="LC185" s="157"/>
      <c r="LD185" s="157"/>
      <c r="LE185" s="157"/>
      <c r="LF185" s="157"/>
      <c r="LG185" s="157"/>
      <c r="LH185" s="157"/>
      <c r="LI185" s="157"/>
      <c r="LJ185" s="157"/>
      <c r="LK185" s="157"/>
      <c r="LL185" s="157"/>
      <c r="LM185" s="157"/>
      <c r="LN185" s="157"/>
      <c r="LO185" s="157"/>
      <c r="LP185" s="157"/>
      <c r="LQ185" s="157"/>
      <c r="LR185" s="157"/>
    </row>
    <row r="186" spans="1:330" x14ac:dyDescent="0.2">
      <c r="A186" s="170" t="s">
        <v>616</v>
      </c>
      <c r="B186" s="170" t="s">
        <v>632</v>
      </c>
      <c r="C186" s="141">
        <v>51</v>
      </c>
      <c r="D186" s="223">
        <v>51000</v>
      </c>
      <c r="E186" s="171"/>
      <c r="F186" s="142">
        <v>32</v>
      </c>
      <c r="G186" s="143"/>
      <c r="H186" s="172"/>
      <c r="I186" s="105">
        <f t="shared" ref="I186:AF186" si="314">I187+I190</f>
        <v>5420</v>
      </c>
      <c r="J186" s="105">
        <f t="shared" si="314"/>
        <v>0</v>
      </c>
      <c r="K186" s="105">
        <f t="shared" si="314"/>
        <v>1210</v>
      </c>
      <c r="L186" s="105">
        <f t="shared" si="314"/>
        <v>0</v>
      </c>
      <c r="M186" s="105">
        <f t="shared" si="314"/>
        <v>1210</v>
      </c>
      <c r="N186" s="105">
        <f t="shared" si="314"/>
        <v>0</v>
      </c>
      <c r="O186" s="105">
        <f t="shared" ref="O186:P186" si="315">O187+O190</f>
        <v>1210</v>
      </c>
      <c r="P186" s="105">
        <f t="shared" si="315"/>
        <v>0</v>
      </c>
      <c r="Q186" s="105">
        <f t="shared" ref="Q186:T186" si="316">Q187+Q190</f>
        <v>1210</v>
      </c>
      <c r="R186" s="105">
        <f t="shared" si="316"/>
        <v>0</v>
      </c>
      <c r="S186" s="105">
        <f t="shared" si="316"/>
        <v>1924</v>
      </c>
      <c r="T186" s="105">
        <f t="shared" si="316"/>
        <v>0</v>
      </c>
      <c r="U186" s="105">
        <f t="shared" si="314"/>
        <v>0</v>
      </c>
      <c r="V186" s="105">
        <f t="shared" si="314"/>
        <v>0</v>
      </c>
      <c r="W186" s="105">
        <f t="shared" si="314"/>
        <v>0</v>
      </c>
      <c r="X186" s="105">
        <f t="shared" si="314"/>
        <v>0</v>
      </c>
      <c r="Y186" s="105">
        <f t="shared" ref="Y186:Z186" si="317">Y187+Y190</f>
        <v>0</v>
      </c>
      <c r="Z186" s="105">
        <f t="shared" si="317"/>
        <v>0</v>
      </c>
      <c r="AA186" s="105">
        <f t="shared" ref="AA186:AD186" si="318">AA187+AA190</f>
        <v>0</v>
      </c>
      <c r="AB186" s="105">
        <f t="shared" si="318"/>
        <v>0</v>
      </c>
      <c r="AC186" s="105">
        <f t="shared" si="318"/>
        <v>1210</v>
      </c>
      <c r="AD186" s="105">
        <f t="shared" si="318"/>
        <v>0</v>
      </c>
      <c r="AE186" s="105">
        <f t="shared" si="314"/>
        <v>0</v>
      </c>
      <c r="AF186" s="105">
        <f t="shared" si="314"/>
        <v>0</v>
      </c>
      <c r="AG186" s="105">
        <f t="shared" ref="AG186:AH186" si="319">AG187+AG190</f>
        <v>0</v>
      </c>
      <c r="AH186" s="105">
        <f t="shared" si="319"/>
        <v>0</v>
      </c>
      <c r="AI186" s="105">
        <f t="shared" ref="AI186:AL186" si="320">AI187+AI190</f>
        <v>0</v>
      </c>
      <c r="AJ186" s="105">
        <f t="shared" si="320"/>
        <v>0</v>
      </c>
      <c r="AK186" s="105">
        <f t="shared" si="320"/>
        <v>0</v>
      </c>
      <c r="AL186" s="105">
        <f t="shared" si="320"/>
        <v>0</v>
      </c>
    </row>
    <row r="187" spans="1:330" s="159" customFormat="1" x14ac:dyDescent="0.2">
      <c r="A187" s="145" t="s">
        <v>616</v>
      </c>
      <c r="B187" s="145" t="s">
        <v>632</v>
      </c>
      <c r="C187" s="147">
        <v>51</v>
      </c>
      <c r="D187" s="153">
        <v>51000</v>
      </c>
      <c r="E187" s="145"/>
      <c r="F187" s="168">
        <v>321</v>
      </c>
      <c r="G187" s="148"/>
      <c r="H187" s="149"/>
      <c r="I187" s="101">
        <f t="shared" ref="I187:AF187" si="321">I188+I189</f>
        <v>3496</v>
      </c>
      <c r="J187" s="101">
        <f t="shared" si="321"/>
        <v>0</v>
      </c>
      <c r="K187" s="101">
        <f t="shared" si="321"/>
        <v>248</v>
      </c>
      <c r="L187" s="101">
        <f t="shared" si="321"/>
        <v>0</v>
      </c>
      <c r="M187" s="108">
        <f t="shared" si="321"/>
        <v>248</v>
      </c>
      <c r="N187" s="108">
        <f t="shared" si="321"/>
        <v>0</v>
      </c>
      <c r="O187" s="108">
        <f t="shared" ref="O187:P187" si="322">O188+O189</f>
        <v>248</v>
      </c>
      <c r="P187" s="108">
        <f t="shared" si="322"/>
        <v>0</v>
      </c>
      <c r="Q187" s="108">
        <f t="shared" ref="Q187:T187" si="323">Q188+Q189</f>
        <v>248</v>
      </c>
      <c r="R187" s="108">
        <f t="shared" si="323"/>
        <v>0</v>
      </c>
      <c r="S187" s="108">
        <f t="shared" si="323"/>
        <v>0</v>
      </c>
      <c r="T187" s="108">
        <f t="shared" si="323"/>
        <v>0</v>
      </c>
      <c r="U187" s="101">
        <f t="shared" si="321"/>
        <v>0</v>
      </c>
      <c r="V187" s="101">
        <f t="shared" si="321"/>
        <v>0</v>
      </c>
      <c r="W187" s="108">
        <f t="shared" si="321"/>
        <v>0</v>
      </c>
      <c r="X187" s="108">
        <f t="shared" si="321"/>
        <v>0</v>
      </c>
      <c r="Y187" s="108">
        <f t="shared" ref="Y187:Z187" si="324">Y188+Y189</f>
        <v>0</v>
      </c>
      <c r="Z187" s="108">
        <f t="shared" si="324"/>
        <v>0</v>
      </c>
      <c r="AA187" s="108">
        <f t="shared" ref="AA187:AD187" si="325">AA188+AA189</f>
        <v>0</v>
      </c>
      <c r="AB187" s="108">
        <f t="shared" si="325"/>
        <v>0</v>
      </c>
      <c r="AC187" s="108">
        <f t="shared" si="325"/>
        <v>248</v>
      </c>
      <c r="AD187" s="108">
        <f t="shared" si="325"/>
        <v>0</v>
      </c>
      <c r="AE187" s="108">
        <f t="shared" si="321"/>
        <v>0</v>
      </c>
      <c r="AF187" s="108">
        <f t="shared" si="321"/>
        <v>0</v>
      </c>
      <c r="AG187" s="108">
        <f t="shared" ref="AG187:AH187" si="326">AG188+AG189</f>
        <v>0</v>
      </c>
      <c r="AH187" s="108">
        <f t="shared" si="326"/>
        <v>0</v>
      </c>
      <c r="AI187" s="108">
        <f t="shared" ref="AI187:AL187" si="327">AI188+AI189</f>
        <v>0</v>
      </c>
      <c r="AJ187" s="108">
        <f t="shared" si="327"/>
        <v>0</v>
      </c>
      <c r="AK187" s="108">
        <f t="shared" si="327"/>
        <v>0</v>
      </c>
      <c r="AL187" s="108">
        <f t="shared" si="327"/>
        <v>0</v>
      </c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  <c r="CA187" s="150"/>
      <c r="CB187" s="150"/>
      <c r="CC187" s="150"/>
      <c r="CD187" s="150"/>
      <c r="CE187" s="150"/>
      <c r="CF187" s="150"/>
      <c r="CG187" s="150"/>
      <c r="CH187" s="150"/>
      <c r="CI187" s="150"/>
      <c r="CJ187" s="150"/>
      <c r="CK187" s="150"/>
      <c r="CL187" s="150"/>
      <c r="CM187" s="150"/>
      <c r="CN187" s="150"/>
      <c r="CO187" s="150"/>
      <c r="CP187" s="150"/>
      <c r="CQ187" s="150"/>
      <c r="CR187" s="150"/>
      <c r="CS187" s="150"/>
      <c r="CT187" s="150"/>
      <c r="CU187" s="150"/>
      <c r="CV187" s="150"/>
      <c r="CW187" s="150"/>
      <c r="CX187" s="150"/>
      <c r="CY187" s="150"/>
      <c r="CZ187" s="150"/>
      <c r="DA187" s="150"/>
      <c r="DB187" s="150"/>
      <c r="DC187" s="150"/>
      <c r="DD187" s="150"/>
      <c r="DE187" s="150"/>
      <c r="DF187" s="150"/>
      <c r="DG187" s="150"/>
      <c r="DH187" s="150"/>
      <c r="DI187" s="150"/>
      <c r="DJ187" s="150"/>
      <c r="DK187" s="150"/>
      <c r="DL187" s="150"/>
      <c r="DM187" s="150"/>
      <c r="DN187" s="150"/>
      <c r="DO187" s="150"/>
      <c r="DP187" s="150"/>
      <c r="DQ187" s="150"/>
      <c r="DR187" s="150"/>
      <c r="DS187" s="150"/>
      <c r="DT187" s="150"/>
      <c r="DU187" s="150"/>
      <c r="DV187" s="150"/>
      <c r="DW187" s="150"/>
      <c r="DX187" s="150"/>
      <c r="DY187" s="150"/>
      <c r="DZ187" s="150"/>
      <c r="EA187" s="150"/>
      <c r="EB187" s="150"/>
      <c r="EC187" s="150"/>
      <c r="ED187" s="150"/>
      <c r="EE187" s="150"/>
      <c r="EF187" s="150"/>
      <c r="EG187" s="150"/>
      <c r="EH187" s="150"/>
      <c r="EI187" s="150"/>
      <c r="EJ187" s="150"/>
      <c r="EK187" s="150"/>
      <c r="EL187" s="150"/>
      <c r="EM187" s="150"/>
      <c r="EN187" s="150"/>
      <c r="EO187" s="150"/>
      <c r="EP187" s="150"/>
      <c r="EQ187" s="150"/>
      <c r="ER187" s="150"/>
      <c r="ES187" s="150"/>
      <c r="ET187" s="150"/>
      <c r="EU187" s="150"/>
      <c r="EV187" s="150"/>
      <c r="EW187" s="150"/>
      <c r="EX187" s="150"/>
      <c r="EY187" s="150"/>
      <c r="EZ187" s="150"/>
      <c r="FA187" s="150"/>
      <c r="FB187" s="150"/>
      <c r="FC187" s="150"/>
      <c r="FD187" s="150"/>
      <c r="FE187" s="150"/>
      <c r="FF187" s="150"/>
      <c r="FG187" s="150"/>
      <c r="FH187" s="150"/>
      <c r="FI187" s="150"/>
      <c r="FJ187" s="150"/>
      <c r="FK187" s="150"/>
      <c r="FL187" s="150"/>
      <c r="FM187" s="150"/>
      <c r="FN187" s="150"/>
      <c r="FO187" s="150"/>
      <c r="FP187" s="150"/>
      <c r="FQ187" s="150"/>
      <c r="FR187" s="150"/>
      <c r="FS187" s="150"/>
      <c r="FT187" s="150"/>
      <c r="FU187" s="150"/>
      <c r="FV187" s="150"/>
      <c r="FW187" s="150"/>
      <c r="FX187" s="150"/>
      <c r="FY187" s="150"/>
      <c r="FZ187" s="150"/>
      <c r="GA187" s="150"/>
      <c r="GB187" s="150"/>
      <c r="GC187" s="150"/>
      <c r="GD187" s="150"/>
      <c r="GE187" s="150"/>
      <c r="GF187" s="150"/>
      <c r="GG187" s="150"/>
      <c r="GH187" s="150"/>
      <c r="GI187" s="150"/>
      <c r="GJ187" s="150"/>
      <c r="GK187" s="150"/>
      <c r="GL187" s="150"/>
      <c r="GM187" s="150"/>
      <c r="GN187" s="150"/>
      <c r="GO187" s="150"/>
      <c r="GP187" s="150"/>
      <c r="GQ187" s="150"/>
      <c r="GR187" s="150"/>
      <c r="GS187" s="150"/>
      <c r="GT187" s="150"/>
      <c r="GU187" s="150"/>
      <c r="GV187" s="150"/>
      <c r="GW187" s="150"/>
      <c r="GX187" s="150"/>
      <c r="GY187" s="150"/>
      <c r="GZ187" s="150"/>
      <c r="HA187" s="150"/>
      <c r="HB187" s="150"/>
      <c r="HC187" s="150"/>
      <c r="HD187" s="150"/>
      <c r="HE187" s="150"/>
      <c r="HF187" s="150"/>
      <c r="HG187" s="150"/>
      <c r="HH187" s="150"/>
      <c r="HI187" s="150"/>
      <c r="HJ187" s="150"/>
      <c r="HK187" s="150"/>
      <c r="HL187" s="150"/>
      <c r="HM187" s="150"/>
      <c r="HN187" s="150"/>
      <c r="HO187" s="150"/>
      <c r="HP187" s="150"/>
      <c r="HQ187" s="150"/>
      <c r="HR187" s="150"/>
      <c r="HS187" s="150"/>
      <c r="HT187" s="150"/>
      <c r="HU187" s="150"/>
      <c r="HV187" s="150"/>
      <c r="HW187" s="150"/>
      <c r="HX187" s="150"/>
      <c r="HY187" s="150"/>
      <c r="HZ187" s="150"/>
      <c r="IA187" s="150"/>
      <c r="IB187" s="150"/>
      <c r="IC187" s="150"/>
      <c r="ID187" s="150"/>
      <c r="IE187" s="150"/>
      <c r="IF187" s="150"/>
      <c r="IG187" s="150"/>
      <c r="IH187" s="150"/>
      <c r="II187" s="150"/>
      <c r="IJ187" s="150"/>
      <c r="IK187" s="150"/>
      <c r="IL187" s="150"/>
      <c r="IM187" s="150"/>
      <c r="IN187" s="150"/>
      <c r="IO187" s="150"/>
      <c r="IP187" s="150"/>
      <c r="IQ187" s="150"/>
      <c r="IR187" s="150"/>
      <c r="IS187" s="150"/>
      <c r="IT187" s="150"/>
      <c r="IU187" s="150"/>
      <c r="IV187" s="150"/>
      <c r="IW187" s="150"/>
      <c r="IX187" s="150"/>
      <c r="IY187" s="150"/>
      <c r="IZ187" s="150"/>
      <c r="JA187" s="150"/>
      <c r="JB187" s="150"/>
      <c r="JC187" s="150"/>
      <c r="JD187" s="150"/>
      <c r="JE187" s="150"/>
      <c r="JF187" s="150"/>
      <c r="JG187" s="150"/>
      <c r="JH187" s="150"/>
      <c r="JI187" s="150"/>
      <c r="JJ187" s="150"/>
      <c r="JK187" s="150"/>
      <c r="JL187" s="150"/>
      <c r="JM187" s="150"/>
      <c r="JN187" s="150"/>
      <c r="JO187" s="150"/>
      <c r="JP187" s="150"/>
      <c r="JQ187" s="150"/>
      <c r="JR187" s="150"/>
      <c r="JS187" s="150"/>
      <c r="JT187" s="150"/>
      <c r="JU187" s="150"/>
      <c r="JV187" s="150"/>
      <c r="JW187" s="150"/>
      <c r="JX187" s="150"/>
      <c r="JY187" s="150"/>
      <c r="JZ187" s="150"/>
      <c r="KA187" s="150"/>
      <c r="KB187" s="150"/>
      <c r="KC187" s="150"/>
      <c r="KD187" s="150"/>
      <c r="KE187" s="150"/>
      <c r="KF187" s="150"/>
      <c r="KG187" s="150"/>
      <c r="KH187" s="150"/>
      <c r="KI187" s="150"/>
      <c r="KJ187" s="150"/>
      <c r="KK187" s="150"/>
      <c r="KL187" s="150"/>
      <c r="KM187" s="150"/>
      <c r="KN187" s="150"/>
      <c r="KO187" s="150"/>
      <c r="KP187" s="150"/>
      <c r="KQ187" s="150"/>
      <c r="KR187" s="150"/>
      <c r="KS187" s="150"/>
      <c r="KT187" s="150"/>
      <c r="KU187" s="150"/>
      <c r="KV187" s="150"/>
      <c r="KW187" s="150"/>
      <c r="KX187" s="150"/>
      <c r="KY187" s="150"/>
      <c r="KZ187" s="150"/>
      <c r="LA187" s="150"/>
      <c r="LB187" s="150"/>
      <c r="LC187" s="150"/>
      <c r="LD187" s="150"/>
      <c r="LE187" s="150"/>
      <c r="LF187" s="150"/>
      <c r="LG187" s="150"/>
      <c r="LH187" s="150"/>
      <c r="LI187" s="150"/>
      <c r="LJ187" s="150"/>
      <c r="LK187" s="150"/>
      <c r="LL187" s="150"/>
      <c r="LM187" s="150"/>
      <c r="LN187" s="150"/>
      <c r="LO187" s="150"/>
      <c r="LP187" s="150"/>
      <c r="LQ187" s="150"/>
      <c r="LR187" s="150"/>
    </row>
    <row r="188" spans="1:330" s="158" customFormat="1" x14ac:dyDescent="0.2">
      <c r="A188" s="151" t="s">
        <v>616</v>
      </c>
      <c r="B188" s="151" t="s">
        <v>632</v>
      </c>
      <c r="C188" s="147">
        <v>51</v>
      </c>
      <c r="D188" s="153">
        <v>51000</v>
      </c>
      <c r="E188" s="151" t="s">
        <v>101</v>
      </c>
      <c r="F188" s="174">
        <v>3211</v>
      </c>
      <c r="G188" s="155" t="s">
        <v>42</v>
      </c>
      <c r="H188" s="156"/>
      <c r="I188" s="94">
        <v>3320</v>
      </c>
      <c r="J188" s="112"/>
      <c r="K188" s="94">
        <v>160</v>
      </c>
      <c r="L188" s="112"/>
      <c r="M188" s="118">
        <v>160</v>
      </c>
      <c r="N188" s="113"/>
      <c r="O188" s="118">
        <v>160</v>
      </c>
      <c r="P188" s="113"/>
      <c r="Q188" s="118">
        <v>160</v>
      </c>
      <c r="R188" s="113"/>
      <c r="S188" s="118"/>
      <c r="T188" s="113"/>
      <c r="U188" s="94">
        <v>0</v>
      </c>
      <c r="V188" s="112"/>
      <c r="W188" s="118">
        <v>0</v>
      </c>
      <c r="X188" s="113"/>
      <c r="Y188" s="118">
        <v>0</v>
      </c>
      <c r="Z188" s="113"/>
      <c r="AA188" s="118">
        <v>0</v>
      </c>
      <c r="AB188" s="113"/>
      <c r="AC188" s="118">
        <v>160</v>
      </c>
      <c r="AD188" s="113"/>
      <c r="AE188" s="118">
        <v>0</v>
      </c>
      <c r="AF188" s="113"/>
      <c r="AG188" s="118">
        <v>0</v>
      </c>
      <c r="AH188" s="113"/>
      <c r="AI188" s="118">
        <v>0</v>
      </c>
      <c r="AJ188" s="113"/>
      <c r="AK188" s="118"/>
      <c r="AL188" s="113"/>
      <c r="AM188" s="157"/>
      <c r="AN188" s="157"/>
      <c r="AO188" s="157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157"/>
      <c r="BA188" s="157"/>
      <c r="BB188" s="157"/>
      <c r="BC188" s="157"/>
      <c r="BD188" s="157"/>
      <c r="BE188" s="157"/>
      <c r="BF188" s="157"/>
      <c r="BG188" s="157"/>
      <c r="BH188" s="157"/>
      <c r="BI188" s="157"/>
      <c r="BJ188" s="157"/>
      <c r="BK188" s="157"/>
      <c r="BL188" s="157"/>
      <c r="BM188" s="157"/>
      <c r="BN188" s="157"/>
      <c r="BO188" s="157"/>
      <c r="BP188" s="157"/>
      <c r="BQ188" s="157"/>
      <c r="BR188" s="157"/>
      <c r="BS188" s="157"/>
      <c r="BT188" s="157"/>
      <c r="BU188" s="157"/>
      <c r="BV188" s="157"/>
      <c r="BW188" s="157"/>
      <c r="BX188" s="157"/>
      <c r="BY188" s="157"/>
      <c r="BZ188" s="157"/>
      <c r="CA188" s="157"/>
      <c r="CB188" s="157"/>
      <c r="CC188" s="157"/>
      <c r="CD188" s="157"/>
      <c r="CE188" s="157"/>
      <c r="CF188" s="157"/>
      <c r="CG188" s="157"/>
      <c r="CH188" s="157"/>
      <c r="CI188" s="157"/>
      <c r="CJ188" s="157"/>
      <c r="CK188" s="157"/>
      <c r="CL188" s="157"/>
      <c r="CM188" s="157"/>
      <c r="CN188" s="157"/>
      <c r="CO188" s="157"/>
      <c r="CP188" s="157"/>
      <c r="CQ188" s="157"/>
      <c r="CR188" s="157"/>
      <c r="CS188" s="157"/>
      <c r="CT188" s="157"/>
      <c r="CU188" s="157"/>
      <c r="CV188" s="157"/>
      <c r="CW188" s="157"/>
      <c r="CX188" s="157"/>
      <c r="CY188" s="157"/>
      <c r="CZ188" s="157"/>
      <c r="DA188" s="157"/>
      <c r="DB188" s="157"/>
      <c r="DC188" s="157"/>
      <c r="DD188" s="157"/>
      <c r="DE188" s="157"/>
      <c r="DF188" s="157"/>
      <c r="DG188" s="157"/>
      <c r="DH188" s="157"/>
      <c r="DI188" s="157"/>
      <c r="DJ188" s="157"/>
      <c r="DK188" s="157"/>
      <c r="DL188" s="157"/>
      <c r="DM188" s="157"/>
      <c r="DN188" s="157"/>
      <c r="DO188" s="157"/>
      <c r="DP188" s="157"/>
      <c r="DQ188" s="157"/>
      <c r="DR188" s="157"/>
      <c r="DS188" s="157"/>
      <c r="DT188" s="157"/>
      <c r="DU188" s="157"/>
      <c r="DV188" s="157"/>
      <c r="DW188" s="157"/>
      <c r="DX188" s="157"/>
      <c r="DY188" s="157"/>
      <c r="DZ188" s="157"/>
      <c r="EA188" s="157"/>
      <c r="EB188" s="157"/>
      <c r="EC188" s="157"/>
      <c r="ED188" s="157"/>
      <c r="EE188" s="157"/>
      <c r="EF188" s="157"/>
      <c r="EG188" s="157"/>
      <c r="EH188" s="157"/>
      <c r="EI188" s="157"/>
      <c r="EJ188" s="157"/>
      <c r="EK188" s="157"/>
      <c r="EL188" s="157"/>
      <c r="EM188" s="157"/>
      <c r="EN188" s="157"/>
      <c r="EO188" s="157"/>
      <c r="EP188" s="157"/>
      <c r="EQ188" s="157"/>
      <c r="ER188" s="157"/>
      <c r="ES188" s="157"/>
      <c r="ET188" s="157"/>
      <c r="EU188" s="157"/>
      <c r="EV188" s="157"/>
      <c r="EW188" s="157"/>
      <c r="EX188" s="157"/>
      <c r="EY188" s="157"/>
      <c r="EZ188" s="157"/>
      <c r="FA188" s="157"/>
      <c r="FB188" s="157"/>
      <c r="FC188" s="157"/>
      <c r="FD188" s="157"/>
      <c r="FE188" s="157"/>
      <c r="FF188" s="157"/>
      <c r="FG188" s="157"/>
      <c r="FH188" s="157"/>
      <c r="FI188" s="157"/>
      <c r="FJ188" s="157"/>
      <c r="FK188" s="157"/>
      <c r="FL188" s="157"/>
      <c r="FM188" s="157"/>
      <c r="FN188" s="157"/>
      <c r="FO188" s="157"/>
      <c r="FP188" s="157"/>
      <c r="FQ188" s="157"/>
      <c r="FR188" s="157"/>
      <c r="FS188" s="157"/>
      <c r="FT188" s="157"/>
      <c r="FU188" s="157"/>
      <c r="FV188" s="157"/>
      <c r="FW188" s="157"/>
      <c r="FX188" s="157"/>
      <c r="FY188" s="157"/>
      <c r="FZ188" s="157"/>
      <c r="GA188" s="157"/>
      <c r="GB188" s="157"/>
      <c r="GC188" s="157"/>
      <c r="GD188" s="157"/>
      <c r="GE188" s="157"/>
      <c r="GF188" s="157"/>
      <c r="GG188" s="157"/>
      <c r="GH188" s="157"/>
      <c r="GI188" s="157"/>
      <c r="GJ188" s="157"/>
      <c r="GK188" s="157"/>
      <c r="GL188" s="157"/>
      <c r="GM188" s="157"/>
      <c r="GN188" s="157"/>
      <c r="GO188" s="157"/>
      <c r="GP188" s="157"/>
      <c r="GQ188" s="157"/>
      <c r="GR188" s="157"/>
      <c r="GS188" s="157"/>
      <c r="GT188" s="157"/>
      <c r="GU188" s="157"/>
      <c r="GV188" s="157"/>
      <c r="GW188" s="157"/>
      <c r="GX188" s="157"/>
      <c r="GY188" s="157"/>
      <c r="GZ188" s="157"/>
      <c r="HA188" s="157"/>
      <c r="HB188" s="157"/>
      <c r="HC188" s="157"/>
      <c r="HD188" s="157"/>
      <c r="HE188" s="157"/>
      <c r="HF188" s="157"/>
      <c r="HG188" s="157"/>
      <c r="HH188" s="157"/>
      <c r="HI188" s="157"/>
      <c r="HJ188" s="157"/>
      <c r="HK188" s="157"/>
      <c r="HL188" s="157"/>
      <c r="HM188" s="157"/>
      <c r="HN188" s="157"/>
      <c r="HO188" s="157"/>
      <c r="HP188" s="157"/>
      <c r="HQ188" s="157"/>
      <c r="HR188" s="157"/>
      <c r="HS188" s="157"/>
      <c r="HT188" s="157"/>
      <c r="HU188" s="157"/>
      <c r="HV188" s="157"/>
      <c r="HW188" s="157"/>
      <c r="HX188" s="157"/>
      <c r="HY188" s="157"/>
      <c r="HZ188" s="157"/>
      <c r="IA188" s="157"/>
      <c r="IB188" s="157"/>
      <c r="IC188" s="157"/>
      <c r="ID188" s="157"/>
      <c r="IE188" s="157"/>
      <c r="IF188" s="157"/>
      <c r="IG188" s="157"/>
      <c r="IH188" s="157"/>
      <c r="II188" s="157"/>
      <c r="IJ188" s="157"/>
      <c r="IK188" s="157"/>
      <c r="IL188" s="157"/>
      <c r="IM188" s="157"/>
      <c r="IN188" s="157"/>
      <c r="IO188" s="157"/>
      <c r="IP188" s="157"/>
      <c r="IQ188" s="157"/>
      <c r="IR188" s="157"/>
      <c r="IS188" s="157"/>
      <c r="IT188" s="157"/>
      <c r="IU188" s="157"/>
      <c r="IV188" s="157"/>
      <c r="IW188" s="157"/>
      <c r="IX188" s="157"/>
      <c r="IY188" s="157"/>
      <c r="IZ188" s="157"/>
      <c r="JA188" s="157"/>
      <c r="JB188" s="157"/>
      <c r="JC188" s="157"/>
      <c r="JD188" s="157"/>
      <c r="JE188" s="157"/>
      <c r="JF188" s="157"/>
      <c r="JG188" s="157"/>
      <c r="JH188" s="157"/>
      <c r="JI188" s="157"/>
      <c r="JJ188" s="157"/>
      <c r="JK188" s="157"/>
      <c r="JL188" s="157"/>
      <c r="JM188" s="157"/>
      <c r="JN188" s="157"/>
      <c r="JO188" s="157"/>
      <c r="JP188" s="157"/>
      <c r="JQ188" s="157"/>
      <c r="JR188" s="157"/>
      <c r="JS188" s="157"/>
      <c r="JT188" s="157"/>
      <c r="JU188" s="157"/>
      <c r="JV188" s="157"/>
      <c r="JW188" s="157"/>
      <c r="JX188" s="157"/>
      <c r="JY188" s="157"/>
      <c r="JZ188" s="157"/>
      <c r="KA188" s="157"/>
      <c r="KB188" s="157"/>
      <c r="KC188" s="157"/>
      <c r="KD188" s="157"/>
      <c r="KE188" s="157"/>
      <c r="KF188" s="157"/>
      <c r="KG188" s="157"/>
      <c r="KH188" s="157"/>
      <c r="KI188" s="157"/>
      <c r="KJ188" s="157"/>
      <c r="KK188" s="157"/>
      <c r="KL188" s="157"/>
      <c r="KM188" s="157"/>
      <c r="KN188" s="157"/>
      <c r="KO188" s="157"/>
      <c r="KP188" s="157"/>
      <c r="KQ188" s="157"/>
      <c r="KR188" s="157"/>
      <c r="KS188" s="157"/>
      <c r="KT188" s="157"/>
      <c r="KU188" s="157"/>
      <c r="KV188" s="157"/>
      <c r="KW188" s="157"/>
      <c r="KX188" s="157"/>
      <c r="KY188" s="157"/>
      <c r="KZ188" s="157"/>
      <c r="LA188" s="157"/>
      <c r="LB188" s="157"/>
      <c r="LC188" s="157"/>
      <c r="LD188" s="157"/>
      <c r="LE188" s="157"/>
      <c r="LF188" s="157"/>
      <c r="LG188" s="157"/>
      <c r="LH188" s="157"/>
      <c r="LI188" s="157"/>
      <c r="LJ188" s="157"/>
      <c r="LK188" s="157"/>
      <c r="LL188" s="157"/>
      <c r="LM188" s="157"/>
      <c r="LN188" s="157"/>
      <c r="LO188" s="157"/>
      <c r="LP188" s="157"/>
      <c r="LQ188" s="157"/>
      <c r="LR188" s="157"/>
    </row>
    <row r="189" spans="1:330" s="158" customFormat="1" ht="30" x14ac:dyDescent="0.2">
      <c r="A189" s="151" t="s">
        <v>616</v>
      </c>
      <c r="B189" s="151" t="s">
        <v>632</v>
      </c>
      <c r="C189" s="147">
        <v>51</v>
      </c>
      <c r="D189" s="153">
        <v>51000</v>
      </c>
      <c r="E189" s="151" t="s">
        <v>101</v>
      </c>
      <c r="F189" s="174">
        <v>3212</v>
      </c>
      <c r="G189" s="155" t="s">
        <v>43</v>
      </c>
      <c r="H189" s="156"/>
      <c r="I189" s="94">
        <v>176</v>
      </c>
      <c r="J189" s="112"/>
      <c r="K189" s="94">
        <v>88</v>
      </c>
      <c r="L189" s="112"/>
      <c r="M189" s="118">
        <v>88</v>
      </c>
      <c r="N189" s="113"/>
      <c r="O189" s="118">
        <v>88</v>
      </c>
      <c r="P189" s="113"/>
      <c r="Q189" s="118">
        <v>88</v>
      </c>
      <c r="R189" s="113"/>
      <c r="S189" s="118"/>
      <c r="T189" s="113"/>
      <c r="U189" s="94">
        <v>0</v>
      </c>
      <c r="V189" s="112"/>
      <c r="W189" s="118">
        <v>0</v>
      </c>
      <c r="X189" s="113"/>
      <c r="Y189" s="118">
        <v>0</v>
      </c>
      <c r="Z189" s="113"/>
      <c r="AA189" s="118">
        <v>0</v>
      </c>
      <c r="AB189" s="113"/>
      <c r="AC189" s="118">
        <v>88</v>
      </c>
      <c r="AD189" s="113"/>
      <c r="AE189" s="118">
        <v>0</v>
      </c>
      <c r="AF189" s="113"/>
      <c r="AG189" s="118">
        <v>0</v>
      </c>
      <c r="AH189" s="113"/>
      <c r="AI189" s="118">
        <v>0</v>
      </c>
      <c r="AJ189" s="113"/>
      <c r="AK189" s="118"/>
      <c r="AL189" s="113"/>
      <c r="AM189" s="157"/>
      <c r="AN189" s="157"/>
      <c r="AO189" s="157"/>
      <c r="AP189" s="157"/>
      <c r="AQ189" s="157"/>
      <c r="AR189" s="157"/>
      <c r="AS189" s="157"/>
      <c r="AT189" s="157"/>
      <c r="AU189" s="157"/>
      <c r="AV189" s="157"/>
      <c r="AW189" s="157"/>
      <c r="AX189" s="157"/>
      <c r="AY189" s="157"/>
      <c r="AZ189" s="157"/>
      <c r="BA189" s="157"/>
      <c r="BB189" s="157"/>
      <c r="BC189" s="157"/>
      <c r="BD189" s="157"/>
      <c r="BE189" s="157"/>
      <c r="BF189" s="157"/>
      <c r="BG189" s="157"/>
      <c r="BH189" s="157"/>
      <c r="BI189" s="157"/>
      <c r="BJ189" s="157"/>
      <c r="BK189" s="157"/>
      <c r="BL189" s="157"/>
      <c r="BM189" s="157"/>
      <c r="BN189" s="157"/>
      <c r="BO189" s="157"/>
      <c r="BP189" s="157"/>
      <c r="BQ189" s="157"/>
      <c r="BR189" s="157"/>
      <c r="BS189" s="157"/>
      <c r="BT189" s="157"/>
      <c r="BU189" s="157"/>
      <c r="BV189" s="157"/>
      <c r="BW189" s="157"/>
      <c r="BX189" s="157"/>
      <c r="BY189" s="157"/>
      <c r="BZ189" s="157"/>
      <c r="CA189" s="157"/>
      <c r="CB189" s="157"/>
      <c r="CC189" s="157"/>
      <c r="CD189" s="157"/>
      <c r="CE189" s="157"/>
      <c r="CF189" s="157"/>
      <c r="CG189" s="157"/>
      <c r="CH189" s="157"/>
      <c r="CI189" s="157"/>
      <c r="CJ189" s="157"/>
      <c r="CK189" s="157"/>
      <c r="CL189" s="157"/>
      <c r="CM189" s="157"/>
      <c r="CN189" s="157"/>
      <c r="CO189" s="157"/>
      <c r="CP189" s="157"/>
      <c r="CQ189" s="157"/>
      <c r="CR189" s="157"/>
      <c r="CS189" s="157"/>
      <c r="CT189" s="157"/>
      <c r="CU189" s="157"/>
      <c r="CV189" s="157"/>
      <c r="CW189" s="157"/>
      <c r="CX189" s="157"/>
      <c r="CY189" s="157"/>
      <c r="CZ189" s="157"/>
      <c r="DA189" s="157"/>
      <c r="DB189" s="157"/>
      <c r="DC189" s="157"/>
      <c r="DD189" s="157"/>
      <c r="DE189" s="157"/>
      <c r="DF189" s="157"/>
      <c r="DG189" s="157"/>
      <c r="DH189" s="157"/>
      <c r="DI189" s="157"/>
      <c r="DJ189" s="157"/>
      <c r="DK189" s="157"/>
      <c r="DL189" s="157"/>
      <c r="DM189" s="157"/>
      <c r="DN189" s="157"/>
      <c r="DO189" s="157"/>
      <c r="DP189" s="157"/>
      <c r="DQ189" s="157"/>
      <c r="DR189" s="157"/>
      <c r="DS189" s="157"/>
      <c r="DT189" s="157"/>
      <c r="DU189" s="157"/>
      <c r="DV189" s="157"/>
      <c r="DW189" s="157"/>
      <c r="DX189" s="157"/>
      <c r="DY189" s="157"/>
      <c r="DZ189" s="157"/>
      <c r="EA189" s="157"/>
      <c r="EB189" s="157"/>
      <c r="EC189" s="157"/>
      <c r="ED189" s="157"/>
      <c r="EE189" s="157"/>
      <c r="EF189" s="157"/>
      <c r="EG189" s="157"/>
      <c r="EH189" s="157"/>
      <c r="EI189" s="157"/>
      <c r="EJ189" s="157"/>
      <c r="EK189" s="157"/>
      <c r="EL189" s="157"/>
      <c r="EM189" s="157"/>
      <c r="EN189" s="157"/>
      <c r="EO189" s="157"/>
      <c r="EP189" s="157"/>
      <c r="EQ189" s="157"/>
      <c r="ER189" s="157"/>
      <c r="ES189" s="157"/>
      <c r="ET189" s="157"/>
      <c r="EU189" s="157"/>
      <c r="EV189" s="157"/>
      <c r="EW189" s="157"/>
      <c r="EX189" s="157"/>
      <c r="EY189" s="157"/>
      <c r="EZ189" s="157"/>
      <c r="FA189" s="157"/>
      <c r="FB189" s="157"/>
      <c r="FC189" s="157"/>
      <c r="FD189" s="157"/>
      <c r="FE189" s="157"/>
      <c r="FF189" s="157"/>
      <c r="FG189" s="157"/>
      <c r="FH189" s="157"/>
      <c r="FI189" s="157"/>
      <c r="FJ189" s="157"/>
      <c r="FK189" s="157"/>
      <c r="FL189" s="157"/>
      <c r="FM189" s="157"/>
      <c r="FN189" s="157"/>
      <c r="FO189" s="157"/>
      <c r="FP189" s="157"/>
      <c r="FQ189" s="157"/>
      <c r="FR189" s="157"/>
      <c r="FS189" s="157"/>
      <c r="FT189" s="157"/>
      <c r="FU189" s="157"/>
      <c r="FV189" s="157"/>
      <c r="FW189" s="157"/>
      <c r="FX189" s="157"/>
      <c r="FY189" s="157"/>
      <c r="FZ189" s="157"/>
      <c r="GA189" s="157"/>
      <c r="GB189" s="157"/>
      <c r="GC189" s="157"/>
      <c r="GD189" s="157"/>
      <c r="GE189" s="157"/>
      <c r="GF189" s="157"/>
      <c r="GG189" s="157"/>
      <c r="GH189" s="157"/>
      <c r="GI189" s="157"/>
      <c r="GJ189" s="157"/>
      <c r="GK189" s="157"/>
      <c r="GL189" s="157"/>
      <c r="GM189" s="157"/>
      <c r="GN189" s="157"/>
      <c r="GO189" s="157"/>
      <c r="GP189" s="157"/>
      <c r="GQ189" s="157"/>
      <c r="GR189" s="157"/>
      <c r="GS189" s="157"/>
      <c r="GT189" s="157"/>
      <c r="GU189" s="157"/>
      <c r="GV189" s="157"/>
      <c r="GW189" s="157"/>
      <c r="GX189" s="157"/>
      <c r="GY189" s="157"/>
      <c r="GZ189" s="157"/>
      <c r="HA189" s="157"/>
      <c r="HB189" s="157"/>
      <c r="HC189" s="157"/>
      <c r="HD189" s="157"/>
      <c r="HE189" s="157"/>
      <c r="HF189" s="157"/>
      <c r="HG189" s="157"/>
      <c r="HH189" s="157"/>
      <c r="HI189" s="157"/>
      <c r="HJ189" s="157"/>
      <c r="HK189" s="157"/>
      <c r="HL189" s="157"/>
      <c r="HM189" s="157"/>
      <c r="HN189" s="157"/>
      <c r="HO189" s="157"/>
      <c r="HP189" s="157"/>
      <c r="HQ189" s="157"/>
      <c r="HR189" s="157"/>
      <c r="HS189" s="157"/>
      <c r="HT189" s="157"/>
      <c r="HU189" s="157"/>
      <c r="HV189" s="157"/>
      <c r="HW189" s="157"/>
      <c r="HX189" s="157"/>
      <c r="HY189" s="157"/>
      <c r="HZ189" s="157"/>
      <c r="IA189" s="157"/>
      <c r="IB189" s="157"/>
      <c r="IC189" s="157"/>
      <c r="ID189" s="157"/>
      <c r="IE189" s="157"/>
      <c r="IF189" s="157"/>
      <c r="IG189" s="157"/>
      <c r="IH189" s="157"/>
      <c r="II189" s="157"/>
      <c r="IJ189" s="157"/>
      <c r="IK189" s="157"/>
      <c r="IL189" s="157"/>
      <c r="IM189" s="157"/>
      <c r="IN189" s="157"/>
      <c r="IO189" s="157"/>
      <c r="IP189" s="157"/>
      <c r="IQ189" s="157"/>
      <c r="IR189" s="157"/>
      <c r="IS189" s="157"/>
      <c r="IT189" s="157"/>
      <c r="IU189" s="157"/>
      <c r="IV189" s="157"/>
      <c r="IW189" s="157"/>
      <c r="IX189" s="157"/>
      <c r="IY189" s="157"/>
      <c r="IZ189" s="157"/>
      <c r="JA189" s="157"/>
      <c r="JB189" s="157"/>
      <c r="JC189" s="157"/>
      <c r="JD189" s="157"/>
      <c r="JE189" s="157"/>
      <c r="JF189" s="157"/>
      <c r="JG189" s="157"/>
      <c r="JH189" s="157"/>
      <c r="JI189" s="157"/>
      <c r="JJ189" s="157"/>
      <c r="JK189" s="157"/>
      <c r="JL189" s="157"/>
      <c r="JM189" s="157"/>
      <c r="JN189" s="157"/>
      <c r="JO189" s="157"/>
      <c r="JP189" s="157"/>
      <c r="JQ189" s="157"/>
      <c r="JR189" s="157"/>
      <c r="JS189" s="157"/>
      <c r="JT189" s="157"/>
      <c r="JU189" s="157"/>
      <c r="JV189" s="157"/>
      <c r="JW189" s="157"/>
      <c r="JX189" s="157"/>
      <c r="JY189" s="157"/>
      <c r="JZ189" s="157"/>
      <c r="KA189" s="157"/>
      <c r="KB189" s="157"/>
      <c r="KC189" s="157"/>
      <c r="KD189" s="157"/>
      <c r="KE189" s="157"/>
      <c r="KF189" s="157"/>
      <c r="KG189" s="157"/>
      <c r="KH189" s="157"/>
      <c r="KI189" s="157"/>
      <c r="KJ189" s="157"/>
      <c r="KK189" s="157"/>
      <c r="KL189" s="157"/>
      <c r="KM189" s="157"/>
      <c r="KN189" s="157"/>
      <c r="KO189" s="157"/>
      <c r="KP189" s="157"/>
      <c r="KQ189" s="157"/>
      <c r="KR189" s="157"/>
      <c r="KS189" s="157"/>
      <c r="KT189" s="157"/>
      <c r="KU189" s="157"/>
      <c r="KV189" s="157"/>
      <c r="KW189" s="157"/>
      <c r="KX189" s="157"/>
      <c r="KY189" s="157"/>
      <c r="KZ189" s="157"/>
      <c r="LA189" s="157"/>
      <c r="LB189" s="157"/>
      <c r="LC189" s="157"/>
      <c r="LD189" s="157"/>
      <c r="LE189" s="157"/>
      <c r="LF189" s="157"/>
      <c r="LG189" s="157"/>
      <c r="LH189" s="157"/>
      <c r="LI189" s="157"/>
      <c r="LJ189" s="157"/>
      <c r="LK189" s="157"/>
      <c r="LL189" s="157"/>
      <c r="LM189" s="157"/>
      <c r="LN189" s="157"/>
      <c r="LO189" s="157"/>
      <c r="LP189" s="157"/>
      <c r="LQ189" s="157"/>
      <c r="LR189" s="157"/>
    </row>
    <row r="190" spans="1:330" s="159" customFormat="1" x14ac:dyDescent="0.2">
      <c r="A190" s="145" t="s">
        <v>616</v>
      </c>
      <c r="B190" s="145" t="s">
        <v>632</v>
      </c>
      <c r="C190" s="147">
        <v>51</v>
      </c>
      <c r="D190" s="153">
        <v>51000</v>
      </c>
      <c r="E190" s="145"/>
      <c r="F190" s="168">
        <v>323</v>
      </c>
      <c r="G190" s="148"/>
      <c r="H190" s="149"/>
      <c r="I190" s="101">
        <f t="shared" ref="I190:AL190" si="328">SUM(I191:I191)</f>
        <v>1924</v>
      </c>
      <c r="J190" s="101">
        <f t="shared" si="328"/>
        <v>0</v>
      </c>
      <c r="K190" s="101">
        <f t="shared" si="328"/>
        <v>962</v>
      </c>
      <c r="L190" s="101">
        <f t="shared" si="328"/>
        <v>0</v>
      </c>
      <c r="M190" s="108">
        <f t="shared" si="328"/>
        <v>962</v>
      </c>
      <c r="N190" s="108">
        <f t="shared" si="328"/>
        <v>0</v>
      </c>
      <c r="O190" s="108">
        <f t="shared" si="328"/>
        <v>962</v>
      </c>
      <c r="P190" s="108">
        <f t="shared" si="328"/>
        <v>0</v>
      </c>
      <c r="Q190" s="108">
        <f t="shared" si="328"/>
        <v>962</v>
      </c>
      <c r="R190" s="108">
        <f t="shared" si="328"/>
        <v>0</v>
      </c>
      <c r="S190" s="108">
        <f t="shared" si="328"/>
        <v>1924</v>
      </c>
      <c r="T190" s="108">
        <f t="shared" si="328"/>
        <v>0</v>
      </c>
      <c r="U190" s="101">
        <f t="shared" si="328"/>
        <v>0</v>
      </c>
      <c r="V190" s="101">
        <f t="shared" si="328"/>
        <v>0</v>
      </c>
      <c r="W190" s="108">
        <f t="shared" si="328"/>
        <v>0</v>
      </c>
      <c r="X190" s="108">
        <f t="shared" si="328"/>
        <v>0</v>
      </c>
      <c r="Y190" s="108">
        <f t="shared" si="328"/>
        <v>0</v>
      </c>
      <c r="Z190" s="108">
        <f t="shared" si="328"/>
        <v>0</v>
      </c>
      <c r="AA190" s="108">
        <f t="shared" si="328"/>
        <v>0</v>
      </c>
      <c r="AB190" s="108">
        <f t="shared" si="328"/>
        <v>0</v>
      </c>
      <c r="AC190" s="108">
        <f t="shared" si="328"/>
        <v>962</v>
      </c>
      <c r="AD190" s="108">
        <f t="shared" si="328"/>
        <v>0</v>
      </c>
      <c r="AE190" s="108">
        <f t="shared" si="328"/>
        <v>0</v>
      </c>
      <c r="AF190" s="108">
        <f t="shared" si="328"/>
        <v>0</v>
      </c>
      <c r="AG190" s="108">
        <f t="shared" si="328"/>
        <v>0</v>
      </c>
      <c r="AH190" s="108">
        <f t="shared" si="328"/>
        <v>0</v>
      </c>
      <c r="AI190" s="108">
        <f t="shared" si="328"/>
        <v>0</v>
      </c>
      <c r="AJ190" s="108">
        <f t="shared" si="328"/>
        <v>0</v>
      </c>
      <c r="AK190" s="108">
        <f t="shared" si="328"/>
        <v>0</v>
      </c>
      <c r="AL190" s="108">
        <f t="shared" si="328"/>
        <v>0</v>
      </c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  <c r="CA190" s="150"/>
      <c r="CB190" s="150"/>
      <c r="CC190" s="150"/>
      <c r="CD190" s="150"/>
      <c r="CE190" s="150"/>
      <c r="CF190" s="150"/>
      <c r="CG190" s="150"/>
      <c r="CH190" s="150"/>
      <c r="CI190" s="150"/>
      <c r="CJ190" s="150"/>
      <c r="CK190" s="150"/>
      <c r="CL190" s="150"/>
      <c r="CM190" s="150"/>
      <c r="CN190" s="150"/>
      <c r="CO190" s="150"/>
      <c r="CP190" s="150"/>
      <c r="CQ190" s="150"/>
      <c r="CR190" s="150"/>
      <c r="CS190" s="150"/>
      <c r="CT190" s="150"/>
      <c r="CU190" s="150"/>
      <c r="CV190" s="150"/>
      <c r="CW190" s="150"/>
      <c r="CX190" s="150"/>
      <c r="CY190" s="150"/>
      <c r="CZ190" s="150"/>
      <c r="DA190" s="150"/>
      <c r="DB190" s="150"/>
      <c r="DC190" s="150"/>
      <c r="DD190" s="150"/>
      <c r="DE190" s="150"/>
      <c r="DF190" s="150"/>
      <c r="DG190" s="150"/>
      <c r="DH190" s="150"/>
      <c r="DI190" s="150"/>
      <c r="DJ190" s="150"/>
      <c r="DK190" s="150"/>
      <c r="DL190" s="150"/>
      <c r="DM190" s="150"/>
      <c r="DN190" s="150"/>
      <c r="DO190" s="150"/>
      <c r="DP190" s="150"/>
      <c r="DQ190" s="150"/>
      <c r="DR190" s="150"/>
      <c r="DS190" s="150"/>
      <c r="DT190" s="150"/>
      <c r="DU190" s="150"/>
      <c r="DV190" s="150"/>
      <c r="DW190" s="150"/>
      <c r="DX190" s="150"/>
      <c r="DY190" s="150"/>
      <c r="DZ190" s="150"/>
      <c r="EA190" s="150"/>
      <c r="EB190" s="150"/>
      <c r="EC190" s="150"/>
      <c r="ED190" s="150"/>
      <c r="EE190" s="150"/>
      <c r="EF190" s="150"/>
      <c r="EG190" s="150"/>
      <c r="EH190" s="150"/>
      <c r="EI190" s="150"/>
      <c r="EJ190" s="150"/>
      <c r="EK190" s="150"/>
      <c r="EL190" s="150"/>
      <c r="EM190" s="150"/>
      <c r="EN190" s="150"/>
      <c r="EO190" s="150"/>
      <c r="EP190" s="150"/>
      <c r="EQ190" s="150"/>
      <c r="ER190" s="150"/>
      <c r="ES190" s="150"/>
      <c r="ET190" s="150"/>
      <c r="EU190" s="150"/>
      <c r="EV190" s="150"/>
      <c r="EW190" s="150"/>
      <c r="EX190" s="150"/>
      <c r="EY190" s="150"/>
      <c r="EZ190" s="150"/>
      <c r="FA190" s="150"/>
      <c r="FB190" s="150"/>
      <c r="FC190" s="150"/>
      <c r="FD190" s="150"/>
      <c r="FE190" s="150"/>
      <c r="FF190" s="150"/>
      <c r="FG190" s="150"/>
      <c r="FH190" s="150"/>
      <c r="FI190" s="150"/>
      <c r="FJ190" s="150"/>
      <c r="FK190" s="150"/>
      <c r="FL190" s="150"/>
      <c r="FM190" s="150"/>
      <c r="FN190" s="150"/>
      <c r="FO190" s="150"/>
      <c r="FP190" s="150"/>
      <c r="FQ190" s="150"/>
      <c r="FR190" s="150"/>
      <c r="FS190" s="150"/>
      <c r="FT190" s="150"/>
      <c r="FU190" s="150"/>
      <c r="FV190" s="150"/>
      <c r="FW190" s="150"/>
      <c r="FX190" s="150"/>
      <c r="FY190" s="150"/>
      <c r="FZ190" s="150"/>
      <c r="GA190" s="150"/>
      <c r="GB190" s="150"/>
      <c r="GC190" s="150"/>
      <c r="GD190" s="150"/>
      <c r="GE190" s="150"/>
      <c r="GF190" s="150"/>
      <c r="GG190" s="150"/>
      <c r="GH190" s="150"/>
      <c r="GI190" s="150"/>
      <c r="GJ190" s="150"/>
      <c r="GK190" s="150"/>
      <c r="GL190" s="150"/>
      <c r="GM190" s="150"/>
      <c r="GN190" s="150"/>
      <c r="GO190" s="150"/>
      <c r="GP190" s="150"/>
      <c r="GQ190" s="150"/>
      <c r="GR190" s="150"/>
      <c r="GS190" s="150"/>
      <c r="GT190" s="150"/>
      <c r="GU190" s="150"/>
      <c r="GV190" s="150"/>
      <c r="GW190" s="150"/>
      <c r="GX190" s="150"/>
      <c r="GY190" s="150"/>
      <c r="GZ190" s="150"/>
      <c r="HA190" s="150"/>
      <c r="HB190" s="150"/>
      <c r="HC190" s="150"/>
      <c r="HD190" s="150"/>
      <c r="HE190" s="150"/>
      <c r="HF190" s="150"/>
      <c r="HG190" s="150"/>
      <c r="HH190" s="150"/>
      <c r="HI190" s="150"/>
      <c r="HJ190" s="150"/>
      <c r="HK190" s="150"/>
      <c r="HL190" s="150"/>
      <c r="HM190" s="150"/>
      <c r="HN190" s="150"/>
      <c r="HO190" s="150"/>
      <c r="HP190" s="150"/>
      <c r="HQ190" s="150"/>
      <c r="HR190" s="150"/>
      <c r="HS190" s="150"/>
      <c r="HT190" s="150"/>
      <c r="HU190" s="150"/>
      <c r="HV190" s="150"/>
      <c r="HW190" s="150"/>
      <c r="HX190" s="150"/>
      <c r="HY190" s="150"/>
      <c r="HZ190" s="150"/>
      <c r="IA190" s="150"/>
      <c r="IB190" s="150"/>
      <c r="IC190" s="150"/>
      <c r="ID190" s="150"/>
      <c r="IE190" s="150"/>
      <c r="IF190" s="150"/>
      <c r="IG190" s="150"/>
      <c r="IH190" s="150"/>
      <c r="II190" s="150"/>
      <c r="IJ190" s="150"/>
      <c r="IK190" s="150"/>
      <c r="IL190" s="150"/>
      <c r="IM190" s="150"/>
      <c r="IN190" s="150"/>
      <c r="IO190" s="150"/>
      <c r="IP190" s="150"/>
      <c r="IQ190" s="150"/>
      <c r="IR190" s="150"/>
      <c r="IS190" s="150"/>
      <c r="IT190" s="150"/>
      <c r="IU190" s="150"/>
      <c r="IV190" s="150"/>
      <c r="IW190" s="150"/>
      <c r="IX190" s="150"/>
      <c r="IY190" s="150"/>
      <c r="IZ190" s="150"/>
      <c r="JA190" s="150"/>
      <c r="JB190" s="150"/>
      <c r="JC190" s="150"/>
      <c r="JD190" s="150"/>
      <c r="JE190" s="150"/>
      <c r="JF190" s="150"/>
      <c r="JG190" s="150"/>
      <c r="JH190" s="150"/>
      <c r="JI190" s="150"/>
      <c r="JJ190" s="150"/>
      <c r="JK190" s="150"/>
      <c r="JL190" s="150"/>
      <c r="JM190" s="150"/>
      <c r="JN190" s="150"/>
      <c r="JO190" s="150"/>
      <c r="JP190" s="150"/>
      <c r="JQ190" s="150"/>
      <c r="JR190" s="150"/>
      <c r="JS190" s="150"/>
      <c r="JT190" s="150"/>
      <c r="JU190" s="150"/>
      <c r="JV190" s="150"/>
      <c r="JW190" s="150"/>
      <c r="JX190" s="150"/>
      <c r="JY190" s="150"/>
      <c r="JZ190" s="150"/>
      <c r="KA190" s="150"/>
      <c r="KB190" s="150"/>
      <c r="KC190" s="150"/>
      <c r="KD190" s="150"/>
      <c r="KE190" s="150"/>
      <c r="KF190" s="150"/>
      <c r="KG190" s="150"/>
      <c r="KH190" s="150"/>
      <c r="KI190" s="150"/>
      <c r="KJ190" s="150"/>
      <c r="KK190" s="150"/>
      <c r="KL190" s="150"/>
      <c r="KM190" s="150"/>
      <c r="KN190" s="150"/>
      <c r="KO190" s="150"/>
      <c r="KP190" s="150"/>
      <c r="KQ190" s="150"/>
      <c r="KR190" s="150"/>
      <c r="KS190" s="150"/>
      <c r="KT190" s="150"/>
      <c r="KU190" s="150"/>
      <c r="KV190" s="150"/>
      <c r="KW190" s="150"/>
      <c r="KX190" s="150"/>
      <c r="KY190" s="150"/>
      <c r="KZ190" s="150"/>
      <c r="LA190" s="150"/>
      <c r="LB190" s="150"/>
      <c r="LC190" s="150"/>
      <c r="LD190" s="150"/>
      <c r="LE190" s="150"/>
      <c r="LF190" s="150"/>
      <c r="LG190" s="150"/>
      <c r="LH190" s="150"/>
      <c r="LI190" s="150"/>
      <c r="LJ190" s="150"/>
      <c r="LK190" s="150"/>
      <c r="LL190" s="150"/>
      <c r="LM190" s="150"/>
      <c r="LN190" s="150"/>
      <c r="LO190" s="150"/>
      <c r="LP190" s="150"/>
      <c r="LQ190" s="150"/>
      <c r="LR190" s="150"/>
    </row>
    <row r="191" spans="1:330" s="158" customFormat="1" ht="15" x14ac:dyDescent="0.2">
      <c r="A191" s="151" t="s">
        <v>616</v>
      </c>
      <c r="B191" s="151" t="s">
        <v>632</v>
      </c>
      <c r="C191" s="221">
        <v>51</v>
      </c>
      <c r="D191" s="153">
        <v>51000</v>
      </c>
      <c r="E191" s="151" t="s">
        <v>101</v>
      </c>
      <c r="F191" s="174">
        <v>3233</v>
      </c>
      <c r="G191" s="155" t="s">
        <v>54</v>
      </c>
      <c r="H191" s="156"/>
      <c r="I191" s="94">
        <v>1924</v>
      </c>
      <c r="J191" s="112"/>
      <c r="K191" s="94">
        <v>962</v>
      </c>
      <c r="L191" s="112"/>
      <c r="M191" s="118">
        <v>962</v>
      </c>
      <c r="N191" s="113"/>
      <c r="O191" s="118">
        <v>962</v>
      </c>
      <c r="P191" s="113"/>
      <c r="Q191" s="118">
        <v>962</v>
      </c>
      <c r="R191" s="113"/>
      <c r="S191" s="118">
        <v>1924</v>
      </c>
      <c r="T191" s="113"/>
      <c r="U191" s="94">
        <v>0</v>
      </c>
      <c r="V191" s="112"/>
      <c r="W191" s="118"/>
      <c r="X191" s="113"/>
      <c r="Y191" s="118"/>
      <c r="Z191" s="113"/>
      <c r="AA191" s="118"/>
      <c r="AB191" s="113"/>
      <c r="AC191" s="118">
        <v>962</v>
      </c>
      <c r="AD191" s="113"/>
      <c r="AE191" s="118"/>
      <c r="AF191" s="113"/>
      <c r="AG191" s="118"/>
      <c r="AH191" s="113"/>
      <c r="AI191" s="118"/>
      <c r="AJ191" s="113"/>
      <c r="AK191" s="118"/>
      <c r="AL191" s="113"/>
      <c r="AM191" s="157"/>
      <c r="AN191" s="157"/>
      <c r="AO191" s="157"/>
      <c r="AP191" s="157"/>
      <c r="AQ191" s="157"/>
      <c r="AR191" s="157"/>
      <c r="AS191" s="157"/>
      <c r="AT191" s="157"/>
      <c r="AU191" s="157"/>
      <c r="AV191" s="157"/>
      <c r="AW191" s="157"/>
      <c r="AX191" s="157"/>
      <c r="AY191" s="157"/>
      <c r="AZ191" s="157"/>
      <c r="BA191" s="157"/>
      <c r="BB191" s="157"/>
      <c r="BC191" s="157"/>
      <c r="BD191" s="157"/>
      <c r="BE191" s="157"/>
      <c r="BF191" s="157"/>
      <c r="BG191" s="157"/>
      <c r="BH191" s="157"/>
      <c r="BI191" s="157"/>
      <c r="BJ191" s="157"/>
      <c r="BK191" s="157"/>
      <c r="BL191" s="157"/>
      <c r="BM191" s="157"/>
      <c r="BN191" s="157"/>
      <c r="BO191" s="157"/>
      <c r="BP191" s="157"/>
      <c r="BQ191" s="157"/>
      <c r="BR191" s="157"/>
      <c r="BS191" s="157"/>
      <c r="BT191" s="157"/>
      <c r="BU191" s="157"/>
      <c r="BV191" s="157"/>
      <c r="BW191" s="157"/>
      <c r="BX191" s="157"/>
      <c r="BY191" s="157"/>
      <c r="BZ191" s="157"/>
      <c r="CA191" s="157"/>
      <c r="CB191" s="157"/>
      <c r="CC191" s="157"/>
      <c r="CD191" s="157"/>
      <c r="CE191" s="157"/>
      <c r="CF191" s="157"/>
      <c r="CG191" s="157"/>
      <c r="CH191" s="157"/>
      <c r="CI191" s="157"/>
      <c r="CJ191" s="157"/>
      <c r="CK191" s="157"/>
      <c r="CL191" s="157"/>
      <c r="CM191" s="157"/>
      <c r="CN191" s="157"/>
      <c r="CO191" s="157"/>
      <c r="CP191" s="157"/>
      <c r="CQ191" s="157"/>
      <c r="CR191" s="157"/>
      <c r="CS191" s="157"/>
      <c r="CT191" s="157"/>
      <c r="CU191" s="157"/>
      <c r="CV191" s="157"/>
      <c r="CW191" s="157"/>
      <c r="CX191" s="157"/>
      <c r="CY191" s="157"/>
      <c r="CZ191" s="157"/>
      <c r="DA191" s="157"/>
      <c r="DB191" s="157"/>
      <c r="DC191" s="157"/>
      <c r="DD191" s="157"/>
      <c r="DE191" s="157"/>
      <c r="DF191" s="157"/>
      <c r="DG191" s="157"/>
      <c r="DH191" s="157"/>
      <c r="DI191" s="157"/>
      <c r="DJ191" s="157"/>
      <c r="DK191" s="157"/>
      <c r="DL191" s="157"/>
      <c r="DM191" s="157"/>
      <c r="DN191" s="157"/>
      <c r="DO191" s="157"/>
      <c r="DP191" s="157"/>
      <c r="DQ191" s="157"/>
      <c r="DR191" s="157"/>
      <c r="DS191" s="157"/>
      <c r="DT191" s="157"/>
      <c r="DU191" s="157"/>
      <c r="DV191" s="157"/>
      <c r="DW191" s="157"/>
      <c r="DX191" s="157"/>
      <c r="DY191" s="157"/>
      <c r="DZ191" s="157"/>
      <c r="EA191" s="157"/>
      <c r="EB191" s="157"/>
      <c r="EC191" s="157"/>
      <c r="ED191" s="157"/>
      <c r="EE191" s="157"/>
      <c r="EF191" s="157"/>
      <c r="EG191" s="157"/>
      <c r="EH191" s="157"/>
      <c r="EI191" s="157"/>
      <c r="EJ191" s="157"/>
      <c r="EK191" s="157"/>
      <c r="EL191" s="157"/>
      <c r="EM191" s="157"/>
      <c r="EN191" s="157"/>
      <c r="EO191" s="157"/>
      <c r="EP191" s="157"/>
      <c r="EQ191" s="157"/>
      <c r="ER191" s="157"/>
      <c r="ES191" s="157"/>
      <c r="ET191" s="157"/>
      <c r="EU191" s="157"/>
      <c r="EV191" s="157"/>
      <c r="EW191" s="157"/>
      <c r="EX191" s="157"/>
      <c r="EY191" s="157"/>
      <c r="EZ191" s="157"/>
      <c r="FA191" s="157"/>
      <c r="FB191" s="157"/>
      <c r="FC191" s="157"/>
      <c r="FD191" s="157"/>
      <c r="FE191" s="157"/>
      <c r="FF191" s="157"/>
      <c r="FG191" s="157"/>
      <c r="FH191" s="157"/>
      <c r="FI191" s="157"/>
      <c r="FJ191" s="157"/>
      <c r="FK191" s="157"/>
      <c r="FL191" s="157"/>
      <c r="FM191" s="157"/>
      <c r="FN191" s="157"/>
      <c r="FO191" s="157"/>
      <c r="FP191" s="157"/>
      <c r="FQ191" s="157"/>
      <c r="FR191" s="157"/>
      <c r="FS191" s="157"/>
      <c r="FT191" s="157"/>
      <c r="FU191" s="157"/>
      <c r="FV191" s="157"/>
      <c r="FW191" s="157"/>
      <c r="FX191" s="157"/>
      <c r="FY191" s="157"/>
      <c r="FZ191" s="157"/>
      <c r="GA191" s="157"/>
      <c r="GB191" s="157"/>
      <c r="GC191" s="157"/>
      <c r="GD191" s="157"/>
      <c r="GE191" s="157"/>
      <c r="GF191" s="157"/>
      <c r="GG191" s="157"/>
      <c r="GH191" s="157"/>
      <c r="GI191" s="157"/>
      <c r="GJ191" s="157"/>
      <c r="GK191" s="157"/>
      <c r="GL191" s="157"/>
      <c r="GM191" s="157"/>
      <c r="GN191" s="157"/>
      <c r="GO191" s="157"/>
      <c r="GP191" s="157"/>
      <c r="GQ191" s="157"/>
      <c r="GR191" s="157"/>
      <c r="GS191" s="157"/>
      <c r="GT191" s="157"/>
      <c r="GU191" s="157"/>
      <c r="GV191" s="157"/>
      <c r="GW191" s="157"/>
      <c r="GX191" s="157"/>
      <c r="GY191" s="157"/>
      <c r="GZ191" s="157"/>
      <c r="HA191" s="157"/>
      <c r="HB191" s="157"/>
      <c r="HC191" s="157"/>
      <c r="HD191" s="157"/>
      <c r="HE191" s="157"/>
      <c r="HF191" s="157"/>
      <c r="HG191" s="157"/>
      <c r="HH191" s="157"/>
      <c r="HI191" s="157"/>
      <c r="HJ191" s="157"/>
      <c r="HK191" s="157"/>
      <c r="HL191" s="157"/>
      <c r="HM191" s="157"/>
      <c r="HN191" s="157"/>
      <c r="HO191" s="157"/>
      <c r="HP191" s="157"/>
      <c r="HQ191" s="157"/>
      <c r="HR191" s="157"/>
      <c r="HS191" s="157"/>
      <c r="HT191" s="157"/>
      <c r="HU191" s="157"/>
      <c r="HV191" s="157"/>
      <c r="HW191" s="157"/>
      <c r="HX191" s="157"/>
      <c r="HY191" s="157"/>
      <c r="HZ191" s="157"/>
      <c r="IA191" s="157"/>
      <c r="IB191" s="157"/>
      <c r="IC191" s="157"/>
      <c r="ID191" s="157"/>
      <c r="IE191" s="157"/>
      <c r="IF191" s="157"/>
      <c r="IG191" s="157"/>
      <c r="IH191" s="157"/>
      <c r="II191" s="157"/>
      <c r="IJ191" s="157"/>
      <c r="IK191" s="157"/>
      <c r="IL191" s="157"/>
      <c r="IM191" s="157"/>
      <c r="IN191" s="157"/>
      <c r="IO191" s="157"/>
      <c r="IP191" s="157"/>
      <c r="IQ191" s="157"/>
      <c r="IR191" s="157"/>
      <c r="IS191" s="157"/>
      <c r="IT191" s="157"/>
      <c r="IU191" s="157"/>
      <c r="IV191" s="157"/>
      <c r="IW191" s="157"/>
      <c r="IX191" s="157"/>
      <c r="IY191" s="157"/>
      <c r="IZ191" s="157"/>
      <c r="JA191" s="157"/>
      <c r="JB191" s="157"/>
      <c r="JC191" s="157"/>
      <c r="JD191" s="157"/>
      <c r="JE191" s="157"/>
      <c r="JF191" s="157"/>
      <c r="JG191" s="157"/>
      <c r="JH191" s="157"/>
      <c r="JI191" s="157"/>
      <c r="JJ191" s="157"/>
      <c r="JK191" s="157"/>
      <c r="JL191" s="157"/>
      <c r="JM191" s="157"/>
      <c r="JN191" s="157"/>
      <c r="JO191" s="157"/>
      <c r="JP191" s="157"/>
      <c r="JQ191" s="157"/>
      <c r="JR191" s="157"/>
      <c r="JS191" s="157"/>
      <c r="JT191" s="157"/>
      <c r="JU191" s="157"/>
      <c r="JV191" s="157"/>
      <c r="JW191" s="157"/>
      <c r="JX191" s="157"/>
      <c r="JY191" s="157"/>
      <c r="JZ191" s="157"/>
      <c r="KA191" s="157"/>
      <c r="KB191" s="157"/>
      <c r="KC191" s="157"/>
      <c r="KD191" s="157"/>
      <c r="KE191" s="157"/>
      <c r="KF191" s="157"/>
      <c r="KG191" s="157"/>
      <c r="KH191" s="157"/>
      <c r="KI191" s="157"/>
      <c r="KJ191" s="157"/>
      <c r="KK191" s="157"/>
      <c r="KL191" s="157"/>
      <c r="KM191" s="157"/>
      <c r="KN191" s="157"/>
      <c r="KO191" s="157"/>
      <c r="KP191" s="157"/>
      <c r="KQ191" s="157"/>
      <c r="KR191" s="157"/>
      <c r="KS191" s="157"/>
      <c r="KT191" s="157"/>
      <c r="KU191" s="157"/>
      <c r="KV191" s="157"/>
      <c r="KW191" s="157"/>
      <c r="KX191" s="157"/>
      <c r="KY191" s="157"/>
      <c r="KZ191" s="157"/>
      <c r="LA191" s="157"/>
      <c r="LB191" s="157"/>
      <c r="LC191" s="157"/>
      <c r="LD191" s="157"/>
      <c r="LE191" s="157"/>
      <c r="LF191" s="157"/>
      <c r="LG191" s="157"/>
      <c r="LH191" s="157"/>
      <c r="LI191" s="157"/>
      <c r="LJ191" s="157"/>
      <c r="LK191" s="157"/>
      <c r="LL191" s="157"/>
      <c r="LM191" s="157"/>
      <c r="LN191" s="157"/>
      <c r="LO191" s="157"/>
      <c r="LP191" s="157"/>
      <c r="LQ191" s="157"/>
      <c r="LR191" s="157"/>
    </row>
    <row r="192" spans="1:330" x14ac:dyDescent="0.2">
      <c r="A192" s="170" t="s">
        <v>616</v>
      </c>
      <c r="B192" s="170" t="s">
        <v>632</v>
      </c>
      <c r="C192" s="220">
        <v>51</v>
      </c>
      <c r="D192" s="219">
        <v>51000</v>
      </c>
      <c r="E192" s="171"/>
      <c r="F192" s="142">
        <v>42</v>
      </c>
      <c r="G192" s="143"/>
      <c r="H192" s="172"/>
      <c r="I192" s="105">
        <f t="shared" ref="I192:AF192" si="329">I193+I195</f>
        <v>19552</v>
      </c>
      <c r="J192" s="105">
        <f t="shared" si="329"/>
        <v>0</v>
      </c>
      <c r="K192" s="105">
        <f t="shared" si="329"/>
        <v>9776</v>
      </c>
      <c r="L192" s="105">
        <f t="shared" si="329"/>
        <v>0</v>
      </c>
      <c r="M192" s="105">
        <f t="shared" si="329"/>
        <v>9776</v>
      </c>
      <c r="N192" s="105">
        <f t="shared" si="329"/>
        <v>0</v>
      </c>
      <c r="O192" s="105">
        <f t="shared" ref="O192:P192" si="330">O193+O195</f>
        <v>9776</v>
      </c>
      <c r="P192" s="105">
        <f t="shared" si="330"/>
        <v>0</v>
      </c>
      <c r="Q192" s="105">
        <f t="shared" ref="Q192:T192" si="331">Q193+Q195</f>
        <v>9776</v>
      </c>
      <c r="R192" s="105">
        <f t="shared" si="331"/>
        <v>0</v>
      </c>
      <c r="S192" s="105">
        <f t="shared" si="331"/>
        <v>19542</v>
      </c>
      <c r="T192" s="105">
        <f t="shared" si="331"/>
        <v>0</v>
      </c>
      <c r="U192" s="105">
        <f t="shared" si="329"/>
        <v>0</v>
      </c>
      <c r="V192" s="105">
        <f t="shared" si="329"/>
        <v>0</v>
      </c>
      <c r="W192" s="105">
        <f t="shared" si="329"/>
        <v>0</v>
      </c>
      <c r="X192" s="105">
        <f t="shared" si="329"/>
        <v>0</v>
      </c>
      <c r="Y192" s="105">
        <f t="shared" ref="Y192:Z192" si="332">Y193+Y195</f>
        <v>0</v>
      </c>
      <c r="Z192" s="105">
        <f t="shared" si="332"/>
        <v>0</v>
      </c>
      <c r="AA192" s="105">
        <f t="shared" ref="AA192:AD192" si="333">AA193+AA195</f>
        <v>0</v>
      </c>
      <c r="AB192" s="105">
        <f t="shared" si="333"/>
        <v>0</v>
      </c>
      <c r="AC192" s="105">
        <f t="shared" si="333"/>
        <v>9776</v>
      </c>
      <c r="AD192" s="105">
        <f t="shared" si="333"/>
        <v>0</v>
      </c>
      <c r="AE192" s="105">
        <f t="shared" si="329"/>
        <v>0</v>
      </c>
      <c r="AF192" s="105">
        <f t="shared" si="329"/>
        <v>0</v>
      </c>
      <c r="AG192" s="105">
        <f t="shared" ref="AG192:AH192" si="334">AG193+AG195</f>
        <v>0</v>
      </c>
      <c r="AH192" s="105">
        <f t="shared" si="334"/>
        <v>0</v>
      </c>
      <c r="AI192" s="105">
        <f t="shared" ref="AI192:AL192" si="335">AI193+AI195</f>
        <v>0</v>
      </c>
      <c r="AJ192" s="105">
        <f t="shared" si="335"/>
        <v>0</v>
      </c>
      <c r="AK192" s="105">
        <f t="shared" si="335"/>
        <v>0</v>
      </c>
      <c r="AL192" s="105">
        <f t="shared" si="335"/>
        <v>0</v>
      </c>
    </row>
    <row r="193" spans="1:330" s="159" customFormat="1" x14ac:dyDescent="0.2">
      <c r="A193" s="145" t="s">
        <v>616</v>
      </c>
      <c r="B193" s="145" t="s">
        <v>632</v>
      </c>
      <c r="C193" s="221">
        <v>51</v>
      </c>
      <c r="D193" s="153">
        <v>51000</v>
      </c>
      <c r="E193" s="145"/>
      <c r="F193" s="168">
        <v>422</v>
      </c>
      <c r="G193" s="148"/>
      <c r="H193" s="149"/>
      <c r="I193" s="101">
        <f t="shared" ref="I193:AL193" si="336">I194</f>
        <v>9392</v>
      </c>
      <c r="J193" s="101">
        <f t="shared" si="336"/>
        <v>0</v>
      </c>
      <c r="K193" s="101">
        <f t="shared" si="336"/>
        <v>4696</v>
      </c>
      <c r="L193" s="101">
        <f t="shared" si="336"/>
        <v>0</v>
      </c>
      <c r="M193" s="108">
        <f t="shared" si="336"/>
        <v>4696</v>
      </c>
      <c r="N193" s="108">
        <f t="shared" si="336"/>
        <v>0</v>
      </c>
      <c r="O193" s="108">
        <f t="shared" si="336"/>
        <v>4696</v>
      </c>
      <c r="P193" s="108">
        <f t="shared" si="336"/>
        <v>0</v>
      </c>
      <c r="Q193" s="108">
        <f t="shared" si="336"/>
        <v>4696</v>
      </c>
      <c r="R193" s="108">
        <f t="shared" si="336"/>
        <v>0</v>
      </c>
      <c r="S193" s="108">
        <f t="shared" si="336"/>
        <v>9392</v>
      </c>
      <c r="T193" s="108">
        <f t="shared" si="336"/>
        <v>0</v>
      </c>
      <c r="U193" s="101">
        <f t="shared" si="336"/>
        <v>0</v>
      </c>
      <c r="V193" s="101">
        <f t="shared" si="336"/>
        <v>0</v>
      </c>
      <c r="W193" s="108">
        <f t="shared" si="336"/>
        <v>0</v>
      </c>
      <c r="X193" s="108">
        <f t="shared" si="336"/>
        <v>0</v>
      </c>
      <c r="Y193" s="108">
        <f t="shared" si="336"/>
        <v>0</v>
      </c>
      <c r="Z193" s="108">
        <f t="shared" si="336"/>
        <v>0</v>
      </c>
      <c r="AA193" s="108">
        <f t="shared" si="336"/>
        <v>0</v>
      </c>
      <c r="AB193" s="108">
        <f t="shared" si="336"/>
        <v>0</v>
      </c>
      <c r="AC193" s="108">
        <f t="shared" si="336"/>
        <v>4696</v>
      </c>
      <c r="AD193" s="108">
        <f t="shared" si="336"/>
        <v>0</v>
      </c>
      <c r="AE193" s="108">
        <f t="shared" si="336"/>
        <v>0</v>
      </c>
      <c r="AF193" s="108">
        <f t="shared" si="336"/>
        <v>0</v>
      </c>
      <c r="AG193" s="108">
        <f t="shared" si="336"/>
        <v>0</v>
      </c>
      <c r="AH193" s="108">
        <f t="shared" si="336"/>
        <v>0</v>
      </c>
      <c r="AI193" s="108">
        <f t="shared" si="336"/>
        <v>0</v>
      </c>
      <c r="AJ193" s="108">
        <f t="shared" si="336"/>
        <v>0</v>
      </c>
      <c r="AK193" s="108">
        <f t="shared" si="336"/>
        <v>0</v>
      </c>
      <c r="AL193" s="108">
        <f t="shared" si="336"/>
        <v>0</v>
      </c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  <c r="CA193" s="150"/>
      <c r="CB193" s="150"/>
      <c r="CC193" s="150"/>
      <c r="CD193" s="150"/>
      <c r="CE193" s="150"/>
      <c r="CF193" s="150"/>
      <c r="CG193" s="150"/>
      <c r="CH193" s="150"/>
      <c r="CI193" s="150"/>
      <c r="CJ193" s="150"/>
      <c r="CK193" s="150"/>
      <c r="CL193" s="150"/>
      <c r="CM193" s="150"/>
      <c r="CN193" s="150"/>
      <c r="CO193" s="150"/>
      <c r="CP193" s="150"/>
      <c r="CQ193" s="150"/>
      <c r="CR193" s="150"/>
      <c r="CS193" s="150"/>
      <c r="CT193" s="150"/>
      <c r="CU193" s="150"/>
      <c r="CV193" s="150"/>
      <c r="CW193" s="150"/>
      <c r="CX193" s="150"/>
      <c r="CY193" s="150"/>
      <c r="CZ193" s="150"/>
      <c r="DA193" s="150"/>
      <c r="DB193" s="150"/>
      <c r="DC193" s="150"/>
      <c r="DD193" s="150"/>
      <c r="DE193" s="150"/>
      <c r="DF193" s="150"/>
      <c r="DG193" s="150"/>
      <c r="DH193" s="150"/>
      <c r="DI193" s="150"/>
      <c r="DJ193" s="150"/>
      <c r="DK193" s="150"/>
      <c r="DL193" s="150"/>
      <c r="DM193" s="150"/>
      <c r="DN193" s="150"/>
      <c r="DO193" s="150"/>
      <c r="DP193" s="150"/>
      <c r="DQ193" s="150"/>
      <c r="DR193" s="150"/>
      <c r="DS193" s="150"/>
      <c r="DT193" s="150"/>
      <c r="DU193" s="150"/>
      <c r="DV193" s="150"/>
      <c r="DW193" s="150"/>
      <c r="DX193" s="150"/>
      <c r="DY193" s="150"/>
      <c r="DZ193" s="150"/>
      <c r="EA193" s="150"/>
      <c r="EB193" s="150"/>
      <c r="EC193" s="150"/>
      <c r="ED193" s="150"/>
      <c r="EE193" s="150"/>
      <c r="EF193" s="150"/>
      <c r="EG193" s="150"/>
      <c r="EH193" s="150"/>
      <c r="EI193" s="150"/>
      <c r="EJ193" s="150"/>
      <c r="EK193" s="150"/>
      <c r="EL193" s="150"/>
      <c r="EM193" s="150"/>
      <c r="EN193" s="150"/>
      <c r="EO193" s="150"/>
      <c r="EP193" s="150"/>
      <c r="EQ193" s="150"/>
      <c r="ER193" s="150"/>
      <c r="ES193" s="150"/>
      <c r="ET193" s="150"/>
      <c r="EU193" s="150"/>
      <c r="EV193" s="150"/>
      <c r="EW193" s="150"/>
      <c r="EX193" s="150"/>
      <c r="EY193" s="150"/>
      <c r="EZ193" s="150"/>
      <c r="FA193" s="150"/>
      <c r="FB193" s="150"/>
      <c r="FC193" s="150"/>
      <c r="FD193" s="150"/>
      <c r="FE193" s="150"/>
      <c r="FF193" s="150"/>
      <c r="FG193" s="150"/>
      <c r="FH193" s="150"/>
      <c r="FI193" s="150"/>
      <c r="FJ193" s="150"/>
      <c r="FK193" s="150"/>
      <c r="FL193" s="150"/>
      <c r="FM193" s="150"/>
      <c r="FN193" s="150"/>
      <c r="FO193" s="150"/>
      <c r="FP193" s="150"/>
      <c r="FQ193" s="150"/>
      <c r="FR193" s="150"/>
      <c r="FS193" s="150"/>
      <c r="FT193" s="150"/>
      <c r="FU193" s="150"/>
      <c r="FV193" s="150"/>
      <c r="FW193" s="150"/>
      <c r="FX193" s="150"/>
      <c r="FY193" s="150"/>
      <c r="FZ193" s="150"/>
      <c r="GA193" s="150"/>
      <c r="GB193" s="150"/>
      <c r="GC193" s="150"/>
      <c r="GD193" s="150"/>
      <c r="GE193" s="150"/>
      <c r="GF193" s="150"/>
      <c r="GG193" s="150"/>
      <c r="GH193" s="150"/>
      <c r="GI193" s="150"/>
      <c r="GJ193" s="150"/>
      <c r="GK193" s="150"/>
      <c r="GL193" s="150"/>
      <c r="GM193" s="150"/>
      <c r="GN193" s="150"/>
      <c r="GO193" s="150"/>
      <c r="GP193" s="150"/>
      <c r="GQ193" s="150"/>
      <c r="GR193" s="150"/>
      <c r="GS193" s="150"/>
      <c r="GT193" s="150"/>
      <c r="GU193" s="150"/>
      <c r="GV193" s="150"/>
      <c r="GW193" s="150"/>
      <c r="GX193" s="150"/>
      <c r="GY193" s="150"/>
      <c r="GZ193" s="150"/>
      <c r="HA193" s="150"/>
      <c r="HB193" s="150"/>
      <c r="HC193" s="150"/>
      <c r="HD193" s="150"/>
      <c r="HE193" s="150"/>
      <c r="HF193" s="150"/>
      <c r="HG193" s="150"/>
      <c r="HH193" s="150"/>
      <c r="HI193" s="150"/>
      <c r="HJ193" s="150"/>
      <c r="HK193" s="150"/>
      <c r="HL193" s="150"/>
      <c r="HM193" s="150"/>
      <c r="HN193" s="150"/>
      <c r="HO193" s="150"/>
      <c r="HP193" s="150"/>
      <c r="HQ193" s="150"/>
      <c r="HR193" s="150"/>
      <c r="HS193" s="150"/>
      <c r="HT193" s="150"/>
      <c r="HU193" s="150"/>
      <c r="HV193" s="150"/>
      <c r="HW193" s="150"/>
      <c r="HX193" s="150"/>
      <c r="HY193" s="150"/>
      <c r="HZ193" s="150"/>
      <c r="IA193" s="150"/>
      <c r="IB193" s="150"/>
      <c r="IC193" s="150"/>
      <c r="ID193" s="150"/>
      <c r="IE193" s="150"/>
      <c r="IF193" s="150"/>
      <c r="IG193" s="150"/>
      <c r="IH193" s="150"/>
      <c r="II193" s="150"/>
      <c r="IJ193" s="150"/>
      <c r="IK193" s="150"/>
      <c r="IL193" s="150"/>
      <c r="IM193" s="150"/>
      <c r="IN193" s="150"/>
      <c r="IO193" s="150"/>
      <c r="IP193" s="150"/>
      <c r="IQ193" s="150"/>
      <c r="IR193" s="150"/>
      <c r="IS193" s="150"/>
      <c r="IT193" s="150"/>
      <c r="IU193" s="150"/>
      <c r="IV193" s="150"/>
      <c r="IW193" s="150"/>
      <c r="IX193" s="150"/>
      <c r="IY193" s="150"/>
      <c r="IZ193" s="150"/>
      <c r="JA193" s="150"/>
      <c r="JB193" s="150"/>
      <c r="JC193" s="150"/>
      <c r="JD193" s="150"/>
      <c r="JE193" s="150"/>
      <c r="JF193" s="150"/>
      <c r="JG193" s="150"/>
      <c r="JH193" s="150"/>
      <c r="JI193" s="150"/>
      <c r="JJ193" s="150"/>
      <c r="JK193" s="150"/>
      <c r="JL193" s="150"/>
      <c r="JM193" s="150"/>
      <c r="JN193" s="150"/>
      <c r="JO193" s="150"/>
      <c r="JP193" s="150"/>
      <c r="JQ193" s="150"/>
      <c r="JR193" s="150"/>
      <c r="JS193" s="150"/>
      <c r="JT193" s="150"/>
      <c r="JU193" s="150"/>
      <c r="JV193" s="150"/>
      <c r="JW193" s="150"/>
      <c r="JX193" s="150"/>
      <c r="JY193" s="150"/>
      <c r="JZ193" s="150"/>
      <c r="KA193" s="150"/>
      <c r="KB193" s="150"/>
      <c r="KC193" s="150"/>
      <c r="KD193" s="150"/>
      <c r="KE193" s="150"/>
      <c r="KF193" s="150"/>
      <c r="KG193" s="150"/>
      <c r="KH193" s="150"/>
      <c r="KI193" s="150"/>
      <c r="KJ193" s="150"/>
      <c r="KK193" s="150"/>
      <c r="KL193" s="150"/>
      <c r="KM193" s="150"/>
      <c r="KN193" s="150"/>
      <c r="KO193" s="150"/>
      <c r="KP193" s="150"/>
      <c r="KQ193" s="150"/>
      <c r="KR193" s="150"/>
      <c r="KS193" s="150"/>
      <c r="KT193" s="150"/>
      <c r="KU193" s="150"/>
      <c r="KV193" s="150"/>
      <c r="KW193" s="150"/>
      <c r="KX193" s="150"/>
      <c r="KY193" s="150"/>
      <c r="KZ193" s="150"/>
      <c r="LA193" s="150"/>
      <c r="LB193" s="150"/>
      <c r="LC193" s="150"/>
      <c r="LD193" s="150"/>
      <c r="LE193" s="150"/>
      <c r="LF193" s="150"/>
      <c r="LG193" s="150"/>
      <c r="LH193" s="150"/>
      <c r="LI193" s="150"/>
      <c r="LJ193" s="150"/>
      <c r="LK193" s="150"/>
      <c r="LL193" s="150"/>
      <c r="LM193" s="150"/>
      <c r="LN193" s="150"/>
      <c r="LO193" s="150"/>
      <c r="LP193" s="150"/>
      <c r="LQ193" s="150"/>
      <c r="LR193" s="150"/>
    </row>
    <row r="194" spans="1:330" s="158" customFormat="1" ht="15" x14ac:dyDescent="0.2">
      <c r="A194" s="151" t="s">
        <v>616</v>
      </c>
      <c r="B194" s="151" t="s">
        <v>632</v>
      </c>
      <c r="C194" s="221">
        <v>51</v>
      </c>
      <c r="D194" s="153">
        <v>51000</v>
      </c>
      <c r="E194" s="151" t="s">
        <v>101</v>
      </c>
      <c r="F194" s="174">
        <v>4221</v>
      </c>
      <c r="G194" s="155" t="s">
        <v>614</v>
      </c>
      <c r="H194" s="156"/>
      <c r="I194" s="94">
        <v>9392</v>
      </c>
      <c r="J194" s="112"/>
      <c r="K194" s="94">
        <v>4696</v>
      </c>
      <c r="L194" s="112"/>
      <c r="M194" s="118">
        <v>4696</v>
      </c>
      <c r="N194" s="113"/>
      <c r="O194" s="118">
        <v>4696</v>
      </c>
      <c r="P194" s="113"/>
      <c r="Q194" s="118">
        <v>4696</v>
      </c>
      <c r="R194" s="113"/>
      <c r="S194" s="118">
        <v>9392</v>
      </c>
      <c r="T194" s="113"/>
      <c r="U194" s="94">
        <v>0</v>
      </c>
      <c r="V194" s="112"/>
      <c r="W194" s="118"/>
      <c r="X194" s="113"/>
      <c r="Y194" s="118"/>
      <c r="Z194" s="113"/>
      <c r="AA194" s="118"/>
      <c r="AB194" s="113"/>
      <c r="AC194" s="118">
        <v>4696</v>
      </c>
      <c r="AD194" s="113"/>
      <c r="AE194" s="118"/>
      <c r="AF194" s="113"/>
      <c r="AG194" s="118"/>
      <c r="AH194" s="113"/>
      <c r="AI194" s="118"/>
      <c r="AJ194" s="113"/>
      <c r="AK194" s="118"/>
      <c r="AL194" s="113"/>
      <c r="AM194" s="157"/>
      <c r="AN194" s="157"/>
      <c r="AO194" s="157"/>
      <c r="AP194" s="157"/>
      <c r="AQ194" s="157"/>
      <c r="AR194" s="157"/>
      <c r="AS194" s="157"/>
      <c r="AT194" s="157"/>
      <c r="AU194" s="157"/>
      <c r="AV194" s="157"/>
      <c r="AW194" s="157"/>
      <c r="AX194" s="157"/>
      <c r="AY194" s="157"/>
      <c r="AZ194" s="157"/>
      <c r="BA194" s="157"/>
      <c r="BB194" s="157"/>
      <c r="BC194" s="157"/>
      <c r="BD194" s="157"/>
      <c r="BE194" s="157"/>
      <c r="BF194" s="157"/>
      <c r="BG194" s="157"/>
      <c r="BH194" s="157"/>
      <c r="BI194" s="157"/>
      <c r="BJ194" s="157"/>
      <c r="BK194" s="157"/>
      <c r="BL194" s="157"/>
      <c r="BM194" s="157"/>
      <c r="BN194" s="157"/>
      <c r="BO194" s="157"/>
      <c r="BP194" s="157"/>
      <c r="BQ194" s="157"/>
      <c r="BR194" s="157"/>
      <c r="BS194" s="157"/>
      <c r="BT194" s="157"/>
      <c r="BU194" s="157"/>
      <c r="BV194" s="157"/>
      <c r="BW194" s="157"/>
      <c r="BX194" s="157"/>
      <c r="BY194" s="157"/>
      <c r="BZ194" s="157"/>
      <c r="CA194" s="157"/>
      <c r="CB194" s="157"/>
      <c r="CC194" s="157"/>
      <c r="CD194" s="157"/>
      <c r="CE194" s="157"/>
      <c r="CF194" s="157"/>
      <c r="CG194" s="157"/>
      <c r="CH194" s="157"/>
      <c r="CI194" s="157"/>
      <c r="CJ194" s="157"/>
      <c r="CK194" s="157"/>
      <c r="CL194" s="157"/>
      <c r="CM194" s="157"/>
      <c r="CN194" s="157"/>
      <c r="CO194" s="157"/>
      <c r="CP194" s="157"/>
      <c r="CQ194" s="157"/>
      <c r="CR194" s="157"/>
      <c r="CS194" s="157"/>
      <c r="CT194" s="157"/>
      <c r="CU194" s="157"/>
      <c r="CV194" s="157"/>
      <c r="CW194" s="157"/>
      <c r="CX194" s="157"/>
      <c r="CY194" s="157"/>
      <c r="CZ194" s="157"/>
      <c r="DA194" s="157"/>
      <c r="DB194" s="157"/>
      <c r="DC194" s="157"/>
      <c r="DD194" s="157"/>
      <c r="DE194" s="157"/>
      <c r="DF194" s="157"/>
      <c r="DG194" s="157"/>
      <c r="DH194" s="157"/>
      <c r="DI194" s="157"/>
      <c r="DJ194" s="157"/>
      <c r="DK194" s="157"/>
      <c r="DL194" s="157"/>
      <c r="DM194" s="157"/>
      <c r="DN194" s="157"/>
      <c r="DO194" s="157"/>
      <c r="DP194" s="157"/>
      <c r="DQ194" s="157"/>
      <c r="DR194" s="157"/>
      <c r="DS194" s="157"/>
      <c r="DT194" s="157"/>
      <c r="DU194" s="157"/>
      <c r="DV194" s="157"/>
      <c r="DW194" s="157"/>
      <c r="DX194" s="157"/>
      <c r="DY194" s="157"/>
      <c r="DZ194" s="157"/>
      <c r="EA194" s="157"/>
      <c r="EB194" s="157"/>
      <c r="EC194" s="157"/>
      <c r="ED194" s="157"/>
      <c r="EE194" s="157"/>
      <c r="EF194" s="157"/>
      <c r="EG194" s="157"/>
      <c r="EH194" s="157"/>
      <c r="EI194" s="157"/>
      <c r="EJ194" s="157"/>
      <c r="EK194" s="157"/>
      <c r="EL194" s="157"/>
      <c r="EM194" s="157"/>
      <c r="EN194" s="157"/>
      <c r="EO194" s="157"/>
      <c r="EP194" s="157"/>
      <c r="EQ194" s="157"/>
      <c r="ER194" s="157"/>
      <c r="ES194" s="157"/>
      <c r="ET194" s="157"/>
      <c r="EU194" s="157"/>
      <c r="EV194" s="157"/>
      <c r="EW194" s="157"/>
      <c r="EX194" s="157"/>
      <c r="EY194" s="157"/>
      <c r="EZ194" s="157"/>
      <c r="FA194" s="157"/>
      <c r="FB194" s="157"/>
      <c r="FC194" s="157"/>
      <c r="FD194" s="157"/>
      <c r="FE194" s="157"/>
      <c r="FF194" s="157"/>
      <c r="FG194" s="157"/>
      <c r="FH194" s="157"/>
      <c r="FI194" s="157"/>
      <c r="FJ194" s="157"/>
      <c r="FK194" s="157"/>
      <c r="FL194" s="157"/>
      <c r="FM194" s="157"/>
      <c r="FN194" s="157"/>
      <c r="FO194" s="157"/>
      <c r="FP194" s="157"/>
      <c r="FQ194" s="157"/>
      <c r="FR194" s="157"/>
      <c r="FS194" s="157"/>
      <c r="FT194" s="157"/>
      <c r="FU194" s="157"/>
      <c r="FV194" s="157"/>
      <c r="FW194" s="157"/>
      <c r="FX194" s="157"/>
      <c r="FY194" s="157"/>
      <c r="FZ194" s="157"/>
      <c r="GA194" s="157"/>
      <c r="GB194" s="157"/>
      <c r="GC194" s="157"/>
      <c r="GD194" s="157"/>
      <c r="GE194" s="157"/>
      <c r="GF194" s="157"/>
      <c r="GG194" s="157"/>
      <c r="GH194" s="157"/>
      <c r="GI194" s="157"/>
      <c r="GJ194" s="157"/>
      <c r="GK194" s="157"/>
      <c r="GL194" s="157"/>
      <c r="GM194" s="157"/>
      <c r="GN194" s="157"/>
      <c r="GO194" s="157"/>
      <c r="GP194" s="157"/>
      <c r="GQ194" s="157"/>
      <c r="GR194" s="157"/>
      <c r="GS194" s="157"/>
      <c r="GT194" s="157"/>
      <c r="GU194" s="157"/>
      <c r="GV194" s="157"/>
      <c r="GW194" s="157"/>
      <c r="GX194" s="157"/>
      <c r="GY194" s="157"/>
      <c r="GZ194" s="157"/>
      <c r="HA194" s="157"/>
      <c r="HB194" s="157"/>
      <c r="HC194" s="157"/>
      <c r="HD194" s="157"/>
      <c r="HE194" s="157"/>
      <c r="HF194" s="157"/>
      <c r="HG194" s="157"/>
      <c r="HH194" s="157"/>
      <c r="HI194" s="157"/>
      <c r="HJ194" s="157"/>
      <c r="HK194" s="157"/>
      <c r="HL194" s="157"/>
      <c r="HM194" s="157"/>
      <c r="HN194" s="157"/>
      <c r="HO194" s="157"/>
      <c r="HP194" s="157"/>
      <c r="HQ194" s="157"/>
      <c r="HR194" s="157"/>
      <c r="HS194" s="157"/>
      <c r="HT194" s="157"/>
      <c r="HU194" s="157"/>
      <c r="HV194" s="157"/>
      <c r="HW194" s="157"/>
      <c r="HX194" s="157"/>
      <c r="HY194" s="157"/>
      <c r="HZ194" s="157"/>
      <c r="IA194" s="157"/>
      <c r="IB194" s="157"/>
      <c r="IC194" s="157"/>
      <c r="ID194" s="157"/>
      <c r="IE194" s="157"/>
      <c r="IF194" s="157"/>
      <c r="IG194" s="157"/>
      <c r="IH194" s="157"/>
      <c r="II194" s="157"/>
      <c r="IJ194" s="157"/>
      <c r="IK194" s="157"/>
      <c r="IL194" s="157"/>
      <c r="IM194" s="157"/>
      <c r="IN194" s="157"/>
      <c r="IO194" s="157"/>
      <c r="IP194" s="157"/>
      <c r="IQ194" s="157"/>
      <c r="IR194" s="157"/>
      <c r="IS194" s="157"/>
      <c r="IT194" s="157"/>
      <c r="IU194" s="157"/>
      <c r="IV194" s="157"/>
      <c r="IW194" s="157"/>
      <c r="IX194" s="157"/>
      <c r="IY194" s="157"/>
      <c r="IZ194" s="157"/>
      <c r="JA194" s="157"/>
      <c r="JB194" s="157"/>
      <c r="JC194" s="157"/>
      <c r="JD194" s="157"/>
      <c r="JE194" s="157"/>
      <c r="JF194" s="157"/>
      <c r="JG194" s="157"/>
      <c r="JH194" s="157"/>
      <c r="JI194" s="157"/>
      <c r="JJ194" s="157"/>
      <c r="JK194" s="157"/>
      <c r="JL194" s="157"/>
      <c r="JM194" s="157"/>
      <c r="JN194" s="157"/>
      <c r="JO194" s="157"/>
      <c r="JP194" s="157"/>
      <c r="JQ194" s="157"/>
      <c r="JR194" s="157"/>
      <c r="JS194" s="157"/>
      <c r="JT194" s="157"/>
      <c r="JU194" s="157"/>
      <c r="JV194" s="157"/>
      <c r="JW194" s="157"/>
      <c r="JX194" s="157"/>
      <c r="JY194" s="157"/>
      <c r="JZ194" s="157"/>
      <c r="KA194" s="157"/>
      <c r="KB194" s="157"/>
      <c r="KC194" s="157"/>
      <c r="KD194" s="157"/>
      <c r="KE194" s="157"/>
      <c r="KF194" s="157"/>
      <c r="KG194" s="157"/>
      <c r="KH194" s="157"/>
      <c r="KI194" s="157"/>
      <c r="KJ194" s="157"/>
      <c r="KK194" s="157"/>
      <c r="KL194" s="157"/>
      <c r="KM194" s="157"/>
      <c r="KN194" s="157"/>
      <c r="KO194" s="157"/>
      <c r="KP194" s="157"/>
      <c r="KQ194" s="157"/>
      <c r="KR194" s="157"/>
      <c r="KS194" s="157"/>
      <c r="KT194" s="157"/>
      <c r="KU194" s="157"/>
      <c r="KV194" s="157"/>
      <c r="KW194" s="157"/>
      <c r="KX194" s="157"/>
      <c r="KY194" s="157"/>
      <c r="KZ194" s="157"/>
      <c r="LA194" s="157"/>
      <c r="LB194" s="157"/>
      <c r="LC194" s="157"/>
      <c r="LD194" s="157"/>
      <c r="LE194" s="157"/>
      <c r="LF194" s="157"/>
      <c r="LG194" s="157"/>
      <c r="LH194" s="157"/>
      <c r="LI194" s="157"/>
      <c r="LJ194" s="157"/>
      <c r="LK194" s="157"/>
      <c r="LL194" s="157"/>
      <c r="LM194" s="157"/>
      <c r="LN194" s="157"/>
      <c r="LO194" s="157"/>
      <c r="LP194" s="157"/>
      <c r="LQ194" s="157"/>
      <c r="LR194" s="157"/>
    </row>
    <row r="195" spans="1:330" s="159" customFormat="1" x14ac:dyDescent="0.2">
      <c r="A195" s="145" t="s">
        <v>616</v>
      </c>
      <c r="B195" s="145" t="s">
        <v>632</v>
      </c>
      <c r="C195" s="221">
        <v>51</v>
      </c>
      <c r="D195" s="153">
        <v>51000</v>
      </c>
      <c r="E195" s="145"/>
      <c r="F195" s="168">
        <v>426</v>
      </c>
      <c r="G195" s="148"/>
      <c r="H195" s="149"/>
      <c r="I195" s="101">
        <f t="shared" ref="I195:AL195" si="337">SUM(I196:I196)</f>
        <v>10160</v>
      </c>
      <c r="J195" s="101">
        <f t="shared" si="337"/>
        <v>0</v>
      </c>
      <c r="K195" s="101">
        <f t="shared" si="337"/>
        <v>5080</v>
      </c>
      <c r="L195" s="101">
        <f t="shared" si="337"/>
        <v>0</v>
      </c>
      <c r="M195" s="108">
        <f t="shared" si="337"/>
        <v>5080</v>
      </c>
      <c r="N195" s="108">
        <f t="shared" si="337"/>
        <v>0</v>
      </c>
      <c r="O195" s="108">
        <f t="shared" si="337"/>
        <v>5080</v>
      </c>
      <c r="P195" s="108">
        <f t="shared" si="337"/>
        <v>0</v>
      </c>
      <c r="Q195" s="108">
        <f t="shared" si="337"/>
        <v>5080</v>
      </c>
      <c r="R195" s="108">
        <f t="shared" si="337"/>
        <v>0</v>
      </c>
      <c r="S195" s="108">
        <f t="shared" si="337"/>
        <v>10150</v>
      </c>
      <c r="T195" s="108">
        <f t="shared" si="337"/>
        <v>0</v>
      </c>
      <c r="U195" s="101">
        <f t="shared" si="337"/>
        <v>0</v>
      </c>
      <c r="V195" s="101">
        <f t="shared" si="337"/>
        <v>0</v>
      </c>
      <c r="W195" s="108">
        <f t="shared" si="337"/>
        <v>0</v>
      </c>
      <c r="X195" s="108">
        <f t="shared" si="337"/>
        <v>0</v>
      </c>
      <c r="Y195" s="108">
        <f t="shared" si="337"/>
        <v>0</v>
      </c>
      <c r="Z195" s="108">
        <f t="shared" si="337"/>
        <v>0</v>
      </c>
      <c r="AA195" s="108">
        <f t="shared" si="337"/>
        <v>0</v>
      </c>
      <c r="AB195" s="108">
        <f t="shared" si="337"/>
        <v>0</v>
      </c>
      <c r="AC195" s="108">
        <f t="shared" si="337"/>
        <v>5080</v>
      </c>
      <c r="AD195" s="108">
        <f t="shared" si="337"/>
        <v>0</v>
      </c>
      <c r="AE195" s="108">
        <f t="shared" si="337"/>
        <v>0</v>
      </c>
      <c r="AF195" s="108">
        <f t="shared" si="337"/>
        <v>0</v>
      </c>
      <c r="AG195" s="108">
        <f t="shared" si="337"/>
        <v>0</v>
      </c>
      <c r="AH195" s="108">
        <f t="shared" si="337"/>
        <v>0</v>
      </c>
      <c r="AI195" s="108">
        <f t="shared" si="337"/>
        <v>0</v>
      </c>
      <c r="AJ195" s="108">
        <f t="shared" si="337"/>
        <v>0</v>
      </c>
      <c r="AK195" s="108">
        <f t="shared" si="337"/>
        <v>0</v>
      </c>
      <c r="AL195" s="108">
        <f t="shared" si="337"/>
        <v>0</v>
      </c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  <c r="CA195" s="150"/>
      <c r="CB195" s="150"/>
      <c r="CC195" s="150"/>
      <c r="CD195" s="150"/>
      <c r="CE195" s="150"/>
      <c r="CF195" s="150"/>
      <c r="CG195" s="150"/>
      <c r="CH195" s="150"/>
      <c r="CI195" s="150"/>
      <c r="CJ195" s="150"/>
      <c r="CK195" s="150"/>
      <c r="CL195" s="150"/>
      <c r="CM195" s="150"/>
      <c r="CN195" s="150"/>
      <c r="CO195" s="150"/>
      <c r="CP195" s="150"/>
      <c r="CQ195" s="150"/>
      <c r="CR195" s="150"/>
      <c r="CS195" s="150"/>
      <c r="CT195" s="150"/>
      <c r="CU195" s="150"/>
      <c r="CV195" s="150"/>
      <c r="CW195" s="150"/>
      <c r="CX195" s="150"/>
      <c r="CY195" s="150"/>
      <c r="CZ195" s="150"/>
      <c r="DA195" s="150"/>
      <c r="DB195" s="150"/>
      <c r="DC195" s="150"/>
      <c r="DD195" s="150"/>
      <c r="DE195" s="150"/>
      <c r="DF195" s="150"/>
      <c r="DG195" s="150"/>
      <c r="DH195" s="150"/>
      <c r="DI195" s="150"/>
      <c r="DJ195" s="150"/>
      <c r="DK195" s="150"/>
      <c r="DL195" s="150"/>
      <c r="DM195" s="150"/>
      <c r="DN195" s="150"/>
      <c r="DO195" s="150"/>
      <c r="DP195" s="150"/>
      <c r="DQ195" s="150"/>
      <c r="DR195" s="150"/>
      <c r="DS195" s="150"/>
      <c r="DT195" s="150"/>
      <c r="DU195" s="150"/>
      <c r="DV195" s="150"/>
      <c r="DW195" s="150"/>
      <c r="DX195" s="150"/>
      <c r="DY195" s="150"/>
      <c r="DZ195" s="150"/>
      <c r="EA195" s="150"/>
      <c r="EB195" s="150"/>
      <c r="EC195" s="150"/>
      <c r="ED195" s="150"/>
      <c r="EE195" s="150"/>
      <c r="EF195" s="150"/>
      <c r="EG195" s="150"/>
      <c r="EH195" s="150"/>
      <c r="EI195" s="150"/>
      <c r="EJ195" s="150"/>
      <c r="EK195" s="150"/>
      <c r="EL195" s="150"/>
      <c r="EM195" s="150"/>
      <c r="EN195" s="150"/>
      <c r="EO195" s="150"/>
      <c r="EP195" s="150"/>
      <c r="EQ195" s="150"/>
      <c r="ER195" s="150"/>
      <c r="ES195" s="150"/>
      <c r="ET195" s="150"/>
      <c r="EU195" s="150"/>
      <c r="EV195" s="150"/>
      <c r="EW195" s="150"/>
      <c r="EX195" s="150"/>
      <c r="EY195" s="150"/>
      <c r="EZ195" s="150"/>
      <c r="FA195" s="150"/>
      <c r="FB195" s="150"/>
      <c r="FC195" s="150"/>
      <c r="FD195" s="150"/>
      <c r="FE195" s="150"/>
      <c r="FF195" s="150"/>
      <c r="FG195" s="150"/>
      <c r="FH195" s="150"/>
      <c r="FI195" s="150"/>
      <c r="FJ195" s="150"/>
      <c r="FK195" s="150"/>
      <c r="FL195" s="150"/>
      <c r="FM195" s="150"/>
      <c r="FN195" s="150"/>
      <c r="FO195" s="150"/>
      <c r="FP195" s="150"/>
      <c r="FQ195" s="150"/>
      <c r="FR195" s="150"/>
      <c r="FS195" s="150"/>
      <c r="FT195" s="150"/>
      <c r="FU195" s="150"/>
      <c r="FV195" s="150"/>
      <c r="FW195" s="150"/>
      <c r="FX195" s="150"/>
      <c r="FY195" s="150"/>
      <c r="FZ195" s="150"/>
      <c r="GA195" s="150"/>
      <c r="GB195" s="150"/>
      <c r="GC195" s="150"/>
      <c r="GD195" s="150"/>
      <c r="GE195" s="150"/>
      <c r="GF195" s="150"/>
      <c r="GG195" s="150"/>
      <c r="GH195" s="150"/>
      <c r="GI195" s="150"/>
      <c r="GJ195" s="150"/>
      <c r="GK195" s="150"/>
      <c r="GL195" s="150"/>
      <c r="GM195" s="150"/>
      <c r="GN195" s="150"/>
      <c r="GO195" s="150"/>
      <c r="GP195" s="150"/>
      <c r="GQ195" s="150"/>
      <c r="GR195" s="150"/>
      <c r="GS195" s="150"/>
      <c r="GT195" s="150"/>
      <c r="GU195" s="150"/>
      <c r="GV195" s="150"/>
      <c r="GW195" s="150"/>
      <c r="GX195" s="150"/>
      <c r="GY195" s="150"/>
      <c r="GZ195" s="150"/>
      <c r="HA195" s="150"/>
      <c r="HB195" s="150"/>
      <c r="HC195" s="150"/>
      <c r="HD195" s="150"/>
      <c r="HE195" s="150"/>
      <c r="HF195" s="150"/>
      <c r="HG195" s="150"/>
      <c r="HH195" s="150"/>
      <c r="HI195" s="150"/>
      <c r="HJ195" s="150"/>
      <c r="HK195" s="150"/>
      <c r="HL195" s="150"/>
      <c r="HM195" s="150"/>
      <c r="HN195" s="150"/>
      <c r="HO195" s="150"/>
      <c r="HP195" s="150"/>
      <c r="HQ195" s="150"/>
      <c r="HR195" s="150"/>
      <c r="HS195" s="150"/>
      <c r="HT195" s="150"/>
      <c r="HU195" s="150"/>
      <c r="HV195" s="150"/>
      <c r="HW195" s="150"/>
      <c r="HX195" s="150"/>
      <c r="HY195" s="150"/>
      <c r="HZ195" s="150"/>
      <c r="IA195" s="150"/>
      <c r="IB195" s="150"/>
      <c r="IC195" s="150"/>
      <c r="ID195" s="150"/>
      <c r="IE195" s="150"/>
      <c r="IF195" s="150"/>
      <c r="IG195" s="150"/>
      <c r="IH195" s="150"/>
      <c r="II195" s="150"/>
      <c r="IJ195" s="150"/>
      <c r="IK195" s="150"/>
      <c r="IL195" s="150"/>
      <c r="IM195" s="150"/>
      <c r="IN195" s="150"/>
      <c r="IO195" s="150"/>
      <c r="IP195" s="150"/>
      <c r="IQ195" s="150"/>
      <c r="IR195" s="150"/>
      <c r="IS195" s="150"/>
      <c r="IT195" s="150"/>
      <c r="IU195" s="150"/>
      <c r="IV195" s="150"/>
      <c r="IW195" s="150"/>
      <c r="IX195" s="150"/>
      <c r="IY195" s="150"/>
      <c r="IZ195" s="150"/>
      <c r="JA195" s="150"/>
      <c r="JB195" s="150"/>
      <c r="JC195" s="150"/>
      <c r="JD195" s="150"/>
      <c r="JE195" s="150"/>
      <c r="JF195" s="150"/>
      <c r="JG195" s="150"/>
      <c r="JH195" s="150"/>
      <c r="JI195" s="150"/>
      <c r="JJ195" s="150"/>
      <c r="JK195" s="150"/>
      <c r="JL195" s="150"/>
      <c r="JM195" s="150"/>
      <c r="JN195" s="150"/>
      <c r="JO195" s="150"/>
      <c r="JP195" s="150"/>
      <c r="JQ195" s="150"/>
      <c r="JR195" s="150"/>
      <c r="JS195" s="150"/>
      <c r="JT195" s="150"/>
      <c r="JU195" s="150"/>
      <c r="JV195" s="150"/>
      <c r="JW195" s="150"/>
      <c r="JX195" s="150"/>
      <c r="JY195" s="150"/>
      <c r="JZ195" s="150"/>
      <c r="KA195" s="150"/>
      <c r="KB195" s="150"/>
      <c r="KC195" s="150"/>
      <c r="KD195" s="150"/>
      <c r="KE195" s="150"/>
      <c r="KF195" s="150"/>
      <c r="KG195" s="150"/>
      <c r="KH195" s="150"/>
      <c r="KI195" s="150"/>
      <c r="KJ195" s="150"/>
      <c r="KK195" s="150"/>
      <c r="KL195" s="150"/>
      <c r="KM195" s="150"/>
      <c r="KN195" s="150"/>
      <c r="KO195" s="150"/>
      <c r="KP195" s="150"/>
      <c r="KQ195" s="150"/>
      <c r="KR195" s="150"/>
      <c r="KS195" s="150"/>
      <c r="KT195" s="150"/>
      <c r="KU195" s="150"/>
      <c r="KV195" s="150"/>
      <c r="KW195" s="150"/>
      <c r="KX195" s="150"/>
      <c r="KY195" s="150"/>
      <c r="KZ195" s="150"/>
      <c r="LA195" s="150"/>
      <c r="LB195" s="150"/>
      <c r="LC195" s="150"/>
      <c r="LD195" s="150"/>
      <c r="LE195" s="150"/>
      <c r="LF195" s="150"/>
      <c r="LG195" s="150"/>
      <c r="LH195" s="150"/>
      <c r="LI195" s="150"/>
      <c r="LJ195" s="150"/>
      <c r="LK195" s="150"/>
      <c r="LL195" s="150"/>
      <c r="LM195" s="150"/>
      <c r="LN195" s="150"/>
      <c r="LO195" s="150"/>
      <c r="LP195" s="150"/>
      <c r="LQ195" s="150"/>
      <c r="LR195" s="150"/>
    </row>
    <row r="196" spans="1:330" s="158" customFormat="1" ht="15" x14ac:dyDescent="0.2">
      <c r="A196" s="151" t="s">
        <v>616</v>
      </c>
      <c r="B196" s="151" t="s">
        <v>632</v>
      </c>
      <c r="C196" s="221">
        <v>51</v>
      </c>
      <c r="D196" s="153">
        <v>51000</v>
      </c>
      <c r="E196" s="151" t="s">
        <v>101</v>
      </c>
      <c r="F196" s="174">
        <v>4262</v>
      </c>
      <c r="G196" s="155" t="s">
        <v>218</v>
      </c>
      <c r="H196" s="156"/>
      <c r="I196" s="94">
        <v>10160</v>
      </c>
      <c r="J196" s="112"/>
      <c r="K196" s="94">
        <v>5080</v>
      </c>
      <c r="L196" s="112"/>
      <c r="M196" s="118">
        <v>5080</v>
      </c>
      <c r="N196" s="113"/>
      <c r="O196" s="118">
        <v>5080</v>
      </c>
      <c r="P196" s="113"/>
      <c r="Q196" s="118">
        <v>5080</v>
      </c>
      <c r="R196" s="113"/>
      <c r="S196" s="118">
        <v>10150</v>
      </c>
      <c r="T196" s="113"/>
      <c r="U196" s="94">
        <v>0</v>
      </c>
      <c r="V196" s="112"/>
      <c r="W196" s="118"/>
      <c r="X196" s="113"/>
      <c r="Y196" s="118"/>
      <c r="Z196" s="113"/>
      <c r="AA196" s="118"/>
      <c r="AB196" s="113"/>
      <c r="AC196" s="118">
        <v>5080</v>
      </c>
      <c r="AD196" s="113"/>
      <c r="AE196" s="118"/>
      <c r="AF196" s="113"/>
      <c r="AG196" s="118"/>
      <c r="AH196" s="113"/>
      <c r="AI196" s="118"/>
      <c r="AJ196" s="113"/>
      <c r="AK196" s="118"/>
      <c r="AL196" s="113"/>
      <c r="AM196" s="157"/>
      <c r="AN196" s="157"/>
      <c r="AO196" s="157"/>
      <c r="AP196" s="157"/>
      <c r="AQ196" s="157"/>
      <c r="AR196" s="157"/>
      <c r="AS196" s="157"/>
      <c r="AT196" s="157"/>
      <c r="AU196" s="157"/>
      <c r="AV196" s="157"/>
      <c r="AW196" s="157"/>
      <c r="AX196" s="157"/>
      <c r="AY196" s="157"/>
      <c r="AZ196" s="157"/>
      <c r="BA196" s="157"/>
      <c r="BB196" s="157"/>
      <c r="BC196" s="157"/>
      <c r="BD196" s="157"/>
      <c r="BE196" s="157"/>
      <c r="BF196" s="157"/>
      <c r="BG196" s="157"/>
      <c r="BH196" s="157"/>
      <c r="BI196" s="157"/>
      <c r="BJ196" s="157"/>
      <c r="BK196" s="157"/>
      <c r="BL196" s="157"/>
      <c r="BM196" s="157"/>
      <c r="BN196" s="157"/>
      <c r="BO196" s="157"/>
      <c r="BP196" s="157"/>
      <c r="BQ196" s="157"/>
      <c r="BR196" s="157"/>
      <c r="BS196" s="157"/>
      <c r="BT196" s="157"/>
      <c r="BU196" s="157"/>
      <c r="BV196" s="157"/>
      <c r="BW196" s="157"/>
      <c r="BX196" s="157"/>
      <c r="BY196" s="157"/>
      <c r="BZ196" s="157"/>
      <c r="CA196" s="157"/>
      <c r="CB196" s="157"/>
      <c r="CC196" s="157"/>
      <c r="CD196" s="157"/>
      <c r="CE196" s="157"/>
      <c r="CF196" s="157"/>
      <c r="CG196" s="157"/>
      <c r="CH196" s="157"/>
      <c r="CI196" s="157"/>
      <c r="CJ196" s="157"/>
      <c r="CK196" s="157"/>
      <c r="CL196" s="157"/>
      <c r="CM196" s="157"/>
      <c r="CN196" s="157"/>
      <c r="CO196" s="157"/>
      <c r="CP196" s="157"/>
      <c r="CQ196" s="157"/>
      <c r="CR196" s="157"/>
      <c r="CS196" s="157"/>
      <c r="CT196" s="157"/>
      <c r="CU196" s="157"/>
      <c r="CV196" s="157"/>
      <c r="CW196" s="157"/>
      <c r="CX196" s="157"/>
      <c r="CY196" s="157"/>
      <c r="CZ196" s="157"/>
      <c r="DA196" s="157"/>
      <c r="DB196" s="157"/>
      <c r="DC196" s="157"/>
      <c r="DD196" s="157"/>
      <c r="DE196" s="157"/>
      <c r="DF196" s="157"/>
      <c r="DG196" s="157"/>
      <c r="DH196" s="157"/>
      <c r="DI196" s="157"/>
      <c r="DJ196" s="157"/>
      <c r="DK196" s="157"/>
      <c r="DL196" s="157"/>
      <c r="DM196" s="157"/>
      <c r="DN196" s="157"/>
      <c r="DO196" s="157"/>
      <c r="DP196" s="157"/>
      <c r="DQ196" s="157"/>
      <c r="DR196" s="157"/>
      <c r="DS196" s="157"/>
      <c r="DT196" s="157"/>
      <c r="DU196" s="157"/>
      <c r="DV196" s="157"/>
      <c r="DW196" s="157"/>
      <c r="DX196" s="157"/>
      <c r="DY196" s="157"/>
      <c r="DZ196" s="157"/>
      <c r="EA196" s="157"/>
      <c r="EB196" s="157"/>
      <c r="EC196" s="157"/>
      <c r="ED196" s="157"/>
      <c r="EE196" s="157"/>
      <c r="EF196" s="157"/>
      <c r="EG196" s="157"/>
      <c r="EH196" s="157"/>
      <c r="EI196" s="157"/>
      <c r="EJ196" s="157"/>
      <c r="EK196" s="157"/>
      <c r="EL196" s="157"/>
      <c r="EM196" s="157"/>
      <c r="EN196" s="157"/>
      <c r="EO196" s="157"/>
      <c r="EP196" s="157"/>
      <c r="EQ196" s="157"/>
      <c r="ER196" s="157"/>
      <c r="ES196" s="157"/>
      <c r="ET196" s="157"/>
      <c r="EU196" s="157"/>
      <c r="EV196" s="157"/>
      <c r="EW196" s="157"/>
      <c r="EX196" s="157"/>
      <c r="EY196" s="157"/>
      <c r="EZ196" s="157"/>
      <c r="FA196" s="157"/>
      <c r="FB196" s="157"/>
      <c r="FC196" s="157"/>
      <c r="FD196" s="157"/>
      <c r="FE196" s="157"/>
      <c r="FF196" s="157"/>
      <c r="FG196" s="157"/>
      <c r="FH196" s="157"/>
      <c r="FI196" s="157"/>
      <c r="FJ196" s="157"/>
      <c r="FK196" s="157"/>
      <c r="FL196" s="157"/>
      <c r="FM196" s="157"/>
      <c r="FN196" s="157"/>
      <c r="FO196" s="157"/>
      <c r="FP196" s="157"/>
      <c r="FQ196" s="157"/>
      <c r="FR196" s="157"/>
      <c r="FS196" s="157"/>
      <c r="FT196" s="157"/>
      <c r="FU196" s="157"/>
      <c r="FV196" s="157"/>
      <c r="FW196" s="157"/>
      <c r="FX196" s="157"/>
      <c r="FY196" s="157"/>
      <c r="FZ196" s="157"/>
      <c r="GA196" s="157"/>
      <c r="GB196" s="157"/>
      <c r="GC196" s="157"/>
      <c r="GD196" s="157"/>
      <c r="GE196" s="157"/>
      <c r="GF196" s="157"/>
      <c r="GG196" s="157"/>
      <c r="GH196" s="157"/>
      <c r="GI196" s="157"/>
      <c r="GJ196" s="157"/>
      <c r="GK196" s="157"/>
      <c r="GL196" s="157"/>
      <c r="GM196" s="157"/>
      <c r="GN196" s="157"/>
      <c r="GO196" s="157"/>
      <c r="GP196" s="157"/>
      <c r="GQ196" s="157"/>
      <c r="GR196" s="157"/>
      <c r="GS196" s="157"/>
      <c r="GT196" s="157"/>
      <c r="GU196" s="157"/>
      <c r="GV196" s="157"/>
      <c r="GW196" s="157"/>
      <c r="GX196" s="157"/>
      <c r="GY196" s="157"/>
      <c r="GZ196" s="157"/>
      <c r="HA196" s="157"/>
      <c r="HB196" s="157"/>
      <c r="HC196" s="157"/>
      <c r="HD196" s="157"/>
      <c r="HE196" s="157"/>
      <c r="HF196" s="157"/>
      <c r="HG196" s="157"/>
      <c r="HH196" s="157"/>
      <c r="HI196" s="157"/>
      <c r="HJ196" s="157"/>
      <c r="HK196" s="157"/>
      <c r="HL196" s="157"/>
      <c r="HM196" s="157"/>
      <c r="HN196" s="157"/>
      <c r="HO196" s="157"/>
      <c r="HP196" s="157"/>
      <c r="HQ196" s="157"/>
      <c r="HR196" s="157"/>
      <c r="HS196" s="157"/>
      <c r="HT196" s="157"/>
      <c r="HU196" s="157"/>
      <c r="HV196" s="157"/>
      <c r="HW196" s="157"/>
      <c r="HX196" s="157"/>
      <c r="HY196" s="157"/>
      <c r="HZ196" s="157"/>
      <c r="IA196" s="157"/>
      <c r="IB196" s="157"/>
      <c r="IC196" s="157"/>
      <c r="ID196" s="157"/>
      <c r="IE196" s="157"/>
      <c r="IF196" s="157"/>
      <c r="IG196" s="157"/>
      <c r="IH196" s="157"/>
      <c r="II196" s="157"/>
      <c r="IJ196" s="157"/>
      <c r="IK196" s="157"/>
      <c r="IL196" s="157"/>
      <c r="IM196" s="157"/>
      <c r="IN196" s="157"/>
      <c r="IO196" s="157"/>
      <c r="IP196" s="157"/>
      <c r="IQ196" s="157"/>
      <c r="IR196" s="157"/>
      <c r="IS196" s="157"/>
      <c r="IT196" s="157"/>
      <c r="IU196" s="157"/>
      <c r="IV196" s="157"/>
      <c r="IW196" s="157"/>
      <c r="IX196" s="157"/>
      <c r="IY196" s="157"/>
      <c r="IZ196" s="157"/>
      <c r="JA196" s="157"/>
      <c r="JB196" s="157"/>
      <c r="JC196" s="157"/>
      <c r="JD196" s="157"/>
      <c r="JE196" s="157"/>
      <c r="JF196" s="157"/>
      <c r="JG196" s="157"/>
      <c r="JH196" s="157"/>
      <c r="JI196" s="157"/>
      <c r="JJ196" s="157"/>
      <c r="JK196" s="157"/>
      <c r="JL196" s="157"/>
      <c r="JM196" s="157"/>
      <c r="JN196" s="157"/>
      <c r="JO196" s="157"/>
      <c r="JP196" s="157"/>
      <c r="JQ196" s="157"/>
      <c r="JR196" s="157"/>
      <c r="JS196" s="157"/>
      <c r="JT196" s="157"/>
      <c r="JU196" s="157"/>
      <c r="JV196" s="157"/>
      <c r="JW196" s="157"/>
      <c r="JX196" s="157"/>
      <c r="JY196" s="157"/>
      <c r="JZ196" s="157"/>
      <c r="KA196" s="157"/>
      <c r="KB196" s="157"/>
      <c r="KC196" s="157"/>
      <c r="KD196" s="157"/>
      <c r="KE196" s="157"/>
      <c r="KF196" s="157"/>
      <c r="KG196" s="157"/>
      <c r="KH196" s="157"/>
      <c r="KI196" s="157"/>
      <c r="KJ196" s="157"/>
      <c r="KK196" s="157"/>
      <c r="KL196" s="157"/>
      <c r="KM196" s="157"/>
      <c r="KN196" s="157"/>
      <c r="KO196" s="157"/>
      <c r="KP196" s="157"/>
      <c r="KQ196" s="157"/>
      <c r="KR196" s="157"/>
      <c r="KS196" s="157"/>
      <c r="KT196" s="157"/>
      <c r="KU196" s="157"/>
      <c r="KV196" s="157"/>
      <c r="KW196" s="157"/>
      <c r="KX196" s="157"/>
      <c r="KY196" s="157"/>
      <c r="KZ196" s="157"/>
      <c r="LA196" s="157"/>
      <c r="LB196" s="157"/>
      <c r="LC196" s="157"/>
      <c r="LD196" s="157"/>
      <c r="LE196" s="157"/>
      <c r="LF196" s="157"/>
      <c r="LG196" s="157"/>
      <c r="LH196" s="157"/>
      <c r="LI196" s="157"/>
      <c r="LJ196" s="157"/>
      <c r="LK196" s="157"/>
      <c r="LL196" s="157"/>
      <c r="LM196" s="157"/>
      <c r="LN196" s="157"/>
      <c r="LO196" s="157"/>
      <c r="LP196" s="157"/>
      <c r="LQ196" s="157"/>
      <c r="LR196" s="157"/>
    </row>
    <row r="197" spans="1:330" x14ac:dyDescent="0.2">
      <c r="A197" s="170" t="s">
        <v>616</v>
      </c>
      <c r="B197" s="170" t="s">
        <v>632</v>
      </c>
      <c r="C197" s="219">
        <v>559</v>
      </c>
      <c r="D197" s="219">
        <v>51011</v>
      </c>
      <c r="E197" s="171"/>
      <c r="F197" s="142">
        <v>31</v>
      </c>
      <c r="G197" s="143"/>
      <c r="H197" s="172"/>
      <c r="I197" s="105">
        <f t="shared" ref="I197:AF197" si="338">I198+I200</f>
        <v>4680</v>
      </c>
      <c r="J197" s="105">
        <f t="shared" si="338"/>
        <v>0</v>
      </c>
      <c r="K197" s="105">
        <f t="shared" si="338"/>
        <v>2340</v>
      </c>
      <c r="L197" s="105">
        <f t="shared" si="338"/>
        <v>0</v>
      </c>
      <c r="M197" s="105">
        <f t="shared" si="338"/>
        <v>2340</v>
      </c>
      <c r="N197" s="105">
        <f t="shared" si="338"/>
        <v>0</v>
      </c>
      <c r="O197" s="105">
        <f t="shared" ref="O197:P197" si="339">O198+O200</f>
        <v>2340</v>
      </c>
      <c r="P197" s="105">
        <f t="shared" si="339"/>
        <v>0</v>
      </c>
      <c r="Q197" s="105">
        <f t="shared" ref="Q197:T197" si="340">Q198+Q200</f>
        <v>2340</v>
      </c>
      <c r="R197" s="105">
        <f t="shared" si="340"/>
        <v>0</v>
      </c>
      <c r="S197" s="105">
        <f t="shared" si="340"/>
        <v>4680</v>
      </c>
      <c r="T197" s="105">
        <f t="shared" si="340"/>
        <v>0</v>
      </c>
      <c r="U197" s="105">
        <f t="shared" si="338"/>
        <v>0</v>
      </c>
      <c r="V197" s="105">
        <f t="shared" si="338"/>
        <v>0</v>
      </c>
      <c r="W197" s="105">
        <f t="shared" si="338"/>
        <v>0</v>
      </c>
      <c r="X197" s="105">
        <f t="shared" si="338"/>
        <v>0</v>
      </c>
      <c r="Y197" s="105">
        <f t="shared" ref="Y197:Z197" si="341">Y198+Y200</f>
        <v>0</v>
      </c>
      <c r="Z197" s="105">
        <f t="shared" si="341"/>
        <v>0</v>
      </c>
      <c r="AA197" s="105">
        <f t="shared" ref="AA197:AD197" si="342">AA198+AA200</f>
        <v>0</v>
      </c>
      <c r="AB197" s="105">
        <f t="shared" si="342"/>
        <v>0</v>
      </c>
      <c r="AC197" s="105">
        <f t="shared" si="342"/>
        <v>2340</v>
      </c>
      <c r="AD197" s="105">
        <f t="shared" si="342"/>
        <v>0</v>
      </c>
      <c r="AE197" s="105">
        <f t="shared" si="338"/>
        <v>0</v>
      </c>
      <c r="AF197" s="105">
        <f t="shared" si="338"/>
        <v>0</v>
      </c>
      <c r="AG197" s="105">
        <f t="shared" ref="AG197:AH197" si="343">AG198+AG200</f>
        <v>0</v>
      </c>
      <c r="AH197" s="105">
        <f t="shared" si="343"/>
        <v>0</v>
      </c>
      <c r="AI197" s="105">
        <f t="shared" ref="AI197:AL197" si="344">AI198+AI200</f>
        <v>0</v>
      </c>
      <c r="AJ197" s="105">
        <f t="shared" si="344"/>
        <v>0</v>
      </c>
      <c r="AK197" s="105">
        <f t="shared" si="344"/>
        <v>0</v>
      </c>
      <c r="AL197" s="105">
        <f t="shared" si="344"/>
        <v>0</v>
      </c>
    </row>
    <row r="198" spans="1:330" s="159" customFormat="1" x14ac:dyDescent="0.2">
      <c r="A198" s="145" t="s">
        <v>616</v>
      </c>
      <c r="B198" s="145" t="s">
        <v>632</v>
      </c>
      <c r="C198" s="153">
        <v>559</v>
      </c>
      <c r="D198" s="153">
        <v>51011</v>
      </c>
      <c r="E198" s="145"/>
      <c r="F198" s="168">
        <v>311</v>
      </c>
      <c r="G198" s="148"/>
      <c r="H198" s="149"/>
      <c r="I198" s="101">
        <f t="shared" ref="I198:AL198" si="345">I199</f>
        <v>4000</v>
      </c>
      <c r="J198" s="101">
        <f t="shared" si="345"/>
        <v>0</v>
      </c>
      <c r="K198" s="101">
        <f t="shared" si="345"/>
        <v>2000</v>
      </c>
      <c r="L198" s="101">
        <f t="shared" si="345"/>
        <v>0</v>
      </c>
      <c r="M198" s="108">
        <f t="shared" si="345"/>
        <v>2000</v>
      </c>
      <c r="N198" s="108">
        <f t="shared" si="345"/>
        <v>0</v>
      </c>
      <c r="O198" s="108">
        <f t="shared" si="345"/>
        <v>2000</v>
      </c>
      <c r="P198" s="108">
        <f t="shared" si="345"/>
        <v>0</v>
      </c>
      <c r="Q198" s="108">
        <f t="shared" si="345"/>
        <v>2000</v>
      </c>
      <c r="R198" s="108">
        <f t="shared" si="345"/>
        <v>0</v>
      </c>
      <c r="S198" s="108">
        <f t="shared" si="345"/>
        <v>4000</v>
      </c>
      <c r="T198" s="108">
        <f t="shared" si="345"/>
        <v>0</v>
      </c>
      <c r="U198" s="101">
        <f t="shared" si="345"/>
        <v>0</v>
      </c>
      <c r="V198" s="101">
        <f t="shared" si="345"/>
        <v>0</v>
      </c>
      <c r="W198" s="108">
        <f t="shared" si="345"/>
        <v>0</v>
      </c>
      <c r="X198" s="108">
        <f t="shared" si="345"/>
        <v>0</v>
      </c>
      <c r="Y198" s="108">
        <f t="shared" si="345"/>
        <v>0</v>
      </c>
      <c r="Z198" s="108">
        <f t="shared" si="345"/>
        <v>0</v>
      </c>
      <c r="AA198" s="108">
        <f t="shared" si="345"/>
        <v>0</v>
      </c>
      <c r="AB198" s="108">
        <f t="shared" si="345"/>
        <v>0</v>
      </c>
      <c r="AC198" s="108">
        <f t="shared" si="345"/>
        <v>2000</v>
      </c>
      <c r="AD198" s="108">
        <f t="shared" si="345"/>
        <v>0</v>
      </c>
      <c r="AE198" s="108">
        <f t="shared" si="345"/>
        <v>0</v>
      </c>
      <c r="AF198" s="108">
        <f t="shared" si="345"/>
        <v>0</v>
      </c>
      <c r="AG198" s="108">
        <f t="shared" si="345"/>
        <v>0</v>
      </c>
      <c r="AH198" s="108">
        <f t="shared" si="345"/>
        <v>0</v>
      </c>
      <c r="AI198" s="108">
        <f t="shared" si="345"/>
        <v>0</v>
      </c>
      <c r="AJ198" s="108">
        <f t="shared" si="345"/>
        <v>0</v>
      </c>
      <c r="AK198" s="108">
        <f t="shared" si="345"/>
        <v>0</v>
      </c>
      <c r="AL198" s="108">
        <f t="shared" si="345"/>
        <v>0</v>
      </c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  <c r="CA198" s="150"/>
      <c r="CB198" s="150"/>
      <c r="CC198" s="150"/>
      <c r="CD198" s="150"/>
      <c r="CE198" s="150"/>
      <c r="CF198" s="150"/>
      <c r="CG198" s="150"/>
      <c r="CH198" s="150"/>
      <c r="CI198" s="150"/>
      <c r="CJ198" s="150"/>
      <c r="CK198" s="150"/>
      <c r="CL198" s="150"/>
      <c r="CM198" s="150"/>
      <c r="CN198" s="150"/>
      <c r="CO198" s="150"/>
      <c r="CP198" s="150"/>
      <c r="CQ198" s="150"/>
      <c r="CR198" s="150"/>
      <c r="CS198" s="150"/>
      <c r="CT198" s="150"/>
      <c r="CU198" s="150"/>
      <c r="CV198" s="150"/>
      <c r="CW198" s="150"/>
      <c r="CX198" s="150"/>
      <c r="CY198" s="150"/>
      <c r="CZ198" s="150"/>
      <c r="DA198" s="150"/>
      <c r="DB198" s="150"/>
      <c r="DC198" s="150"/>
      <c r="DD198" s="150"/>
      <c r="DE198" s="150"/>
      <c r="DF198" s="150"/>
      <c r="DG198" s="150"/>
      <c r="DH198" s="150"/>
      <c r="DI198" s="150"/>
      <c r="DJ198" s="150"/>
      <c r="DK198" s="150"/>
      <c r="DL198" s="150"/>
      <c r="DM198" s="150"/>
      <c r="DN198" s="150"/>
      <c r="DO198" s="150"/>
      <c r="DP198" s="150"/>
      <c r="DQ198" s="150"/>
      <c r="DR198" s="150"/>
      <c r="DS198" s="150"/>
      <c r="DT198" s="150"/>
      <c r="DU198" s="150"/>
      <c r="DV198" s="150"/>
      <c r="DW198" s="150"/>
      <c r="DX198" s="150"/>
      <c r="DY198" s="150"/>
      <c r="DZ198" s="150"/>
      <c r="EA198" s="150"/>
      <c r="EB198" s="150"/>
      <c r="EC198" s="150"/>
      <c r="ED198" s="150"/>
      <c r="EE198" s="150"/>
      <c r="EF198" s="150"/>
      <c r="EG198" s="150"/>
      <c r="EH198" s="150"/>
      <c r="EI198" s="150"/>
      <c r="EJ198" s="150"/>
      <c r="EK198" s="150"/>
      <c r="EL198" s="150"/>
      <c r="EM198" s="150"/>
      <c r="EN198" s="150"/>
      <c r="EO198" s="150"/>
      <c r="EP198" s="150"/>
      <c r="EQ198" s="150"/>
      <c r="ER198" s="150"/>
      <c r="ES198" s="150"/>
      <c r="ET198" s="150"/>
      <c r="EU198" s="150"/>
      <c r="EV198" s="150"/>
      <c r="EW198" s="150"/>
      <c r="EX198" s="150"/>
      <c r="EY198" s="150"/>
      <c r="EZ198" s="150"/>
      <c r="FA198" s="150"/>
      <c r="FB198" s="150"/>
      <c r="FC198" s="150"/>
      <c r="FD198" s="150"/>
      <c r="FE198" s="150"/>
      <c r="FF198" s="150"/>
      <c r="FG198" s="150"/>
      <c r="FH198" s="150"/>
      <c r="FI198" s="150"/>
      <c r="FJ198" s="150"/>
      <c r="FK198" s="150"/>
      <c r="FL198" s="150"/>
      <c r="FM198" s="150"/>
      <c r="FN198" s="150"/>
      <c r="FO198" s="150"/>
      <c r="FP198" s="150"/>
      <c r="FQ198" s="150"/>
      <c r="FR198" s="150"/>
      <c r="FS198" s="150"/>
      <c r="FT198" s="150"/>
      <c r="FU198" s="150"/>
      <c r="FV198" s="150"/>
      <c r="FW198" s="150"/>
      <c r="FX198" s="150"/>
      <c r="FY198" s="150"/>
      <c r="FZ198" s="150"/>
      <c r="GA198" s="150"/>
      <c r="GB198" s="150"/>
      <c r="GC198" s="150"/>
      <c r="GD198" s="150"/>
      <c r="GE198" s="150"/>
      <c r="GF198" s="150"/>
      <c r="GG198" s="150"/>
      <c r="GH198" s="150"/>
      <c r="GI198" s="150"/>
      <c r="GJ198" s="150"/>
      <c r="GK198" s="150"/>
      <c r="GL198" s="150"/>
      <c r="GM198" s="150"/>
      <c r="GN198" s="150"/>
      <c r="GO198" s="150"/>
      <c r="GP198" s="150"/>
      <c r="GQ198" s="150"/>
      <c r="GR198" s="150"/>
      <c r="GS198" s="150"/>
      <c r="GT198" s="150"/>
      <c r="GU198" s="150"/>
      <c r="GV198" s="150"/>
      <c r="GW198" s="150"/>
      <c r="GX198" s="150"/>
      <c r="GY198" s="150"/>
      <c r="GZ198" s="150"/>
      <c r="HA198" s="150"/>
      <c r="HB198" s="150"/>
      <c r="HC198" s="150"/>
      <c r="HD198" s="150"/>
      <c r="HE198" s="150"/>
      <c r="HF198" s="150"/>
      <c r="HG198" s="150"/>
      <c r="HH198" s="150"/>
      <c r="HI198" s="150"/>
      <c r="HJ198" s="150"/>
      <c r="HK198" s="150"/>
      <c r="HL198" s="150"/>
      <c r="HM198" s="150"/>
      <c r="HN198" s="150"/>
      <c r="HO198" s="150"/>
      <c r="HP198" s="150"/>
      <c r="HQ198" s="150"/>
      <c r="HR198" s="150"/>
      <c r="HS198" s="150"/>
      <c r="HT198" s="150"/>
      <c r="HU198" s="150"/>
      <c r="HV198" s="150"/>
      <c r="HW198" s="150"/>
      <c r="HX198" s="150"/>
      <c r="HY198" s="150"/>
      <c r="HZ198" s="150"/>
      <c r="IA198" s="150"/>
      <c r="IB198" s="150"/>
      <c r="IC198" s="150"/>
      <c r="ID198" s="150"/>
      <c r="IE198" s="150"/>
      <c r="IF198" s="150"/>
      <c r="IG198" s="150"/>
      <c r="IH198" s="150"/>
      <c r="II198" s="150"/>
      <c r="IJ198" s="150"/>
      <c r="IK198" s="150"/>
      <c r="IL198" s="150"/>
      <c r="IM198" s="150"/>
      <c r="IN198" s="150"/>
      <c r="IO198" s="150"/>
      <c r="IP198" s="150"/>
      <c r="IQ198" s="150"/>
      <c r="IR198" s="150"/>
      <c r="IS198" s="150"/>
      <c r="IT198" s="150"/>
      <c r="IU198" s="150"/>
      <c r="IV198" s="150"/>
      <c r="IW198" s="150"/>
      <c r="IX198" s="150"/>
      <c r="IY198" s="150"/>
      <c r="IZ198" s="150"/>
      <c r="JA198" s="150"/>
      <c r="JB198" s="150"/>
      <c r="JC198" s="150"/>
      <c r="JD198" s="150"/>
      <c r="JE198" s="150"/>
      <c r="JF198" s="150"/>
      <c r="JG198" s="150"/>
      <c r="JH198" s="150"/>
      <c r="JI198" s="150"/>
      <c r="JJ198" s="150"/>
      <c r="JK198" s="150"/>
      <c r="JL198" s="150"/>
      <c r="JM198" s="150"/>
      <c r="JN198" s="150"/>
      <c r="JO198" s="150"/>
      <c r="JP198" s="150"/>
      <c r="JQ198" s="150"/>
      <c r="JR198" s="150"/>
      <c r="JS198" s="150"/>
      <c r="JT198" s="150"/>
      <c r="JU198" s="150"/>
      <c r="JV198" s="150"/>
      <c r="JW198" s="150"/>
      <c r="JX198" s="150"/>
      <c r="JY198" s="150"/>
      <c r="JZ198" s="150"/>
      <c r="KA198" s="150"/>
      <c r="KB198" s="150"/>
      <c r="KC198" s="150"/>
      <c r="KD198" s="150"/>
      <c r="KE198" s="150"/>
      <c r="KF198" s="150"/>
      <c r="KG198" s="150"/>
      <c r="KH198" s="150"/>
      <c r="KI198" s="150"/>
      <c r="KJ198" s="150"/>
      <c r="KK198" s="150"/>
      <c r="KL198" s="150"/>
      <c r="KM198" s="150"/>
      <c r="KN198" s="150"/>
      <c r="KO198" s="150"/>
      <c r="KP198" s="150"/>
      <c r="KQ198" s="150"/>
      <c r="KR198" s="150"/>
      <c r="KS198" s="150"/>
      <c r="KT198" s="150"/>
      <c r="KU198" s="150"/>
      <c r="KV198" s="150"/>
      <c r="KW198" s="150"/>
      <c r="KX198" s="150"/>
      <c r="KY198" s="150"/>
      <c r="KZ198" s="150"/>
      <c r="LA198" s="150"/>
      <c r="LB198" s="150"/>
      <c r="LC198" s="150"/>
      <c r="LD198" s="150"/>
      <c r="LE198" s="150"/>
      <c r="LF198" s="150"/>
      <c r="LG198" s="150"/>
      <c r="LH198" s="150"/>
      <c r="LI198" s="150"/>
      <c r="LJ198" s="150"/>
      <c r="LK198" s="150"/>
      <c r="LL198" s="150"/>
      <c r="LM198" s="150"/>
      <c r="LN198" s="150"/>
      <c r="LO198" s="150"/>
      <c r="LP198" s="150"/>
      <c r="LQ198" s="150"/>
      <c r="LR198" s="150"/>
    </row>
    <row r="199" spans="1:330" s="158" customFormat="1" ht="15" x14ac:dyDescent="0.2">
      <c r="A199" s="151" t="s">
        <v>616</v>
      </c>
      <c r="B199" s="151" t="s">
        <v>632</v>
      </c>
      <c r="C199" s="153">
        <v>559</v>
      </c>
      <c r="D199" s="153">
        <v>51011</v>
      </c>
      <c r="E199" s="151" t="s">
        <v>101</v>
      </c>
      <c r="F199" s="174">
        <v>3111</v>
      </c>
      <c r="G199" s="155" t="s">
        <v>33</v>
      </c>
      <c r="H199" s="156"/>
      <c r="I199" s="94">
        <v>4000</v>
      </c>
      <c r="J199" s="112"/>
      <c r="K199" s="94">
        <v>2000</v>
      </c>
      <c r="L199" s="112"/>
      <c r="M199" s="118">
        <v>2000</v>
      </c>
      <c r="N199" s="113"/>
      <c r="O199" s="118">
        <v>2000</v>
      </c>
      <c r="P199" s="113"/>
      <c r="Q199" s="118">
        <v>2000</v>
      </c>
      <c r="R199" s="113"/>
      <c r="S199" s="118">
        <v>4000</v>
      </c>
      <c r="T199" s="113"/>
      <c r="U199" s="94">
        <v>0</v>
      </c>
      <c r="V199" s="112"/>
      <c r="W199" s="118">
        <v>0</v>
      </c>
      <c r="X199" s="113"/>
      <c r="Y199" s="118">
        <v>0</v>
      </c>
      <c r="Z199" s="113"/>
      <c r="AA199" s="118">
        <v>0</v>
      </c>
      <c r="AB199" s="113"/>
      <c r="AC199" s="118">
        <v>2000</v>
      </c>
      <c r="AD199" s="113"/>
      <c r="AE199" s="118">
        <v>0</v>
      </c>
      <c r="AF199" s="113"/>
      <c r="AG199" s="118">
        <v>0</v>
      </c>
      <c r="AH199" s="113"/>
      <c r="AI199" s="118">
        <v>0</v>
      </c>
      <c r="AJ199" s="113"/>
      <c r="AK199" s="118"/>
      <c r="AL199" s="113"/>
      <c r="AM199" s="157"/>
      <c r="AN199" s="157"/>
      <c r="AO199" s="157"/>
      <c r="AP199" s="157"/>
      <c r="AQ199" s="157"/>
      <c r="AR199" s="157"/>
      <c r="AS199" s="157"/>
      <c r="AT199" s="157"/>
      <c r="AU199" s="157"/>
      <c r="AV199" s="157"/>
      <c r="AW199" s="157"/>
      <c r="AX199" s="157"/>
      <c r="AY199" s="157"/>
      <c r="AZ199" s="157"/>
      <c r="BA199" s="157"/>
      <c r="BB199" s="157"/>
      <c r="BC199" s="157"/>
      <c r="BD199" s="157"/>
      <c r="BE199" s="157"/>
      <c r="BF199" s="157"/>
      <c r="BG199" s="157"/>
      <c r="BH199" s="157"/>
      <c r="BI199" s="157"/>
      <c r="BJ199" s="157"/>
      <c r="BK199" s="157"/>
      <c r="BL199" s="157"/>
      <c r="BM199" s="157"/>
      <c r="BN199" s="157"/>
      <c r="BO199" s="157"/>
      <c r="BP199" s="157"/>
      <c r="BQ199" s="157"/>
      <c r="BR199" s="157"/>
      <c r="BS199" s="157"/>
      <c r="BT199" s="157"/>
      <c r="BU199" s="157"/>
      <c r="BV199" s="157"/>
      <c r="BW199" s="157"/>
      <c r="BX199" s="157"/>
      <c r="BY199" s="157"/>
      <c r="BZ199" s="157"/>
      <c r="CA199" s="157"/>
      <c r="CB199" s="157"/>
      <c r="CC199" s="157"/>
      <c r="CD199" s="157"/>
      <c r="CE199" s="157"/>
      <c r="CF199" s="157"/>
      <c r="CG199" s="157"/>
      <c r="CH199" s="157"/>
      <c r="CI199" s="157"/>
      <c r="CJ199" s="157"/>
      <c r="CK199" s="157"/>
      <c r="CL199" s="157"/>
      <c r="CM199" s="157"/>
      <c r="CN199" s="157"/>
      <c r="CO199" s="157"/>
      <c r="CP199" s="157"/>
      <c r="CQ199" s="157"/>
      <c r="CR199" s="157"/>
      <c r="CS199" s="157"/>
      <c r="CT199" s="157"/>
      <c r="CU199" s="157"/>
      <c r="CV199" s="157"/>
      <c r="CW199" s="157"/>
      <c r="CX199" s="157"/>
      <c r="CY199" s="157"/>
      <c r="CZ199" s="157"/>
      <c r="DA199" s="157"/>
      <c r="DB199" s="157"/>
      <c r="DC199" s="157"/>
      <c r="DD199" s="157"/>
      <c r="DE199" s="157"/>
      <c r="DF199" s="157"/>
      <c r="DG199" s="157"/>
      <c r="DH199" s="157"/>
      <c r="DI199" s="157"/>
      <c r="DJ199" s="157"/>
      <c r="DK199" s="157"/>
      <c r="DL199" s="157"/>
      <c r="DM199" s="157"/>
      <c r="DN199" s="157"/>
      <c r="DO199" s="157"/>
      <c r="DP199" s="157"/>
      <c r="DQ199" s="157"/>
      <c r="DR199" s="157"/>
      <c r="DS199" s="157"/>
      <c r="DT199" s="157"/>
      <c r="DU199" s="157"/>
      <c r="DV199" s="157"/>
      <c r="DW199" s="157"/>
      <c r="DX199" s="157"/>
      <c r="DY199" s="157"/>
      <c r="DZ199" s="157"/>
      <c r="EA199" s="157"/>
      <c r="EB199" s="157"/>
      <c r="EC199" s="157"/>
      <c r="ED199" s="157"/>
      <c r="EE199" s="157"/>
      <c r="EF199" s="157"/>
      <c r="EG199" s="157"/>
      <c r="EH199" s="157"/>
      <c r="EI199" s="157"/>
      <c r="EJ199" s="157"/>
      <c r="EK199" s="157"/>
      <c r="EL199" s="157"/>
      <c r="EM199" s="157"/>
      <c r="EN199" s="157"/>
      <c r="EO199" s="157"/>
      <c r="EP199" s="157"/>
      <c r="EQ199" s="157"/>
      <c r="ER199" s="157"/>
      <c r="ES199" s="157"/>
      <c r="ET199" s="157"/>
      <c r="EU199" s="157"/>
      <c r="EV199" s="157"/>
      <c r="EW199" s="157"/>
      <c r="EX199" s="157"/>
      <c r="EY199" s="157"/>
      <c r="EZ199" s="157"/>
      <c r="FA199" s="157"/>
      <c r="FB199" s="157"/>
      <c r="FC199" s="157"/>
      <c r="FD199" s="157"/>
      <c r="FE199" s="157"/>
      <c r="FF199" s="157"/>
      <c r="FG199" s="157"/>
      <c r="FH199" s="157"/>
      <c r="FI199" s="157"/>
      <c r="FJ199" s="157"/>
      <c r="FK199" s="157"/>
      <c r="FL199" s="157"/>
      <c r="FM199" s="157"/>
      <c r="FN199" s="157"/>
      <c r="FO199" s="157"/>
      <c r="FP199" s="157"/>
      <c r="FQ199" s="157"/>
      <c r="FR199" s="157"/>
      <c r="FS199" s="157"/>
      <c r="FT199" s="157"/>
      <c r="FU199" s="157"/>
      <c r="FV199" s="157"/>
      <c r="FW199" s="157"/>
      <c r="FX199" s="157"/>
      <c r="FY199" s="157"/>
      <c r="FZ199" s="157"/>
      <c r="GA199" s="157"/>
      <c r="GB199" s="157"/>
      <c r="GC199" s="157"/>
      <c r="GD199" s="157"/>
      <c r="GE199" s="157"/>
      <c r="GF199" s="157"/>
      <c r="GG199" s="157"/>
      <c r="GH199" s="157"/>
      <c r="GI199" s="157"/>
      <c r="GJ199" s="157"/>
      <c r="GK199" s="157"/>
      <c r="GL199" s="157"/>
      <c r="GM199" s="157"/>
      <c r="GN199" s="157"/>
      <c r="GO199" s="157"/>
      <c r="GP199" s="157"/>
      <c r="GQ199" s="157"/>
      <c r="GR199" s="157"/>
      <c r="GS199" s="157"/>
      <c r="GT199" s="157"/>
      <c r="GU199" s="157"/>
      <c r="GV199" s="157"/>
      <c r="GW199" s="157"/>
      <c r="GX199" s="157"/>
      <c r="GY199" s="157"/>
      <c r="GZ199" s="157"/>
      <c r="HA199" s="157"/>
      <c r="HB199" s="157"/>
      <c r="HC199" s="157"/>
      <c r="HD199" s="157"/>
      <c r="HE199" s="157"/>
      <c r="HF199" s="157"/>
      <c r="HG199" s="157"/>
      <c r="HH199" s="157"/>
      <c r="HI199" s="157"/>
      <c r="HJ199" s="157"/>
      <c r="HK199" s="157"/>
      <c r="HL199" s="157"/>
      <c r="HM199" s="157"/>
      <c r="HN199" s="157"/>
      <c r="HO199" s="157"/>
      <c r="HP199" s="157"/>
      <c r="HQ199" s="157"/>
      <c r="HR199" s="157"/>
      <c r="HS199" s="157"/>
      <c r="HT199" s="157"/>
      <c r="HU199" s="157"/>
      <c r="HV199" s="157"/>
      <c r="HW199" s="157"/>
      <c r="HX199" s="157"/>
      <c r="HY199" s="157"/>
      <c r="HZ199" s="157"/>
      <c r="IA199" s="157"/>
      <c r="IB199" s="157"/>
      <c r="IC199" s="157"/>
      <c r="ID199" s="157"/>
      <c r="IE199" s="157"/>
      <c r="IF199" s="157"/>
      <c r="IG199" s="157"/>
      <c r="IH199" s="157"/>
      <c r="II199" s="157"/>
      <c r="IJ199" s="157"/>
      <c r="IK199" s="157"/>
      <c r="IL199" s="157"/>
      <c r="IM199" s="157"/>
      <c r="IN199" s="157"/>
      <c r="IO199" s="157"/>
      <c r="IP199" s="157"/>
      <c r="IQ199" s="157"/>
      <c r="IR199" s="157"/>
      <c r="IS199" s="157"/>
      <c r="IT199" s="157"/>
      <c r="IU199" s="157"/>
      <c r="IV199" s="157"/>
      <c r="IW199" s="157"/>
      <c r="IX199" s="157"/>
      <c r="IY199" s="157"/>
      <c r="IZ199" s="157"/>
      <c r="JA199" s="157"/>
      <c r="JB199" s="157"/>
      <c r="JC199" s="157"/>
      <c r="JD199" s="157"/>
      <c r="JE199" s="157"/>
      <c r="JF199" s="157"/>
      <c r="JG199" s="157"/>
      <c r="JH199" s="157"/>
      <c r="JI199" s="157"/>
      <c r="JJ199" s="157"/>
      <c r="JK199" s="157"/>
      <c r="JL199" s="157"/>
      <c r="JM199" s="157"/>
      <c r="JN199" s="157"/>
      <c r="JO199" s="157"/>
      <c r="JP199" s="157"/>
      <c r="JQ199" s="157"/>
      <c r="JR199" s="157"/>
      <c r="JS199" s="157"/>
      <c r="JT199" s="157"/>
      <c r="JU199" s="157"/>
      <c r="JV199" s="157"/>
      <c r="JW199" s="157"/>
      <c r="JX199" s="157"/>
      <c r="JY199" s="157"/>
      <c r="JZ199" s="157"/>
      <c r="KA199" s="157"/>
      <c r="KB199" s="157"/>
      <c r="KC199" s="157"/>
      <c r="KD199" s="157"/>
      <c r="KE199" s="157"/>
      <c r="KF199" s="157"/>
      <c r="KG199" s="157"/>
      <c r="KH199" s="157"/>
      <c r="KI199" s="157"/>
      <c r="KJ199" s="157"/>
      <c r="KK199" s="157"/>
      <c r="KL199" s="157"/>
      <c r="KM199" s="157"/>
      <c r="KN199" s="157"/>
      <c r="KO199" s="157"/>
      <c r="KP199" s="157"/>
      <c r="KQ199" s="157"/>
      <c r="KR199" s="157"/>
      <c r="KS199" s="157"/>
      <c r="KT199" s="157"/>
      <c r="KU199" s="157"/>
      <c r="KV199" s="157"/>
      <c r="KW199" s="157"/>
      <c r="KX199" s="157"/>
      <c r="KY199" s="157"/>
      <c r="KZ199" s="157"/>
      <c r="LA199" s="157"/>
      <c r="LB199" s="157"/>
      <c r="LC199" s="157"/>
      <c r="LD199" s="157"/>
      <c r="LE199" s="157"/>
      <c r="LF199" s="157"/>
      <c r="LG199" s="157"/>
      <c r="LH199" s="157"/>
      <c r="LI199" s="157"/>
      <c r="LJ199" s="157"/>
      <c r="LK199" s="157"/>
      <c r="LL199" s="157"/>
      <c r="LM199" s="157"/>
      <c r="LN199" s="157"/>
      <c r="LO199" s="157"/>
      <c r="LP199" s="157"/>
      <c r="LQ199" s="157"/>
      <c r="LR199" s="157"/>
    </row>
    <row r="200" spans="1:330" s="159" customFormat="1" x14ac:dyDescent="0.2">
      <c r="A200" s="145" t="s">
        <v>616</v>
      </c>
      <c r="B200" s="145" t="s">
        <v>632</v>
      </c>
      <c r="C200" s="153">
        <v>559</v>
      </c>
      <c r="D200" s="153">
        <v>51011</v>
      </c>
      <c r="E200" s="145"/>
      <c r="F200" s="168">
        <v>313</v>
      </c>
      <c r="G200" s="148"/>
      <c r="H200" s="149"/>
      <c r="I200" s="101">
        <f t="shared" ref="I200:AL200" si="346">I201</f>
        <v>680</v>
      </c>
      <c r="J200" s="101">
        <f t="shared" si="346"/>
        <v>0</v>
      </c>
      <c r="K200" s="101">
        <f t="shared" si="346"/>
        <v>340</v>
      </c>
      <c r="L200" s="101">
        <f t="shared" si="346"/>
        <v>0</v>
      </c>
      <c r="M200" s="108">
        <f t="shared" si="346"/>
        <v>340</v>
      </c>
      <c r="N200" s="108">
        <f t="shared" si="346"/>
        <v>0</v>
      </c>
      <c r="O200" s="108">
        <f t="shared" si="346"/>
        <v>340</v>
      </c>
      <c r="P200" s="108">
        <f t="shared" si="346"/>
        <v>0</v>
      </c>
      <c r="Q200" s="108">
        <f t="shared" si="346"/>
        <v>340</v>
      </c>
      <c r="R200" s="108">
        <f t="shared" si="346"/>
        <v>0</v>
      </c>
      <c r="S200" s="108">
        <f t="shared" si="346"/>
        <v>680</v>
      </c>
      <c r="T200" s="108">
        <f t="shared" si="346"/>
        <v>0</v>
      </c>
      <c r="U200" s="101">
        <f t="shared" si="346"/>
        <v>0</v>
      </c>
      <c r="V200" s="101">
        <f t="shared" si="346"/>
        <v>0</v>
      </c>
      <c r="W200" s="108">
        <f t="shared" si="346"/>
        <v>0</v>
      </c>
      <c r="X200" s="108">
        <f t="shared" si="346"/>
        <v>0</v>
      </c>
      <c r="Y200" s="108">
        <f t="shared" si="346"/>
        <v>0</v>
      </c>
      <c r="Z200" s="108">
        <f t="shared" si="346"/>
        <v>0</v>
      </c>
      <c r="AA200" s="108">
        <f t="shared" si="346"/>
        <v>0</v>
      </c>
      <c r="AB200" s="108">
        <f t="shared" si="346"/>
        <v>0</v>
      </c>
      <c r="AC200" s="108">
        <f t="shared" si="346"/>
        <v>340</v>
      </c>
      <c r="AD200" s="108">
        <f t="shared" si="346"/>
        <v>0</v>
      </c>
      <c r="AE200" s="108">
        <f t="shared" si="346"/>
        <v>0</v>
      </c>
      <c r="AF200" s="108">
        <f t="shared" si="346"/>
        <v>0</v>
      </c>
      <c r="AG200" s="108">
        <f t="shared" si="346"/>
        <v>0</v>
      </c>
      <c r="AH200" s="108">
        <f t="shared" si="346"/>
        <v>0</v>
      </c>
      <c r="AI200" s="108">
        <f t="shared" si="346"/>
        <v>0</v>
      </c>
      <c r="AJ200" s="108">
        <f t="shared" si="346"/>
        <v>0</v>
      </c>
      <c r="AK200" s="108">
        <f t="shared" si="346"/>
        <v>0</v>
      </c>
      <c r="AL200" s="108">
        <f t="shared" si="346"/>
        <v>0</v>
      </c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  <c r="CA200" s="150"/>
      <c r="CB200" s="150"/>
      <c r="CC200" s="150"/>
      <c r="CD200" s="150"/>
      <c r="CE200" s="150"/>
      <c r="CF200" s="150"/>
      <c r="CG200" s="150"/>
      <c r="CH200" s="150"/>
      <c r="CI200" s="150"/>
      <c r="CJ200" s="150"/>
      <c r="CK200" s="150"/>
      <c r="CL200" s="150"/>
      <c r="CM200" s="150"/>
      <c r="CN200" s="150"/>
      <c r="CO200" s="150"/>
      <c r="CP200" s="150"/>
      <c r="CQ200" s="150"/>
      <c r="CR200" s="150"/>
      <c r="CS200" s="150"/>
      <c r="CT200" s="150"/>
      <c r="CU200" s="150"/>
      <c r="CV200" s="150"/>
      <c r="CW200" s="150"/>
      <c r="CX200" s="150"/>
      <c r="CY200" s="150"/>
      <c r="CZ200" s="150"/>
      <c r="DA200" s="150"/>
      <c r="DB200" s="150"/>
      <c r="DC200" s="150"/>
      <c r="DD200" s="150"/>
      <c r="DE200" s="150"/>
      <c r="DF200" s="150"/>
      <c r="DG200" s="150"/>
      <c r="DH200" s="150"/>
      <c r="DI200" s="150"/>
      <c r="DJ200" s="150"/>
      <c r="DK200" s="150"/>
      <c r="DL200" s="150"/>
      <c r="DM200" s="150"/>
      <c r="DN200" s="150"/>
      <c r="DO200" s="150"/>
      <c r="DP200" s="150"/>
      <c r="DQ200" s="150"/>
      <c r="DR200" s="150"/>
      <c r="DS200" s="150"/>
      <c r="DT200" s="150"/>
      <c r="DU200" s="150"/>
      <c r="DV200" s="150"/>
      <c r="DW200" s="150"/>
      <c r="DX200" s="150"/>
      <c r="DY200" s="150"/>
      <c r="DZ200" s="150"/>
      <c r="EA200" s="150"/>
      <c r="EB200" s="150"/>
      <c r="EC200" s="150"/>
      <c r="ED200" s="150"/>
      <c r="EE200" s="150"/>
      <c r="EF200" s="150"/>
      <c r="EG200" s="150"/>
      <c r="EH200" s="150"/>
      <c r="EI200" s="150"/>
      <c r="EJ200" s="150"/>
      <c r="EK200" s="150"/>
      <c r="EL200" s="150"/>
      <c r="EM200" s="150"/>
      <c r="EN200" s="150"/>
      <c r="EO200" s="150"/>
      <c r="EP200" s="150"/>
      <c r="EQ200" s="150"/>
      <c r="ER200" s="150"/>
      <c r="ES200" s="150"/>
      <c r="ET200" s="150"/>
      <c r="EU200" s="150"/>
      <c r="EV200" s="150"/>
      <c r="EW200" s="150"/>
      <c r="EX200" s="150"/>
      <c r="EY200" s="150"/>
      <c r="EZ200" s="150"/>
      <c r="FA200" s="150"/>
      <c r="FB200" s="150"/>
      <c r="FC200" s="150"/>
      <c r="FD200" s="150"/>
      <c r="FE200" s="150"/>
      <c r="FF200" s="150"/>
      <c r="FG200" s="150"/>
      <c r="FH200" s="150"/>
      <c r="FI200" s="150"/>
      <c r="FJ200" s="150"/>
      <c r="FK200" s="150"/>
      <c r="FL200" s="150"/>
      <c r="FM200" s="150"/>
      <c r="FN200" s="150"/>
      <c r="FO200" s="150"/>
      <c r="FP200" s="150"/>
      <c r="FQ200" s="150"/>
      <c r="FR200" s="150"/>
      <c r="FS200" s="150"/>
      <c r="FT200" s="150"/>
      <c r="FU200" s="150"/>
      <c r="FV200" s="150"/>
      <c r="FW200" s="150"/>
      <c r="FX200" s="150"/>
      <c r="FY200" s="150"/>
      <c r="FZ200" s="150"/>
      <c r="GA200" s="150"/>
      <c r="GB200" s="150"/>
      <c r="GC200" s="150"/>
      <c r="GD200" s="150"/>
      <c r="GE200" s="150"/>
      <c r="GF200" s="150"/>
      <c r="GG200" s="150"/>
      <c r="GH200" s="150"/>
      <c r="GI200" s="150"/>
      <c r="GJ200" s="150"/>
      <c r="GK200" s="150"/>
      <c r="GL200" s="150"/>
      <c r="GM200" s="150"/>
      <c r="GN200" s="150"/>
      <c r="GO200" s="150"/>
      <c r="GP200" s="150"/>
      <c r="GQ200" s="150"/>
      <c r="GR200" s="150"/>
      <c r="GS200" s="150"/>
      <c r="GT200" s="150"/>
      <c r="GU200" s="150"/>
      <c r="GV200" s="150"/>
      <c r="GW200" s="150"/>
      <c r="GX200" s="150"/>
      <c r="GY200" s="150"/>
      <c r="GZ200" s="150"/>
      <c r="HA200" s="150"/>
      <c r="HB200" s="150"/>
      <c r="HC200" s="150"/>
      <c r="HD200" s="150"/>
      <c r="HE200" s="150"/>
      <c r="HF200" s="150"/>
      <c r="HG200" s="150"/>
      <c r="HH200" s="150"/>
      <c r="HI200" s="150"/>
      <c r="HJ200" s="150"/>
      <c r="HK200" s="150"/>
      <c r="HL200" s="150"/>
      <c r="HM200" s="150"/>
      <c r="HN200" s="150"/>
      <c r="HO200" s="150"/>
      <c r="HP200" s="150"/>
      <c r="HQ200" s="150"/>
      <c r="HR200" s="150"/>
      <c r="HS200" s="150"/>
      <c r="HT200" s="150"/>
      <c r="HU200" s="150"/>
      <c r="HV200" s="150"/>
      <c r="HW200" s="150"/>
      <c r="HX200" s="150"/>
      <c r="HY200" s="150"/>
      <c r="HZ200" s="150"/>
      <c r="IA200" s="150"/>
      <c r="IB200" s="150"/>
      <c r="IC200" s="150"/>
      <c r="ID200" s="150"/>
      <c r="IE200" s="150"/>
      <c r="IF200" s="150"/>
      <c r="IG200" s="150"/>
      <c r="IH200" s="150"/>
      <c r="II200" s="150"/>
      <c r="IJ200" s="150"/>
      <c r="IK200" s="150"/>
      <c r="IL200" s="150"/>
      <c r="IM200" s="150"/>
      <c r="IN200" s="150"/>
      <c r="IO200" s="150"/>
      <c r="IP200" s="150"/>
      <c r="IQ200" s="150"/>
      <c r="IR200" s="150"/>
      <c r="IS200" s="150"/>
      <c r="IT200" s="150"/>
      <c r="IU200" s="150"/>
      <c r="IV200" s="150"/>
      <c r="IW200" s="150"/>
      <c r="IX200" s="150"/>
      <c r="IY200" s="150"/>
      <c r="IZ200" s="150"/>
      <c r="JA200" s="150"/>
      <c r="JB200" s="150"/>
      <c r="JC200" s="150"/>
      <c r="JD200" s="150"/>
      <c r="JE200" s="150"/>
      <c r="JF200" s="150"/>
      <c r="JG200" s="150"/>
      <c r="JH200" s="150"/>
      <c r="JI200" s="150"/>
      <c r="JJ200" s="150"/>
      <c r="JK200" s="150"/>
      <c r="JL200" s="150"/>
      <c r="JM200" s="150"/>
      <c r="JN200" s="150"/>
      <c r="JO200" s="150"/>
      <c r="JP200" s="150"/>
      <c r="JQ200" s="150"/>
      <c r="JR200" s="150"/>
      <c r="JS200" s="150"/>
      <c r="JT200" s="150"/>
      <c r="JU200" s="150"/>
      <c r="JV200" s="150"/>
      <c r="JW200" s="150"/>
      <c r="JX200" s="150"/>
      <c r="JY200" s="150"/>
      <c r="JZ200" s="150"/>
      <c r="KA200" s="150"/>
      <c r="KB200" s="150"/>
      <c r="KC200" s="150"/>
      <c r="KD200" s="150"/>
      <c r="KE200" s="150"/>
      <c r="KF200" s="150"/>
      <c r="KG200" s="150"/>
      <c r="KH200" s="150"/>
      <c r="KI200" s="150"/>
      <c r="KJ200" s="150"/>
      <c r="KK200" s="150"/>
      <c r="KL200" s="150"/>
      <c r="KM200" s="150"/>
      <c r="KN200" s="150"/>
      <c r="KO200" s="150"/>
      <c r="KP200" s="150"/>
      <c r="KQ200" s="150"/>
      <c r="KR200" s="150"/>
      <c r="KS200" s="150"/>
      <c r="KT200" s="150"/>
      <c r="KU200" s="150"/>
      <c r="KV200" s="150"/>
      <c r="KW200" s="150"/>
      <c r="KX200" s="150"/>
      <c r="KY200" s="150"/>
      <c r="KZ200" s="150"/>
      <c r="LA200" s="150"/>
      <c r="LB200" s="150"/>
      <c r="LC200" s="150"/>
      <c r="LD200" s="150"/>
      <c r="LE200" s="150"/>
      <c r="LF200" s="150"/>
      <c r="LG200" s="150"/>
      <c r="LH200" s="150"/>
      <c r="LI200" s="150"/>
      <c r="LJ200" s="150"/>
      <c r="LK200" s="150"/>
      <c r="LL200" s="150"/>
      <c r="LM200" s="150"/>
      <c r="LN200" s="150"/>
      <c r="LO200" s="150"/>
      <c r="LP200" s="150"/>
      <c r="LQ200" s="150"/>
      <c r="LR200" s="150"/>
    </row>
    <row r="201" spans="1:330" s="158" customFormat="1" ht="15" x14ac:dyDescent="0.2">
      <c r="A201" s="151" t="s">
        <v>616</v>
      </c>
      <c r="B201" s="151" t="s">
        <v>632</v>
      </c>
      <c r="C201" s="153">
        <v>559</v>
      </c>
      <c r="D201" s="153">
        <v>51011</v>
      </c>
      <c r="E201" s="151" t="s">
        <v>101</v>
      </c>
      <c r="F201" s="174">
        <v>3132</v>
      </c>
      <c r="G201" s="155" t="s">
        <v>40</v>
      </c>
      <c r="H201" s="156"/>
      <c r="I201" s="94">
        <v>680</v>
      </c>
      <c r="J201" s="112"/>
      <c r="K201" s="94">
        <v>340</v>
      </c>
      <c r="L201" s="112"/>
      <c r="M201" s="118">
        <v>340</v>
      </c>
      <c r="N201" s="113"/>
      <c r="O201" s="118">
        <v>340</v>
      </c>
      <c r="P201" s="113"/>
      <c r="Q201" s="118">
        <v>340</v>
      </c>
      <c r="R201" s="113"/>
      <c r="S201" s="118">
        <v>680</v>
      </c>
      <c r="T201" s="113"/>
      <c r="U201" s="94">
        <v>0</v>
      </c>
      <c r="V201" s="112"/>
      <c r="W201" s="118">
        <v>0</v>
      </c>
      <c r="X201" s="113"/>
      <c r="Y201" s="118">
        <v>0</v>
      </c>
      <c r="Z201" s="113"/>
      <c r="AA201" s="118">
        <v>0</v>
      </c>
      <c r="AB201" s="113"/>
      <c r="AC201" s="118">
        <v>340</v>
      </c>
      <c r="AD201" s="113"/>
      <c r="AE201" s="118">
        <v>0</v>
      </c>
      <c r="AF201" s="113"/>
      <c r="AG201" s="118">
        <v>0</v>
      </c>
      <c r="AH201" s="113"/>
      <c r="AI201" s="118">
        <v>0</v>
      </c>
      <c r="AJ201" s="113"/>
      <c r="AK201" s="118"/>
      <c r="AL201" s="113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157"/>
      <c r="BE201" s="157"/>
      <c r="BF201" s="157"/>
      <c r="BG201" s="157"/>
      <c r="BH201" s="157"/>
      <c r="BI201" s="157"/>
      <c r="BJ201" s="157"/>
      <c r="BK201" s="157"/>
      <c r="BL201" s="157"/>
      <c r="BM201" s="157"/>
      <c r="BN201" s="157"/>
      <c r="BO201" s="157"/>
      <c r="BP201" s="157"/>
      <c r="BQ201" s="157"/>
      <c r="BR201" s="157"/>
      <c r="BS201" s="157"/>
      <c r="BT201" s="157"/>
      <c r="BU201" s="157"/>
      <c r="BV201" s="157"/>
      <c r="BW201" s="157"/>
      <c r="BX201" s="157"/>
      <c r="BY201" s="157"/>
      <c r="BZ201" s="157"/>
      <c r="CA201" s="157"/>
      <c r="CB201" s="157"/>
      <c r="CC201" s="157"/>
      <c r="CD201" s="157"/>
      <c r="CE201" s="157"/>
      <c r="CF201" s="157"/>
      <c r="CG201" s="157"/>
      <c r="CH201" s="157"/>
      <c r="CI201" s="157"/>
      <c r="CJ201" s="157"/>
      <c r="CK201" s="157"/>
      <c r="CL201" s="157"/>
      <c r="CM201" s="157"/>
      <c r="CN201" s="157"/>
      <c r="CO201" s="157"/>
      <c r="CP201" s="157"/>
      <c r="CQ201" s="157"/>
      <c r="CR201" s="157"/>
      <c r="CS201" s="157"/>
      <c r="CT201" s="157"/>
      <c r="CU201" s="157"/>
      <c r="CV201" s="157"/>
      <c r="CW201" s="157"/>
      <c r="CX201" s="157"/>
      <c r="CY201" s="157"/>
      <c r="CZ201" s="157"/>
      <c r="DA201" s="157"/>
      <c r="DB201" s="157"/>
      <c r="DC201" s="157"/>
      <c r="DD201" s="157"/>
      <c r="DE201" s="157"/>
      <c r="DF201" s="157"/>
      <c r="DG201" s="157"/>
      <c r="DH201" s="157"/>
      <c r="DI201" s="157"/>
      <c r="DJ201" s="157"/>
      <c r="DK201" s="157"/>
      <c r="DL201" s="157"/>
      <c r="DM201" s="157"/>
      <c r="DN201" s="157"/>
      <c r="DO201" s="157"/>
      <c r="DP201" s="157"/>
      <c r="DQ201" s="157"/>
      <c r="DR201" s="157"/>
      <c r="DS201" s="157"/>
      <c r="DT201" s="157"/>
      <c r="DU201" s="157"/>
      <c r="DV201" s="157"/>
      <c r="DW201" s="157"/>
      <c r="DX201" s="157"/>
      <c r="DY201" s="157"/>
      <c r="DZ201" s="157"/>
      <c r="EA201" s="157"/>
      <c r="EB201" s="157"/>
      <c r="EC201" s="157"/>
      <c r="ED201" s="157"/>
      <c r="EE201" s="157"/>
      <c r="EF201" s="157"/>
      <c r="EG201" s="157"/>
      <c r="EH201" s="157"/>
      <c r="EI201" s="157"/>
      <c r="EJ201" s="157"/>
      <c r="EK201" s="157"/>
      <c r="EL201" s="157"/>
      <c r="EM201" s="157"/>
      <c r="EN201" s="157"/>
      <c r="EO201" s="157"/>
      <c r="EP201" s="157"/>
      <c r="EQ201" s="157"/>
      <c r="ER201" s="157"/>
      <c r="ES201" s="157"/>
      <c r="ET201" s="157"/>
      <c r="EU201" s="157"/>
      <c r="EV201" s="157"/>
      <c r="EW201" s="157"/>
      <c r="EX201" s="157"/>
      <c r="EY201" s="157"/>
      <c r="EZ201" s="157"/>
      <c r="FA201" s="157"/>
      <c r="FB201" s="157"/>
      <c r="FC201" s="157"/>
      <c r="FD201" s="157"/>
      <c r="FE201" s="157"/>
      <c r="FF201" s="157"/>
      <c r="FG201" s="157"/>
      <c r="FH201" s="157"/>
      <c r="FI201" s="157"/>
      <c r="FJ201" s="157"/>
      <c r="FK201" s="157"/>
      <c r="FL201" s="157"/>
      <c r="FM201" s="157"/>
      <c r="FN201" s="157"/>
      <c r="FO201" s="157"/>
      <c r="FP201" s="157"/>
      <c r="FQ201" s="157"/>
      <c r="FR201" s="157"/>
      <c r="FS201" s="157"/>
      <c r="FT201" s="157"/>
      <c r="FU201" s="157"/>
      <c r="FV201" s="157"/>
      <c r="FW201" s="157"/>
      <c r="FX201" s="157"/>
      <c r="FY201" s="157"/>
      <c r="FZ201" s="157"/>
      <c r="GA201" s="157"/>
      <c r="GB201" s="157"/>
      <c r="GC201" s="157"/>
      <c r="GD201" s="157"/>
      <c r="GE201" s="157"/>
      <c r="GF201" s="157"/>
      <c r="GG201" s="157"/>
      <c r="GH201" s="157"/>
      <c r="GI201" s="157"/>
      <c r="GJ201" s="157"/>
      <c r="GK201" s="157"/>
      <c r="GL201" s="157"/>
      <c r="GM201" s="157"/>
      <c r="GN201" s="157"/>
      <c r="GO201" s="157"/>
      <c r="GP201" s="157"/>
      <c r="GQ201" s="157"/>
      <c r="GR201" s="157"/>
      <c r="GS201" s="157"/>
      <c r="GT201" s="157"/>
      <c r="GU201" s="157"/>
      <c r="GV201" s="157"/>
      <c r="GW201" s="157"/>
      <c r="GX201" s="157"/>
      <c r="GY201" s="157"/>
      <c r="GZ201" s="157"/>
      <c r="HA201" s="157"/>
      <c r="HB201" s="157"/>
      <c r="HC201" s="157"/>
      <c r="HD201" s="157"/>
      <c r="HE201" s="157"/>
      <c r="HF201" s="157"/>
      <c r="HG201" s="157"/>
      <c r="HH201" s="157"/>
      <c r="HI201" s="157"/>
      <c r="HJ201" s="157"/>
      <c r="HK201" s="157"/>
      <c r="HL201" s="157"/>
      <c r="HM201" s="157"/>
      <c r="HN201" s="157"/>
      <c r="HO201" s="157"/>
      <c r="HP201" s="157"/>
      <c r="HQ201" s="157"/>
      <c r="HR201" s="157"/>
      <c r="HS201" s="157"/>
      <c r="HT201" s="157"/>
      <c r="HU201" s="157"/>
      <c r="HV201" s="157"/>
      <c r="HW201" s="157"/>
      <c r="HX201" s="157"/>
      <c r="HY201" s="157"/>
      <c r="HZ201" s="157"/>
      <c r="IA201" s="157"/>
      <c r="IB201" s="157"/>
      <c r="IC201" s="157"/>
      <c r="ID201" s="157"/>
      <c r="IE201" s="157"/>
      <c r="IF201" s="157"/>
      <c r="IG201" s="157"/>
      <c r="IH201" s="157"/>
      <c r="II201" s="157"/>
      <c r="IJ201" s="157"/>
      <c r="IK201" s="157"/>
      <c r="IL201" s="157"/>
      <c r="IM201" s="157"/>
      <c r="IN201" s="157"/>
      <c r="IO201" s="157"/>
      <c r="IP201" s="157"/>
      <c r="IQ201" s="157"/>
      <c r="IR201" s="157"/>
      <c r="IS201" s="157"/>
      <c r="IT201" s="157"/>
      <c r="IU201" s="157"/>
      <c r="IV201" s="157"/>
      <c r="IW201" s="157"/>
      <c r="IX201" s="157"/>
      <c r="IY201" s="157"/>
      <c r="IZ201" s="157"/>
      <c r="JA201" s="157"/>
      <c r="JB201" s="157"/>
      <c r="JC201" s="157"/>
      <c r="JD201" s="157"/>
      <c r="JE201" s="157"/>
      <c r="JF201" s="157"/>
      <c r="JG201" s="157"/>
      <c r="JH201" s="157"/>
      <c r="JI201" s="157"/>
      <c r="JJ201" s="157"/>
      <c r="JK201" s="157"/>
      <c r="JL201" s="157"/>
      <c r="JM201" s="157"/>
      <c r="JN201" s="157"/>
      <c r="JO201" s="157"/>
      <c r="JP201" s="157"/>
      <c r="JQ201" s="157"/>
      <c r="JR201" s="157"/>
      <c r="JS201" s="157"/>
      <c r="JT201" s="157"/>
      <c r="JU201" s="157"/>
      <c r="JV201" s="157"/>
      <c r="JW201" s="157"/>
      <c r="JX201" s="157"/>
      <c r="JY201" s="157"/>
      <c r="JZ201" s="157"/>
      <c r="KA201" s="157"/>
      <c r="KB201" s="157"/>
      <c r="KC201" s="157"/>
      <c r="KD201" s="157"/>
      <c r="KE201" s="157"/>
      <c r="KF201" s="157"/>
      <c r="KG201" s="157"/>
      <c r="KH201" s="157"/>
      <c r="KI201" s="157"/>
      <c r="KJ201" s="157"/>
      <c r="KK201" s="157"/>
      <c r="KL201" s="157"/>
      <c r="KM201" s="157"/>
      <c r="KN201" s="157"/>
      <c r="KO201" s="157"/>
      <c r="KP201" s="157"/>
      <c r="KQ201" s="157"/>
      <c r="KR201" s="157"/>
      <c r="KS201" s="157"/>
      <c r="KT201" s="157"/>
      <c r="KU201" s="157"/>
      <c r="KV201" s="157"/>
      <c r="KW201" s="157"/>
      <c r="KX201" s="157"/>
      <c r="KY201" s="157"/>
      <c r="KZ201" s="157"/>
      <c r="LA201" s="157"/>
      <c r="LB201" s="157"/>
      <c r="LC201" s="157"/>
      <c r="LD201" s="157"/>
      <c r="LE201" s="157"/>
      <c r="LF201" s="157"/>
      <c r="LG201" s="157"/>
      <c r="LH201" s="157"/>
      <c r="LI201" s="157"/>
      <c r="LJ201" s="157"/>
      <c r="LK201" s="157"/>
      <c r="LL201" s="157"/>
      <c r="LM201" s="157"/>
      <c r="LN201" s="157"/>
      <c r="LO201" s="157"/>
      <c r="LP201" s="157"/>
      <c r="LQ201" s="157"/>
      <c r="LR201" s="157"/>
    </row>
    <row r="202" spans="1:330" x14ac:dyDescent="0.2">
      <c r="A202" s="170" t="s">
        <v>616</v>
      </c>
      <c r="B202" s="170" t="s">
        <v>632</v>
      </c>
      <c r="C202" s="219">
        <v>559</v>
      </c>
      <c r="D202" s="219">
        <v>51011</v>
      </c>
      <c r="E202" s="171"/>
      <c r="F202" s="142">
        <v>32</v>
      </c>
      <c r="G202" s="143"/>
      <c r="H202" s="172"/>
      <c r="I202" s="105">
        <f t="shared" ref="I202:AF202" si="347">I203+I206</f>
        <v>606</v>
      </c>
      <c r="J202" s="105">
        <f t="shared" si="347"/>
        <v>0</v>
      </c>
      <c r="K202" s="105">
        <f t="shared" si="347"/>
        <v>303</v>
      </c>
      <c r="L202" s="105">
        <f t="shared" si="347"/>
        <v>0</v>
      </c>
      <c r="M202" s="105">
        <f t="shared" si="347"/>
        <v>303</v>
      </c>
      <c r="N202" s="105">
        <f t="shared" si="347"/>
        <v>0</v>
      </c>
      <c r="O202" s="105">
        <f t="shared" ref="O202:P202" si="348">O203+O206</f>
        <v>303</v>
      </c>
      <c r="P202" s="105">
        <f t="shared" si="348"/>
        <v>0</v>
      </c>
      <c r="Q202" s="105">
        <f t="shared" ref="Q202:T202" si="349">Q203+Q206</f>
        <v>303</v>
      </c>
      <c r="R202" s="105">
        <f t="shared" si="349"/>
        <v>0</v>
      </c>
      <c r="S202" s="105">
        <f t="shared" si="349"/>
        <v>482</v>
      </c>
      <c r="T202" s="105">
        <f t="shared" si="349"/>
        <v>0</v>
      </c>
      <c r="U202" s="105">
        <f t="shared" si="347"/>
        <v>0</v>
      </c>
      <c r="V202" s="105">
        <f t="shared" si="347"/>
        <v>0</v>
      </c>
      <c r="W202" s="105">
        <v>0</v>
      </c>
      <c r="X202" s="105">
        <f t="shared" si="347"/>
        <v>0</v>
      </c>
      <c r="Y202" s="105">
        <v>0</v>
      </c>
      <c r="Z202" s="105">
        <f t="shared" ref="Z202:AB202" si="350">Z203+Z206</f>
        <v>0</v>
      </c>
      <c r="AA202" s="105">
        <v>0</v>
      </c>
      <c r="AB202" s="105">
        <f t="shared" si="350"/>
        <v>0</v>
      </c>
      <c r="AC202" s="105">
        <f>AC203+AC206</f>
        <v>303</v>
      </c>
      <c r="AD202" s="105">
        <f t="shared" ref="AD202" si="351">AD203+AD206</f>
        <v>0</v>
      </c>
      <c r="AE202" s="105">
        <f t="shared" si="347"/>
        <v>0</v>
      </c>
      <c r="AF202" s="105">
        <f t="shared" si="347"/>
        <v>0</v>
      </c>
      <c r="AG202" s="105">
        <f t="shared" ref="AG202:AH202" si="352">AG203+AG206</f>
        <v>0</v>
      </c>
      <c r="AH202" s="105">
        <f t="shared" si="352"/>
        <v>0</v>
      </c>
      <c r="AI202" s="105">
        <f t="shared" ref="AI202:AL202" si="353">AI203+AI206</f>
        <v>0</v>
      </c>
      <c r="AJ202" s="105">
        <f t="shared" si="353"/>
        <v>0</v>
      </c>
      <c r="AK202" s="105">
        <f t="shared" si="353"/>
        <v>0</v>
      </c>
      <c r="AL202" s="105">
        <f t="shared" si="353"/>
        <v>0</v>
      </c>
    </row>
    <row r="203" spans="1:330" s="159" customFormat="1" x14ac:dyDescent="0.2">
      <c r="A203" s="145" t="s">
        <v>616</v>
      </c>
      <c r="B203" s="145" t="s">
        <v>632</v>
      </c>
      <c r="C203" s="153">
        <v>559</v>
      </c>
      <c r="D203" s="153">
        <v>51011</v>
      </c>
      <c r="E203" s="145"/>
      <c r="F203" s="168">
        <v>321</v>
      </c>
      <c r="G203" s="148"/>
      <c r="H203" s="149"/>
      <c r="I203" s="101">
        <f t="shared" ref="I203:AF203" si="354">I204+I205</f>
        <v>124</v>
      </c>
      <c r="J203" s="101">
        <f t="shared" si="354"/>
        <v>0</v>
      </c>
      <c r="K203" s="101">
        <f t="shared" si="354"/>
        <v>62</v>
      </c>
      <c r="L203" s="101">
        <f t="shared" si="354"/>
        <v>0</v>
      </c>
      <c r="M203" s="108">
        <f t="shared" si="354"/>
        <v>62</v>
      </c>
      <c r="N203" s="108">
        <f t="shared" si="354"/>
        <v>0</v>
      </c>
      <c r="O203" s="108">
        <f t="shared" ref="O203:P203" si="355">O204+O205</f>
        <v>62</v>
      </c>
      <c r="P203" s="108">
        <f t="shared" si="355"/>
        <v>0</v>
      </c>
      <c r="Q203" s="108">
        <f t="shared" ref="Q203:T203" si="356">Q204+Q205</f>
        <v>62</v>
      </c>
      <c r="R203" s="108">
        <f t="shared" si="356"/>
        <v>0</v>
      </c>
      <c r="S203" s="108">
        <f t="shared" si="356"/>
        <v>0</v>
      </c>
      <c r="T203" s="108">
        <f t="shared" si="356"/>
        <v>0</v>
      </c>
      <c r="U203" s="101">
        <f t="shared" si="354"/>
        <v>0</v>
      </c>
      <c r="V203" s="101">
        <f t="shared" si="354"/>
        <v>0</v>
      </c>
      <c r="W203" s="108">
        <f t="shared" si="354"/>
        <v>0</v>
      </c>
      <c r="X203" s="108">
        <f t="shared" si="354"/>
        <v>0</v>
      </c>
      <c r="Y203" s="108">
        <f t="shared" ref="Y203:Z203" si="357">Y204+Y205</f>
        <v>0</v>
      </c>
      <c r="Z203" s="108">
        <f t="shared" si="357"/>
        <v>0</v>
      </c>
      <c r="AA203" s="108">
        <f t="shared" ref="AA203:AD203" si="358">AA204+AA205</f>
        <v>0</v>
      </c>
      <c r="AB203" s="108">
        <f t="shared" si="358"/>
        <v>0</v>
      </c>
      <c r="AC203" s="108">
        <f t="shared" si="358"/>
        <v>62</v>
      </c>
      <c r="AD203" s="108">
        <f t="shared" si="358"/>
        <v>0</v>
      </c>
      <c r="AE203" s="108">
        <f t="shared" si="354"/>
        <v>0</v>
      </c>
      <c r="AF203" s="108">
        <f t="shared" si="354"/>
        <v>0</v>
      </c>
      <c r="AG203" s="108">
        <f t="shared" ref="AG203:AH203" si="359">AG204+AG205</f>
        <v>0</v>
      </c>
      <c r="AH203" s="108">
        <f t="shared" si="359"/>
        <v>0</v>
      </c>
      <c r="AI203" s="108">
        <f t="shared" ref="AI203:AL203" si="360">AI204+AI205</f>
        <v>0</v>
      </c>
      <c r="AJ203" s="108">
        <f t="shared" si="360"/>
        <v>0</v>
      </c>
      <c r="AK203" s="108">
        <f t="shared" si="360"/>
        <v>0</v>
      </c>
      <c r="AL203" s="108">
        <f t="shared" si="360"/>
        <v>0</v>
      </c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50"/>
      <c r="CH203" s="150"/>
      <c r="CI203" s="150"/>
      <c r="CJ203" s="150"/>
      <c r="CK203" s="150"/>
      <c r="CL203" s="150"/>
      <c r="CM203" s="150"/>
      <c r="CN203" s="150"/>
      <c r="CO203" s="150"/>
      <c r="CP203" s="150"/>
      <c r="CQ203" s="150"/>
      <c r="CR203" s="150"/>
      <c r="CS203" s="150"/>
      <c r="CT203" s="150"/>
      <c r="CU203" s="150"/>
      <c r="CV203" s="150"/>
      <c r="CW203" s="150"/>
      <c r="CX203" s="150"/>
      <c r="CY203" s="150"/>
      <c r="CZ203" s="150"/>
      <c r="DA203" s="150"/>
      <c r="DB203" s="150"/>
      <c r="DC203" s="150"/>
      <c r="DD203" s="150"/>
      <c r="DE203" s="150"/>
      <c r="DF203" s="150"/>
      <c r="DG203" s="150"/>
      <c r="DH203" s="150"/>
      <c r="DI203" s="150"/>
      <c r="DJ203" s="150"/>
      <c r="DK203" s="150"/>
      <c r="DL203" s="150"/>
      <c r="DM203" s="150"/>
      <c r="DN203" s="150"/>
      <c r="DO203" s="150"/>
      <c r="DP203" s="150"/>
      <c r="DQ203" s="150"/>
      <c r="DR203" s="150"/>
      <c r="DS203" s="150"/>
      <c r="DT203" s="150"/>
      <c r="DU203" s="150"/>
      <c r="DV203" s="150"/>
      <c r="DW203" s="150"/>
      <c r="DX203" s="150"/>
      <c r="DY203" s="150"/>
      <c r="DZ203" s="150"/>
      <c r="EA203" s="150"/>
      <c r="EB203" s="150"/>
      <c r="EC203" s="150"/>
      <c r="ED203" s="150"/>
      <c r="EE203" s="150"/>
      <c r="EF203" s="150"/>
      <c r="EG203" s="150"/>
      <c r="EH203" s="150"/>
      <c r="EI203" s="150"/>
      <c r="EJ203" s="150"/>
      <c r="EK203" s="150"/>
      <c r="EL203" s="150"/>
      <c r="EM203" s="150"/>
      <c r="EN203" s="150"/>
      <c r="EO203" s="150"/>
      <c r="EP203" s="150"/>
      <c r="EQ203" s="150"/>
      <c r="ER203" s="150"/>
      <c r="ES203" s="150"/>
      <c r="ET203" s="150"/>
      <c r="EU203" s="150"/>
      <c r="EV203" s="150"/>
      <c r="EW203" s="150"/>
      <c r="EX203" s="150"/>
      <c r="EY203" s="150"/>
      <c r="EZ203" s="150"/>
      <c r="FA203" s="150"/>
      <c r="FB203" s="150"/>
      <c r="FC203" s="150"/>
      <c r="FD203" s="150"/>
      <c r="FE203" s="150"/>
      <c r="FF203" s="150"/>
      <c r="FG203" s="150"/>
      <c r="FH203" s="150"/>
      <c r="FI203" s="150"/>
      <c r="FJ203" s="150"/>
      <c r="FK203" s="150"/>
      <c r="FL203" s="150"/>
      <c r="FM203" s="150"/>
      <c r="FN203" s="150"/>
      <c r="FO203" s="150"/>
      <c r="FP203" s="150"/>
      <c r="FQ203" s="150"/>
      <c r="FR203" s="150"/>
      <c r="FS203" s="150"/>
      <c r="FT203" s="150"/>
      <c r="FU203" s="150"/>
      <c r="FV203" s="150"/>
      <c r="FW203" s="150"/>
      <c r="FX203" s="150"/>
      <c r="FY203" s="150"/>
      <c r="FZ203" s="150"/>
      <c r="GA203" s="150"/>
      <c r="GB203" s="150"/>
      <c r="GC203" s="150"/>
      <c r="GD203" s="150"/>
      <c r="GE203" s="150"/>
      <c r="GF203" s="150"/>
      <c r="GG203" s="150"/>
      <c r="GH203" s="150"/>
      <c r="GI203" s="150"/>
      <c r="GJ203" s="150"/>
      <c r="GK203" s="150"/>
      <c r="GL203" s="150"/>
      <c r="GM203" s="150"/>
      <c r="GN203" s="150"/>
      <c r="GO203" s="150"/>
      <c r="GP203" s="150"/>
      <c r="GQ203" s="150"/>
      <c r="GR203" s="150"/>
      <c r="GS203" s="150"/>
      <c r="GT203" s="150"/>
      <c r="GU203" s="150"/>
      <c r="GV203" s="150"/>
      <c r="GW203" s="150"/>
      <c r="GX203" s="150"/>
      <c r="GY203" s="150"/>
      <c r="GZ203" s="150"/>
      <c r="HA203" s="150"/>
      <c r="HB203" s="150"/>
      <c r="HC203" s="150"/>
      <c r="HD203" s="150"/>
      <c r="HE203" s="150"/>
      <c r="HF203" s="150"/>
      <c r="HG203" s="150"/>
      <c r="HH203" s="150"/>
      <c r="HI203" s="150"/>
      <c r="HJ203" s="150"/>
      <c r="HK203" s="150"/>
      <c r="HL203" s="150"/>
      <c r="HM203" s="150"/>
      <c r="HN203" s="150"/>
      <c r="HO203" s="150"/>
      <c r="HP203" s="150"/>
      <c r="HQ203" s="150"/>
      <c r="HR203" s="150"/>
      <c r="HS203" s="150"/>
      <c r="HT203" s="150"/>
      <c r="HU203" s="150"/>
      <c r="HV203" s="150"/>
      <c r="HW203" s="150"/>
      <c r="HX203" s="150"/>
      <c r="HY203" s="150"/>
      <c r="HZ203" s="150"/>
      <c r="IA203" s="150"/>
      <c r="IB203" s="150"/>
      <c r="IC203" s="150"/>
      <c r="ID203" s="150"/>
      <c r="IE203" s="150"/>
      <c r="IF203" s="150"/>
      <c r="IG203" s="150"/>
      <c r="IH203" s="150"/>
      <c r="II203" s="150"/>
      <c r="IJ203" s="150"/>
      <c r="IK203" s="150"/>
      <c r="IL203" s="150"/>
      <c r="IM203" s="150"/>
      <c r="IN203" s="150"/>
      <c r="IO203" s="150"/>
      <c r="IP203" s="150"/>
      <c r="IQ203" s="150"/>
      <c r="IR203" s="150"/>
      <c r="IS203" s="150"/>
      <c r="IT203" s="150"/>
      <c r="IU203" s="150"/>
      <c r="IV203" s="150"/>
      <c r="IW203" s="150"/>
      <c r="IX203" s="150"/>
      <c r="IY203" s="150"/>
      <c r="IZ203" s="150"/>
      <c r="JA203" s="150"/>
      <c r="JB203" s="150"/>
      <c r="JC203" s="150"/>
      <c r="JD203" s="150"/>
      <c r="JE203" s="150"/>
      <c r="JF203" s="150"/>
      <c r="JG203" s="150"/>
      <c r="JH203" s="150"/>
      <c r="JI203" s="150"/>
      <c r="JJ203" s="150"/>
      <c r="JK203" s="150"/>
      <c r="JL203" s="150"/>
      <c r="JM203" s="150"/>
      <c r="JN203" s="150"/>
      <c r="JO203" s="150"/>
      <c r="JP203" s="150"/>
      <c r="JQ203" s="150"/>
      <c r="JR203" s="150"/>
      <c r="JS203" s="150"/>
      <c r="JT203" s="150"/>
      <c r="JU203" s="150"/>
      <c r="JV203" s="150"/>
      <c r="JW203" s="150"/>
      <c r="JX203" s="150"/>
      <c r="JY203" s="150"/>
      <c r="JZ203" s="150"/>
      <c r="KA203" s="150"/>
      <c r="KB203" s="150"/>
      <c r="KC203" s="150"/>
      <c r="KD203" s="150"/>
      <c r="KE203" s="150"/>
      <c r="KF203" s="150"/>
      <c r="KG203" s="150"/>
      <c r="KH203" s="150"/>
      <c r="KI203" s="150"/>
      <c r="KJ203" s="150"/>
      <c r="KK203" s="150"/>
      <c r="KL203" s="150"/>
      <c r="KM203" s="150"/>
      <c r="KN203" s="150"/>
      <c r="KO203" s="150"/>
      <c r="KP203" s="150"/>
      <c r="KQ203" s="150"/>
      <c r="KR203" s="150"/>
      <c r="KS203" s="150"/>
      <c r="KT203" s="150"/>
      <c r="KU203" s="150"/>
      <c r="KV203" s="150"/>
      <c r="KW203" s="150"/>
      <c r="KX203" s="150"/>
      <c r="KY203" s="150"/>
      <c r="KZ203" s="150"/>
      <c r="LA203" s="150"/>
      <c r="LB203" s="150"/>
      <c r="LC203" s="150"/>
      <c r="LD203" s="150"/>
      <c r="LE203" s="150"/>
      <c r="LF203" s="150"/>
      <c r="LG203" s="150"/>
      <c r="LH203" s="150"/>
      <c r="LI203" s="150"/>
      <c r="LJ203" s="150"/>
      <c r="LK203" s="150"/>
      <c r="LL203" s="150"/>
      <c r="LM203" s="150"/>
      <c r="LN203" s="150"/>
      <c r="LO203" s="150"/>
      <c r="LP203" s="150"/>
      <c r="LQ203" s="150"/>
      <c r="LR203" s="150"/>
    </row>
    <row r="204" spans="1:330" s="158" customFormat="1" ht="15" x14ac:dyDescent="0.2">
      <c r="A204" s="151" t="s">
        <v>616</v>
      </c>
      <c r="B204" s="151" t="s">
        <v>632</v>
      </c>
      <c r="C204" s="153">
        <v>559</v>
      </c>
      <c r="D204" s="153">
        <v>51011</v>
      </c>
      <c r="E204" s="151" t="s">
        <v>101</v>
      </c>
      <c r="F204" s="174">
        <v>3211</v>
      </c>
      <c r="G204" s="155" t="s">
        <v>42</v>
      </c>
      <c r="H204" s="156"/>
      <c r="I204" s="94">
        <v>80</v>
      </c>
      <c r="J204" s="112"/>
      <c r="K204" s="94">
        <v>40</v>
      </c>
      <c r="L204" s="112"/>
      <c r="M204" s="118">
        <v>40</v>
      </c>
      <c r="N204" s="113"/>
      <c r="O204" s="118">
        <v>40</v>
      </c>
      <c r="P204" s="113"/>
      <c r="Q204" s="118">
        <v>40</v>
      </c>
      <c r="R204" s="113"/>
      <c r="S204" s="118"/>
      <c r="T204" s="113"/>
      <c r="U204" s="94">
        <v>0</v>
      </c>
      <c r="V204" s="112"/>
      <c r="W204" s="118"/>
      <c r="X204" s="113"/>
      <c r="Y204" s="118"/>
      <c r="Z204" s="113"/>
      <c r="AA204" s="118"/>
      <c r="AB204" s="113"/>
      <c r="AC204" s="118">
        <v>40</v>
      </c>
      <c r="AD204" s="113"/>
      <c r="AE204" s="118"/>
      <c r="AF204" s="113"/>
      <c r="AG204" s="118"/>
      <c r="AH204" s="113"/>
      <c r="AI204" s="118"/>
      <c r="AJ204" s="113"/>
      <c r="AK204" s="118"/>
      <c r="AL204" s="113"/>
      <c r="AM204" s="157"/>
      <c r="AN204" s="157"/>
      <c r="AO204" s="157"/>
      <c r="AP204" s="157"/>
      <c r="AQ204" s="157"/>
      <c r="AR204" s="157"/>
      <c r="AS204" s="157"/>
      <c r="AT204" s="157"/>
      <c r="AU204" s="157"/>
      <c r="AV204" s="157"/>
      <c r="AW204" s="157"/>
      <c r="AX204" s="157"/>
      <c r="AY204" s="157"/>
      <c r="AZ204" s="157"/>
      <c r="BA204" s="157"/>
      <c r="BB204" s="157"/>
      <c r="BC204" s="157"/>
      <c r="BD204" s="157"/>
      <c r="BE204" s="157"/>
      <c r="BF204" s="157"/>
      <c r="BG204" s="157"/>
      <c r="BH204" s="157"/>
      <c r="BI204" s="157"/>
      <c r="BJ204" s="157"/>
      <c r="BK204" s="157"/>
      <c r="BL204" s="157"/>
      <c r="BM204" s="157"/>
      <c r="BN204" s="157"/>
      <c r="BO204" s="157"/>
      <c r="BP204" s="157"/>
      <c r="BQ204" s="157"/>
      <c r="BR204" s="157"/>
      <c r="BS204" s="157"/>
      <c r="BT204" s="157"/>
      <c r="BU204" s="157"/>
      <c r="BV204" s="157"/>
      <c r="BW204" s="157"/>
      <c r="BX204" s="157"/>
      <c r="BY204" s="157"/>
      <c r="BZ204" s="157"/>
      <c r="CA204" s="157"/>
      <c r="CB204" s="157"/>
      <c r="CC204" s="157"/>
      <c r="CD204" s="157"/>
      <c r="CE204" s="157"/>
      <c r="CF204" s="157"/>
      <c r="CG204" s="157"/>
      <c r="CH204" s="157"/>
      <c r="CI204" s="157"/>
      <c r="CJ204" s="157"/>
      <c r="CK204" s="157"/>
      <c r="CL204" s="157"/>
      <c r="CM204" s="157"/>
      <c r="CN204" s="157"/>
      <c r="CO204" s="157"/>
      <c r="CP204" s="157"/>
      <c r="CQ204" s="157"/>
      <c r="CR204" s="157"/>
      <c r="CS204" s="157"/>
      <c r="CT204" s="157"/>
      <c r="CU204" s="157"/>
      <c r="CV204" s="157"/>
      <c r="CW204" s="157"/>
      <c r="CX204" s="157"/>
      <c r="CY204" s="157"/>
      <c r="CZ204" s="157"/>
      <c r="DA204" s="157"/>
      <c r="DB204" s="157"/>
      <c r="DC204" s="157"/>
      <c r="DD204" s="157"/>
      <c r="DE204" s="157"/>
      <c r="DF204" s="157"/>
      <c r="DG204" s="157"/>
      <c r="DH204" s="157"/>
      <c r="DI204" s="157"/>
      <c r="DJ204" s="157"/>
      <c r="DK204" s="157"/>
      <c r="DL204" s="157"/>
      <c r="DM204" s="157"/>
      <c r="DN204" s="157"/>
      <c r="DO204" s="157"/>
      <c r="DP204" s="157"/>
      <c r="DQ204" s="157"/>
      <c r="DR204" s="157"/>
      <c r="DS204" s="157"/>
      <c r="DT204" s="157"/>
      <c r="DU204" s="157"/>
      <c r="DV204" s="157"/>
      <c r="DW204" s="157"/>
      <c r="DX204" s="157"/>
      <c r="DY204" s="157"/>
      <c r="DZ204" s="157"/>
      <c r="EA204" s="157"/>
      <c r="EB204" s="157"/>
      <c r="EC204" s="157"/>
      <c r="ED204" s="157"/>
      <c r="EE204" s="157"/>
      <c r="EF204" s="157"/>
      <c r="EG204" s="157"/>
      <c r="EH204" s="157"/>
      <c r="EI204" s="157"/>
      <c r="EJ204" s="157"/>
      <c r="EK204" s="157"/>
      <c r="EL204" s="157"/>
      <c r="EM204" s="157"/>
      <c r="EN204" s="157"/>
      <c r="EO204" s="157"/>
      <c r="EP204" s="157"/>
      <c r="EQ204" s="157"/>
      <c r="ER204" s="157"/>
      <c r="ES204" s="157"/>
      <c r="ET204" s="157"/>
      <c r="EU204" s="157"/>
      <c r="EV204" s="157"/>
      <c r="EW204" s="157"/>
      <c r="EX204" s="157"/>
      <c r="EY204" s="157"/>
      <c r="EZ204" s="157"/>
      <c r="FA204" s="157"/>
      <c r="FB204" s="157"/>
      <c r="FC204" s="157"/>
      <c r="FD204" s="157"/>
      <c r="FE204" s="157"/>
      <c r="FF204" s="157"/>
      <c r="FG204" s="157"/>
      <c r="FH204" s="157"/>
      <c r="FI204" s="157"/>
      <c r="FJ204" s="157"/>
      <c r="FK204" s="157"/>
      <c r="FL204" s="157"/>
      <c r="FM204" s="157"/>
      <c r="FN204" s="157"/>
      <c r="FO204" s="157"/>
      <c r="FP204" s="157"/>
      <c r="FQ204" s="157"/>
      <c r="FR204" s="157"/>
      <c r="FS204" s="157"/>
      <c r="FT204" s="157"/>
      <c r="FU204" s="157"/>
      <c r="FV204" s="157"/>
      <c r="FW204" s="157"/>
      <c r="FX204" s="157"/>
      <c r="FY204" s="157"/>
      <c r="FZ204" s="157"/>
      <c r="GA204" s="157"/>
      <c r="GB204" s="157"/>
      <c r="GC204" s="157"/>
      <c r="GD204" s="157"/>
      <c r="GE204" s="157"/>
      <c r="GF204" s="157"/>
      <c r="GG204" s="157"/>
      <c r="GH204" s="157"/>
      <c r="GI204" s="157"/>
      <c r="GJ204" s="157"/>
      <c r="GK204" s="157"/>
      <c r="GL204" s="157"/>
      <c r="GM204" s="157"/>
      <c r="GN204" s="157"/>
      <c r="GO204" s="157"/>
      <c r="GP204" s="157"/>
      <c r="GQ204" s="157"/>
      <c r="GR204" s="157"/>
      <c r="GS204" s="157"/>
      <c r="GT204" s="157"/>
      <c r="GU204" s="157"/>
      <c r="GV204" s="157"/>
      <c r="GW204" s="157"/>
      <c r="GX204" s="157"/>
      <c r="GY204" s="157"/>
      <c r="GZ204" s="157"/>
      <c r="HA204" s="157"/>
      <c r="HB204" s="157"/>
      <c r="HC204" s="157"/>
      <c r="HD204" s="157"/>
      <c r="HE204" s="157"/>
      <c r="HF204" s="157"/>
      <c r="HG204" s="157"/>
      <c r="HH204" s="157"/>
      <c r="HI204" s="157"/>
      <c r="HJ204" s="157"/>
      <c r="HK204" s="157"/>
      <c r="HL204" s="157"/>
      <c r="HM204" s="157"/>
      <c r="HN204" s="157"/>
      <c r="HO204" s="157"/>
      <c r="HP204" s="157"/>
      <c r="HQ204" s="157"/>
      <c r="HR204" s="157"/>
      <c r="HS204" s="157"/>
      <c r="HT204" s="157"/>
      <c r="HU204" s="157"/>
      <c r="HV204" s="157"/>
      <c r="HW204" s="157"/>
      <c r="HX204" s="157"/>
      <c r="HY204" s="157"/>
      <c r="HZ204" s="157"/>
      <c r="IA204" s="157"/>
      <c r="IB204" s="157"/>
      <c r="IC204" s="157"/>
      <c r="ID204" s="157"/>
      <c r="IE204" s="157"/>
      <c r="IF204" s="157"/>
      <c r="IG204" s="157"/>
      <c r="IH204" s="157"/>
      <c r="II204" s="157"/>
      <c r="IJ204" s="157"/>
      <c r="IK204" s="157"/>
      <c r="IL204" s="157"/>
      <c r="IM204" s="157"/>
      <c r="IN204" s="157"/>
      <c r="IO204" s="157"/>
      <c r="IP204" s="157"/>
      <c r="IQ204" s="157"/>
      <c r="IR204" s="157"/>
      <c r="IS204" s="157"/>
      <c r="IT204" s="157"/>
      <c r="IU204" s="157"/>
      <c r="IV204" s="157"/>
      <c r="IW204" s="157"/>
      <c r="IX204" s="157"/>
      <c r="IY204" s="157"/>
      <c r="IZ204" s="157"/>
      <c r="JA204" s="157"/>
      <c r="JB204" s="157"/>
      <c r="JC204" s="157"/>
      <c r="JD204" s="157"/>
      <c r="JE204" s="157"/>
      <c r="JF204" s="157"/>
      <c r="JG204" s="157"/>
      <c r="JH204" s="157"/>
      <c r="JI204" s="157"/>
      <c r="JJ204" s="157"/>
      <c r="JK204" s="157"/>
      <c r="JL204" s="157"/>
      <c r="JM204" s="157"/>
      <c r="JN204" s="157"/>
      <c r="JO204" s="157"/>
      <c r="JP204" s="157"/>
      <c r="JQ204" s="157"/>
      <c r="JR204" s="157"/>
      <c r="JS204" s="157"/>
      <c r="JT204" s="157"/>
      <c r="JU204" s="157"/>
      <c r="JV204" s="157"/>
      <c r="JW204" s="157"/>
      <c r="JX204" s="157"/>
      <c r="JY204" s="157"/>
      <c r="JZ204" s="157"/>
      <c r="KA204" s="157"/>
      <c r="KB204" s="157"/>
      <c r="KC204" s="157"/>
      <c r="KD204" s="157"/>
      <c r="KE204" s="157"/>
      <c r="KF204" s="157"/>
      <c r="KG204" s="157"/>
      <c r="KH204" s="157"/>
      <c r="KI204" s="157"/>
      <c r="KJ204" s="157"/>
      <c r="KK204" s="157"/>
      <c r="KL204" s="157"/>
      <c r="KM204" s="157"/>
      <c r="KN204" s="157"/>
      <c r="KO204" s="157"/>
      <c r="KP204" s="157"/>
      <c r="KQ204" s="157"/>
      <c r="KR204" s="157"/>
      <c r="KS204" s="157"/>
      <c r="KT204" s="157"/>
      <c r="KU204" s="157"/>
      <c r="KV204" s="157"/>
      <c r="KW204" s="157"/>
      <c r="KX204" s="157"/>
      <c r="KY204" s="157"/>
      <c r="KZ204" s="157"/>
      <c r="LA204" s="157"/>
      <c r="LB204" s="157"/>
      <c r="LC204" s="157"/>
      <c r="LD204" s="157"/>
      <c r="LE204" s="157"/>
      <c r="LF204" s="157"/>
      <c r="LG204" s="157"/>
      <c r="LH204" s="157"/>
      <c r="LI204" s="157"/>
      <c r="LJ204" s="157"/>
      <c r="LK204" s="157"/>
      <c r="LL204" s="157"/>
      <c r="LM204" s="157"/>
      <c r="LN204" s="157"/>
      <c r="LO204" s="157"/>
      <c r="LP204" s="157"/>
      <c r="LQ204" s="157"/>
      <c r="LR204" s="157"/>
    </row>
    <row r="205" spans="1:330" s="158" customFormat="1" ht="30" x14ac:dyDescent="0.2">
      <c r="A205" s="151" t="s">
        <v>616</v>
      </c>
      <c r="B205" s="151" t="s">
        <v>632</v>
      </c>
      <c r="C205" s="153">
        <v>559</v>
      </c>
      <c r="D205" s="153">
        <v>51011</v>
      </c>
      <c r="E205" s="151" t="s">
        <v>101</v>
      </c>
      <c r="F205" s="174">
        <v>3212</v>
      </c>
      <c r="G205" s="155" t="s">
        <v>43</v>
      </c>
      <c r="H205" s="156"/>
      <c r="I205" s="94">
        <v>44</v>
      </c>
      <c r="J205" s="112"/>
      <c r="K205" s="94">
        <v>22</v>
      </c>
      <c r="L205" s="112"/>
      <c r="M205" s="118">
        <v>22</v>
      </c>
      <c r="N205" s="113"/>
      <c r="O205" s="118">
        <v>22</v>
      </c>
      <c r="P205" s="113"/>
      <c r="Q205" s="118">
        <v>22</v>
      </c>
      <c r="R205" s="113"/>
      <c r="S205" s="118"/>
      <c r="T205" s="113"/>
      <c r="U205" s="94">
        <v>0</v>
      </c>
      <c r="V205" s="112"/>
      <c r="W205" s="118">
        <v>0</v>
      </c>
      <c r="X205" s="113"/>
      <c r="Y205" s="118">
        <v>0</v>
      </c>
      <c r="Z205" s="113"/>
      <c r="AA205" s="118">
        <v>0</v>
      </c>
      <c r="AB205" s="113"/>
      <c r="AC205" s="118">
        <v>22</v>
      </c>
      <c r="AD205" s="113"/>
      <c r="AE205" s="118">
        <v>0</v>
      </c>
      <c r="AF205" s="113"/>
      <c r="AG205" s="118">
        <v>0</v>
      </c>
      <c r="AH205" s="113"/>
      <c r="AI205" s="118">
        <v>0</v>
      </c>
      <c r="AJ205" s="113"/>
      <c r="AK205" s="118"/>
      <c r="AL205" s="113"/>
      <c r="AM205" s="157"/>
      <c r="AN205" s="157"/>
      <c r="AO205" s="157"/>
      <c r="AP205" s="157"/>
      <c r="AQ205" s="157"/>
      <c r="AR205" s="157"/>
      <c r="AS205" s="157"/>
      <c r="AT205" s="157"/>
      <c r="AU205" s="157"/>
      <c r="AV205" s="157"/>
      <c r="AW205" s="157"/>
      <c r="AX205" s="157"/>
      <c r="AY205" s="157"/>
      <c r="AZ205" s="157"/>
      <c r="BA205" s="157"/>
      <c r="BB205" s="157"/>
      <c r="BC205" s="157"/>
      <c r="BD205" s="157"/>
      <c r="BE205" s="157"/>
      <c r="BF205" s="157"/>
      <c r="BG205" s="157"/>
      <c r="BH205" s="157"/>
      <c r="BI205" s="157"/>
      <c r="BJ205" s="157"/>
      <c r="BK205" s="157"/>
      <c r="BL205" s="157"/>
      <c r="BM205" s="157"/>
      <c r="BN205" s="157"/>
      <c r="BO205" s="157"/>
      <c r="BP205" s="157"/>
      <c r="BQ205" s="157"/>
      <c r="BR205" s="157"/>
      <c r="BS205" s="157"/>
      <c r="BT205" s="157"/>
      <c r="BU205" s="157"/>
      <c r="BV205" s="157"/>
      <c r="BW205" s="157"/>
      <c r="BX205" s="157"/>
      <c r="BY205" s="157"/>
      <c r="BZ205" s="157"/>
      <c r="CA205" s="157"/>
      <c r="CB205" s="157"/>
      <c r="CC205" s="157"/>
      <c r="CD205" s="157"/>
      <c r="CE205" s="157"/>
      <c r="CF205" s="157"/>
      <c r="CG205" s="157"/>
      <c r="CH205" s="157"/>
      <c r="CI205" s="157"/>
      <c r="CJ205" s="157"/>
      <c r="CK205" s="157"/>
      <c r="CL205" s="157"/>
      <c r="CM205" s="157"/>
      <c r="CN205" s="157"/>
      <c r="CO205" s="157"/>
      <c r="CP205" s="157"/>
      <c r="CQ205" s="157"/>
      <c r="CR205" s="157"/>
      <c r="CS205" s="157"/>
      <c r="CT205" s="157"/>
      <c r="CU205" s="157"/>
      <c r="CV205" s="157"/>
      <c r="CW205" s="157"/>
      <c r="CX205" s="157"/>
      <c r="CY205" s="157"/>
      <c r="CZ205" s="157"/>
      <c r="DA205" s="157"/>
      <c r="DB205" s="157"/>
      <c r="DC205" s="157"/>
      <c r="DD205" s="157"/>
      <c r="DE205" s="157"/>
      <c r="DF205" s="157"/>
      <c r="DG205" s="157"/>
      <c r="DH205" s="157"/>
      <c r="DI205" s="157"/>
      <c r="DJ205" s="157"/>
      <c r="DK205" s="157"/>
      <c r="DL205" s="157"/>
      <c r="DM205" s="157"/>
      <c r="DN205" s="157"/>
      <c r="DO205" s="157"/>
      <c r="DP205" s="157"/>
      <c r="DQ205" s="157"/>
      <c r="DR205" s="157"/>
      <c r="DS205" s="157"/>
      <c r="DT205" s="157"/>
      <c r="DU205" s="157"/>
      <c r="DV205" s="157"/>
      <c r="DW205" s="157"/>
      <c r="DX205" s="157"/>
      <c r="DY205" s="157"/>
      <c r="DZ205" s="157"/>
      <c r="EA205" s="157"/>
      <c r="EB205" s="157"/>
      <c r="EC205" s="157"/>
      <c r="ED205" s="157"/>
      <c r="EE205" s="157"/>
      <c r="EF205" s="157"/>
      <c r="EG205" s="157"/>
      <c r="EH205" s="157"/>
      <c r="EI205" s="157"/>
      <c r="EJ205" s="157"/>
      <c r="EK205" s="157"/>
      <c r="EL205" s="157"/>
      <c r="EM205" s="157"/>
      <c r="EN205" s="157"/>
      <c r="EO205" s="157"/>
      <c r="EP205" s="157"/>
      <c r="EQ205" s="157"/>
      <c r="ER205" s="157"/>
      <c r="ES205" s="157"/>
      <c r="ET205" s="157"/>
      <c r="EU205" s="157"/>
      <c r="EV205" s="157"/>
      <c r="EW205" s="157"/>
      <c r="EX205" s="157"/>
      <c r="EY205" s="157"/>
      <c r="EZ205" s="157"/>
      <c r="FA205" s="157"/>
      <c r="FB205" s="157"/>
      <c r="FC205" s="157"/>
      <c r="FD205" s="157"/>
      <c r="FE205" s="157"/>
      <c r="FF205" s="157"/>
      <c r="FG205" s="157"/>
      <c r="FH205" s="157"/>
      <c r="FI205" s="157"/>
      <c r="FJ205" s="157"/>
      <c r="FK205" s="157"/>
      <c r="FL205" s="157"/>
      <c r="FM205" s="157"/>
      <c r="FN205" s="157"/>
      <c r="FO205" s="157"/>
      <c r="FP205" s="157"/>
      <c r="FQ205" s="157"/>
      <c r="FR205" s="157"/>
      <c r="FS205" s="157"/>
      <c r="FT205" s="157"/>
      <c r="FU205" s="157"/>
      <c r="FV205" s="157"/>
      <c r="FW205" s="157"/>
      <c r="FX205" s="157"/>
      <c r="FY205" s="157"/>
      <c r="FZ205" s="157"/>
      <c r="GA205" s="157"/>
      <c r="GB205" s="157"/>
      <c r="GC205" s="157"/>
      <c r="GD205" s="157"/>
      <c r="GE205" s="157"/>
      <c r="GF205" s="157"/>
      <c r="GG205" s="157"/>
      <c r="GH205" s="157"/>
      <c r="GI205" s="157"/>
      <c r="GJ205" s="157"/>
      <c r="GK205" s="157"/>
      <c r="GL205" s="157"/>
      <c r="GM205" s="157"/>
      <c r="GN205" s="157"/>
      <c r="GO205" s="157"/>
      <c r="GP205" s="157"/>
      <c r="GQ205" s="157"/>
      <c r="GR205" s="157"/>
      <c r="GS205" s="157"/>
      <c r="GT205" s="157"/>
      <c r="GU205" s="157"/>
      <c r="GV205" s="157"/>
      <c r="GW205" s="157"/>
      <c r="GX205" s="157"/>
      <c r="GY205" s="157"/>
      <c r="GZ205" s="157"/>
      <c r="HA205" s="157"/>
      <c r="HB205" s="157"/>
      <c r="HC205" s="157"/>
      <c r="HD205" s="157"/>
      <c r="HE205" s="157"/>
      <c r="HF205" s="157"/>
      <c r="HG205" s="157"/>
      <c r="HH205" s="157"/>
      <c r="HI205" s="157"/>
      <c r="HJ205" s="157"/>
      <c r="HK205" s="157"/>
      <c r="HL205" s="157"/>
      <c r="HM205" s="157"/>
      <c r="HN205" s="157"/>
      <c r="HO205" s="157"/>
      <c r="HP205" s="157"/>
      <c r="HQ205" s="157"/>
      <c r="HR205" s="157"/>
      <c r="HS205" s="157"/>
      <c r="HT205" s="157"/>
      <c r="HU205" s="157"/>
      <c r="HV205" s="157"/>
      <c r="HW205" s="157"/>
      <c r="HX205" s="157"/>
      <c r="HY205" s="157"/>
      <c r="HZ205" s="157"/>
      <c r="IA205" s="157"/>
      <c r="IB205" s="157"/>
      <c r="IC205" s="157"/>
      <c r="ID205" s="157"/>
      <c r="IE205" s="157"/>
      <c r="IF205" s="157"/>
      <c r="IG205" s="157"/>
      <c r="IH205" s="157"/>
      <c r="II205" s="157"/>
      <c r="IJ205" s="157"/>
      <c r="IK205" s="157"/>
      <c r="IL205" s="157"/>
      <c r="IM205" s="157"/>
      <c r="IN205" s="157"/>
      <c r="IO205" s="157"/>
      <c r="IP205" s="157"/>
      <c r="IQ205" s="157"/>
      <c r="IR205" s="157"/>
      <c r="IS205" s="157"/>
      <c r="IT205" s="157"/>
      <c r="IU205" s="157"/>
      <c r="IV205" s="157"/>
      <c r="IW205" s="157"/>
      <c r="IX205" s="157"/>
      <c r="IY205" s="157"/>
      <c r="IZ205" s="157"/>
      <c r="JA205" s="157"/>
      <c r="JB205" s="157"/>
      <c r="JC205" s="157"/>
      <c r="JD205" s="157"/>
      <c r="JE205" s="157"/>
      <c r="JF205" s="157"/>
      <c r="JG205" s="157"/>
      <c r="JH205" s="157"/>
      <c r="JI205" s="157"/>
      <c r="JJ205" s="157"/>
      <c r="JK205" s="157"/>
      <c r="JL205" s="157"/>
      <c r="JM205" s="157"/>
      <c r="JN205" s="157"/>
      <c r="JO205" s="157"/>
      <c r="JP205" s="157"/>
      <c r="JQ205" s="157"/>
      <c r="JR205" s="157"/>
      <c r="JS205" s="157"/>
      <c r="JT205" s="157"/>
      <c r="JU205" s="157"/>
      <c r="JV205" s="157"/>
      <c r="JW205" s="157"/>
      <c r="JX205" s="157"/>
      <c r="JY205" s="157"/>
      <c r="JZ205" s="157"/>
      <c r="KA205" s="157"/>
      <c r="KB205" s="157"/>
      <c r="KC205" s="157"/>
      <c r="KD205" s="157"/>
      <c r="KE205" s="157"/>
      <c r="KF205" s="157"/>
      <c r="KG205" s="157"/>
      <c r="KH205" s="157"/>
      <c r="KI205" s="157"/>
      <c r="KJ205" s="157"/>
      <c r="KK205" s="157"/>
      <c r="KL205" s="157"/>
      <c r="KM205" s="157"/>
      <c r="KN205" s="157"/>
      <c r="KO205" s="157"/>
      <c r="KP205" s="157"/>
      <c r="KQ205" s="157"/>
      <c r="KR205" s="157"/>
      <c r="KS205" s="157"/>
      <c r="KT205" s="157"/>
      <c r="KU205" s="157"/>
      <c r="KV205" s="157"/>
      <c r="KW205" s="157"/>
      <c r="KX205" s="157"/>
      <c r="KY205" s="157"/>
      <c r="KZ205" s="157"/>
      <c r="LA205" s="157"/>
      <c r="LB205" s="157"/>
      <c r="LC205" s="157"/>
      <c r="LD205" s="157"/>
      <c r="LE205" s="157"/>
      <c r="LF205" s="157"/>
      <c r="LG205" s="157"/>
      <c r="LH205" s="157"/>
      <c r="LI205" s="157"/>
      <c r="LJ205" s="157"/>
      <c r="LK205" s="157"/>
      <c r="LL205" s="157"/>
      <c r="LM205" s="157"/>
      <c r="LN205" s="157"/>
      <c r="LO205" s="157"/>
      <c r="LP205" s="157"/>
      <c r="LQ205" s="157"/>
      <c r="LR205" s="157"/>
    </row>
    <row r="206" spans="1:330" s="159" customFormat="1" x14ac:dyDescent="0.2">
      <c r="A206" s="145" t="s">
        <v>616</v>
      </c>
      <c r="B206" s="145" t="s">
        <v>632</v>
      </c>
      <c r="C206" s="153">
        <v>559</v>
      </c>
      <c r="D206" s="153">
        <v>51011</v>
      </c>
      <c r="E206" s="145"/>
      <c r="F206" s="168">
        <v>323</v>
      </c>
      <c r="G206" s="148"/>
      <c r="H206" s="149"/>
      <c r="I206" s="101">
        <f t="shared" ref="I206:AL206" si="361">SUM(I207:I207)</f>
        <v>482</v>
      </c>
      <c r="J206" s="101">
        <f t="shared" si="361"/>
        <v>0</v>
      </c>
      <c r="K206" s="101">
        <f t="shared" si="361"/>
        <v>241</v>
      </c>
      <c r="L206" s="101">
        <f t="shared" si="361"/>
        <v>0</v>
      </c>
      <c r="M206" s="108">
        <f t="shared" si="361"/>
        <v>241</v>
      </c>
      <c r="N206" s="108">
        <f t="shared" si="361"/>
        <v>0</v>
      </c>
      <c r="O206" s="108">
        <f t="shared" si="361"/>
        <v>241</v>
      </c>
      <c r="P206" s="108">
        <f t="shared" si="361"/>
        <v>0</v>
      </c>
      <c r="Q206" s="108">
        <f t="shared" si="361"/>
        <v>241</v>
      </c>
      <c r="R206" s="108">
        <f t="shared" si="361"/>
        <v>0</v>
      </c>
      <c r="S206" s="108">
        <f t="shared" si="361"/>
        <v>482</v>
      </c>
      <c r="T206" s="108">
        <f t="shared" si="361"/>
        <v>0</v>
      </c>
      <c r="U206" s="101">
        <f t="shared" si="361"/>
        <v>0</v>
      </c>
      <c r="V206" s="101">
        <f t="shared" si="361"/>
        <v>0</v>
      </c>
      <c r="W206" s="108">
        <f t="shared" si="361"/>
        <v>0</v>
      </c>
      <c r="X206" s="108">
        <f t="shared" si="361"/>
        <v>0</v>
      </c>
      <c r="Y206" s="108">
        <f t="shared" si="361"/>
        <v>0</v>
      </c>
      <c r="Z206" s="108">
        <f t="shared" si="361"/>
        <v>0</v>
      </c>
      <c r="AA206" s="108">
        <f t="shared" si="361"/>
        <v>0</v>
      </c>
      <c r="AB206" s="108">
        <f t="shared" si="361"/>
        <v>0</v>
      </c>
      <c r="AC206" s="108">
        <f t="shared" si="361"/>
        <v>241</v>
      </c>
      <c r="AD206" s="108">
        <f t="shared" si="361"/>
        <v>0</v>
      </c>
      <c r="AE206" s="108">
        <f t="shared" si="361"/>
        <v>0</v>
      </c>
      <c r="AF206" s="108">
        <f t="shared" si="361"/>
        <v>0</v>
      </c>
      <c r="AG206" s="108">
        <f t="shared" si="361"/>
        <v>0</v>
      </c>
      <c r="AH206" s="108">
        <f t="shared" si="361"/>
        <v>0</v>
      </c>
      <c r="AI206" s="108">
        <f t="shared" si="361"/>
        <v>0</v>
      </c>
      <c r="AJ206" s="108">
        <f t="shared" si="361"/>
        <v>0</v>
      </c>
      <c r="AK206" s="108">
        <f t="shared" si="361"/>
        <v>0</v>
      </c>
      <c r="AL206" s="108">
        <f t="shared" si="361"/>
        <v>0</v>
      </c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50"/>
      <c r="CH206" s="150"/>
      <c r="CI206" s="150"/>
      <c r="CJ206" s="150"/>
      <c r="CK206" s="150"/>
      <c r="CL206" s="150"/>
      <c r="CM206" s="150"/>
      <c r="CN206" s="150"/>
      <c r="CO206" s="150"/>
      <c r="CP206" s="150"/>
      <c r="CQ206" s="150"/>
      <c r="CR206" s="150"/>
      <c r="CS206" s="150"/>
      <c r="CT206" s="150"/>
      <c r="CU206" s="150"/>
      <c r="CV206" s="150"/>
      <c r="CW206" s="150"/>
      <c r="CX206" s="150"/>
      <c r="CY206" s="150"/>
      <c r="CZ206" s="150"/>
      <c r="DA206" s="150"/>
      <c r="DB206" s="150"/>
      <c r="DC206" s="150"/>
      <c r="DD206" s="150"/>
      <c r="DE206" s="150"/>
      <c r="DF206" s="150"/>
      <c r="DG206" s="150"/>
      <c r="DH206" s="150"/>
      <c r="DI206" s="150"/>
      <c r="DJ206" s="150"/>
      <c r="DK206" s="150"/>
      <c r="DL206" s="150"/>
      <c r="DM206" s="150"/>
      <c r="DN206" s="150"/>
      <c r="DO206" s="150"/>
      <c r="DP206" s="150"/>
      <c r="DQ206" s="150"/>
      <c r="DR206" s="150"/>
      <c r="DS206" s="150"/>
      <c r="DT206" s="150"/>
      <c r="DU206" s="150"/>
      <c r="DV206" s="150"/>
      <c r="DW206" s="150"/>
      <c r="DX206" s="150"/>
      <c r="DY206" s="150"/>
      <c r="DZ206" s="150"/>
      <c r="EA206" s="150"/>
      <c r="EB206" s="150"/>
      <c r="EC206" s="150"/>
      <c r="ED206" s="150"/>
      <c r="EE206" s="150"/>
      <c r="EF206" s="150"/>
      <c r="EG206" s="150"/>
      <c r="EH206" s="150"/>
      <c r="EI206" s="150"/>
      <c r="EJ206" s="150"/>
      <c r="EK206" s="150"/>
      <c r="EL206" s="150"/>
      <c r="EM206" s="150"/>
      <c r="EN206" s="150"/>
      <c r="EO206" s="150"/>
      <c r="EP206" s="150"/>
      <c r="EQ206" s="150"/>
      <c r="ER206" s="150"/>
      <c r="ES206" s="150"/>
      <c r="ET206" s="150"/>
      <c r="EU206" s="150"/>
      <c r="EV206" s="150"/>
      <c r="EW206" s="150"/>
      <c r="EX206" s="150"/>
      <c r="EY206" s="150"/>
      <c r="EZ206" s="150"/>
      <c r="FA206" s="150"/>
      <c r="FB206" s="150"/>
      <c r="FC206" s="150"/>
      <c r="FD206" s="150"/>
      <c r="FE206" s="150"/>
      <c r="FF206" s="150"/>
      <c r="FG206" s="150"/>
      <c r="FH206" s="150"/>
      <c r="FI206" s="150"/>
      <c r="FJ206" s="150"/>
      <c r="FK206" s="150"/>
      <c r="FL206" s="150"/>
      <c r="FM206" s="150"/>
      <c r="FN206" s="150"/>
      <c r="FO206" s="150"/>
      <c r="FP206" s="150"/>
      <c r="FQ206" s="150"/>
      <c r="FR206" s="150"/>
      <c r="FS206" s="150"/>
      <c r="FT206" s="150"/>
      <c r="FU206" s="150"/>
      <c r="FV206" s="150"/>
      <c r="FW206" s="150"/>
      <c r="FX206" s="150"/>
      <c r="FY206" s="150"/>
      <c r="FZ206" s="150"/>
      <c r="GA206" s="150"/>
      <c r="GB206" s="150"/>
      <c r="GC206" s="150"/>
      <c r="GD206" s="150"/>
      <c r="GE206" s="150"/>
      <c r="GF206" s="150"/>
      <c r="GG206" s="150"/>
      <c r="GH206" s="150"/>
      <c r="GI206" s="150"/>
      <c r="GJ206" s="150"/>
      <c r="GK206" s="150"/>
      <c r="GL206" s="150"/>
      <c r="GM206" s="150"/>
      <c r="GN206" s="150"/>
      <c r="GO206" s="150"/>
      <c r="GP206" s="150"/>
      <c r="GQ206" s="150"/>
      <c r="GR206" s="150"/>
      <c r="GS206" s="150"/>
      <c r="GT206" s="150"/>
      <c r="GU206" s="150"/>
      <c r="GV206" s="150"/>
      <c r="GW206" s="150"/>
      <c r="GX206" s="150"/>
      <c r="GY206" s="150"/>
      <c r="GZ206" s="150"/>
      <c r="HA206" s="150"/>
      <c r="HB206" s="150"/>
      <c r="HC206" s="150"/>
      <c r="HD206" s="150"/>
      <c r="HE206" s="150"/>
      <c r="HF206" s="150"/>
      <c r="HG206" s="150"/>
      <c r="HH206" s="150"/>
      <c r="HI206" s="150"/>
      <c r="HJ206" s="150"/>
      <c r="HK206" s="150"/>
      <c r="HL206" s="150"/>
      <c r="HM206" s="150"/>
      <c r="HN206" s="150"/>
      <c r="HO206" s="150"/>
      <c r="HP206" s="150"/>
      <c r="HQ206" s="150"/>
      <c r="HR206" s="150"/>
      <c r="HS206" s="150"/>
      <c r="HT206" s="150"/>
      <c r="HU206" s="150"/>
      <c r="HV206" s="150"/>
      <c r="HW206" s="150"/>
      <c r="HX206" s="150"/>
      <c r="HY206" s="150"/>
      <c r="HZ206" s="150"/>
      <c r="IA206" s="150"/>
      <c r="IB206" s="150"/>
      <c r="IC206" s="150"/>
      <c r="ID206" s="150"/>
      <c r="IE206" s="150"/>
      <c r="IF206" s="150"/>
      <c r="IG206" s="150"/>
      <c r="IH206" s="150"/>
      <c r="II206" s="150"/>
      <c r="IJ206" s="150"/>
      <c r="IK206" s="150"/>
      <c r="IL206" s="150"/>
      <c r="IM206" s="150"/>
      <c r="IN206" s="150"/>
      <c r="IO206" s="150"/>
      <c r="IP206" s="150"/>
      <c r="IQ206" s="150"/>
      <c r="IR206" s="150"/>
      <c r="IS206" s="150"/>
      <c r="IT206" s="150"/>
      <c r="IU206" s="150"/>
      <c r="IV206" s="150"/>
      <c r="IW206" s="150"/>
      <c r="IX206" s="150"/>
      <c r="IY206" s="150"/>
      <c r="IZ206" s="150"/>
      <c r="JA206" s="150"/>
      <c r="JB206" s="150"/>
      <c r="JC206" s="150"/>
      <c r="JD206" s="150"/>
      <c r="JE206" s="150"/>
      <c r="JF206" s="150"/>
      <c r="JG206" s="150"/>
      <c r="JH206" s="150"/>
      <c r="JI206" s="150"/>
      <c r="JJ206" s="150"/>
      <c r="JK206" s="150"/>
      <c r="JL206" s="150"/>
      <c r="JM206" s="150"/>
      <c r="JN206" s="150"/>
      <c r="JO206" s="150"/>
      <c r="JP206" s="150"/>
      <c r="JQ206" s="150"/>
      <c r="JR206" s="150"/>
      <c r="JS206" s="150"/>
      <c r="JT206" s="150"/>
      <c r="JU206" s="150"/>
      <c r="JV206" s="150"/>
      <c r="JW206" s="150"/>
      <c r="JX206" s="150"/>
      <c r="JY206" s="150"/>
      <c r="JZ206" s="150"/>
      <c r="KA206" s="150"/>
      <c r="KB206" s="150"/>
      <c r="KC206" s="150"/>
      <c r="KD206" s="150"/>
      <c r="KE206" s="150"/>
      <c r="KF206" s="150"/>
      <c r="KG206" s="150"/>
      <c r="KH206" s="150"/>
      <c r="KI206" s="150"/>
      <c r="KJ206" s="150"/>
      <c r="KK206" s="150"/>
      <c r="KL206" s="150"/>
      <c r="KM206" s="150"/>
      <c r="KN206" s="150"/>
      <c r="KO206" s="150"/>
      <c r="KP206" s="150"/>
      <c r="KQ206" s="150"/>
      <c r="KR206" s="150"/>
      <c r="KS206" s="150"/>
      <c r="KT206" s="150"/>
      <c r="KU206" s="150"/>
      <c r="KV206" s="150"/>
      <c r="KW206" s="150"/>
      <c r="KX206" s="150"/>
      <c r="KY206" s="150"/>
      <c r="KZ206" s="150"/>
      <c r="LA206" s="150"/>
      <c r="LB206" s="150"/>
      <c r="LC206" s="150"/>
      <c r="LD206" s="150"/>
      <c r="LE206" s="150"/>
      <c r="LF206" s="150"/>
      <c r="LG206" s="150"/>
      <c r="LH206" s="150"/>
      <c r="LI206" s="150"/>
      <c r="LJ206" s="150"/>
      <c r="LK206" s="150"/>
      <c r="LL206" s="150"/>
      <c r="LM206" s="150"/>
      <c r="LN206" s="150"/>
      <c r="LO206" s="150"/>
      <c r="LP206" s="150"/>
      <c r="LQ206" s="150"/>
      <c r="LR206" s="150"/>
    </row>
    <row r="207" spans="1:330" s="158" customFormat="1" ht="15" x14ac:dyDescent="0.2">
      <c r="A207" s="151" t="s">
        <v>616</v>
      </c>
      <c r="B207" s="151" t="s">
        <v>632</v>
      </c>
      <c r="C207" s="153">
        <v>559</v>
      </c>
      <c r="D207" s="153">
        <v>51011</v>
      </c>
      <c r="E207" s="151" t="s">
        <v>101</v>
      </c>
      <c r="F207" s="174">
        <v>3233</v>
      </c>
      <c r="G207" s="155" t="s">
        <v>54</v>
      </c>
      <c r="H207" s="156"/>
      <c r="I207" s="94">
        <v>482</v>
      </c>
      <c r="J207" s="112"/>
      <c r="K207" s="94">
        <v>241</v>
      </c>
      <c r="L207" s="112"/>
      <c r="M207" s="118">
        <v>241</v>
      </c>
      <c r="N207" s="113"/>
      <c r="O207" s="118">
        <v>241</v>
      </c>
      <c r="P207" s="113"/>
      <c r="Q207" s="118">
        <v>241</v>
      </c>
      <c r="R207" s="113"/>
      <c r="S207" s="118">
        <v>482</v>
      </c>
      <c r="T207" s="113"/>
      <c r="U207" s="94">
        <v>0</v>
      </c>
      <c r="V207" s="112"/>
      <c r="W207" s="118">
        <v>0</v>
      </c>
      <c r="X207" s="113"/>
      <c r="Y207" s="118">
        <v>0</v>
      </c>
      <c r="Z207" s="113"/>
      <c r="AA207" s="118">
        <v>0</v>
      </c>
      <c r="AB207" s="113"/>
      <c r="AC207" s="118">
        <v>241</v>
      </c>
      <c r="AD207" s="113"/>
      <c r="AE207" s="118">
        <v>0</v>
      </c>
      <c r="AF207" s="113"/>
      <c r="AG207" s="118">
        <v>0</v>
      </c>
      <c r="AH207" s="113"/>
      <c r="AI207" s="118">
        <v>0</v>
      </c>
      <c r="AJ207" s="113"/>
      <c r="AK207" s="118"/>
      <c r="AL207" s="113"/>
      <c r="AM207" s="157"/>
      <c r="AN207" s="157"/>
      <c r="AO207" s="157"/>
      <c r="AP207" s="157"/>
      <c r="AQ207" s="157"/>
      <c r="AR207" s="157"/>
      <c r="AS207" s="157"/>
      <c r="AT207" s="157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7"/>
      <c r="BK207" s="157"/>
      <c r="BL207" s="157"/>
      <c r="BM207" s="157"/>
      <c r="BN207" s="157"/>
      <c r="BO207" s="157"/>
      <c r="BP207" s="157"/>
      <c r="BQ207" s="157"/>
      <c r="BR207" s="157"/>
      <c r="BS207" s="157"/>
      <c r="BT207" s="157"/>
      <c r="BU207" s="157"/>
      <c r="BV207" s="157"/>
      <c r="BW207" s="157"/>
      <c r="BX207" s="157"/>
      <c r="BY207" s="157"/>
      <c r="BZ207" s="157"/>
      <c r="CA207" s="157"/>
      <c r="CB207" s="157"/>
      <c r="CC207" s="157"/>
      <c r="CD207" s="157"/>
      <c r="CE207" s="157"/>
      <c r="CF207" s="157"/>
      <c r="CG207" s="157"/>
      <c r="CH207" s="157"/>
      <c r="CI207" s="157"/>
      <c r="CJ207" s="157"/>
      <c r="CK207" s="157"/>
      <c r="CL207" s="157"/>
      <c r="CM207" s="157"/>
      <c r="CN207" s="157"/>
      <c r="CO207" s="157"/>
      <c r="CP207" s="157"/>
      <c r="CQ207" s="157"/>
      <c r="CR207" s="157"/>
      <c r="CS207" s="157"/>
      <c r="CT207" s="157"/>
      <c r="CU207" s="157"/>
      <c r="CV207" s="157"/>
      <c r="CW207" s="157"/>
      <c r="CX207" s="157"/>
      <c r="CY207" s="157"/>
      <c r="CZ207" s="157"/>
      <c r="DA207" s="157"/>
      <c r="DB207" s="157"/>
      <c r="DC207" s="157"/>
      <c r="DD207" s="157"/>
      <c r="DE207" s="157"/>
      <c r="DF207" s="157"/>
      <c r="DG207" s="157"/>
      <c r="DH207" s="157"/>
      <c r="DI207" s="157"/>
      <c r="DJ207" s="157"/>
      <c r="DK207" s="157"/>
      <c r="DL207" s="157"/>
      <c r="DM207" s="157"/>
      <c r="DN207" s="157"/>
      <c r="DO207" s="157"/>
      <c r="DP207" s="157"/>
      <c r="DQ207" s="157"/>
      <c r="DR207" s="157"/>
      <c r="DS207" s="157"/>
      <c r="DT207" s="157"/>
      <c r="DU207" s="157"/>
      <c r="DV207" s="157"/>
      <c r="DW207" s="157"/>
      <c r="DX207" s="157"/>
      <c r="DY207" s="157"/>
      <c r="DZ207" s="157"/>
      <c r="EA207" s="157"/>
      <c r="EB207" s="157"/>
      <c r="EC207" s="157"/>
      <c r="ED207" s="157"/>
      <c r="EE207" s="157"/>
      <c r="EF207" s="157"/>
      <c r="EG207" s="157"/>
      <c r="EH207" s="157"/>
      <c r="EI207" s="157"/>
      <c r="EJ207" s="157"/>
      <c r="EK207" s="157"/>
      <c r="EL207" s="157"/>
      <c r="EM207" s="157"/>
      <c r="EN207" s="157"/>
      <c r="EO207" s="157"/>
      <c r="EP207" s="157"/>
      <c r="EQ207" s="157"/>
      <c r="ER207" s="157"/>
      <c r="ES207" s="157"/>
      <c r="ET207" s="157"/>
      <c r="EU207" s="157"/>
      <c r="EV207" s="157"/>
      <c r="EW207" s="157"/>
      <c r="EX207" s="157"/>
      <c r="EY207" s="157"/>
      <c r="EZ207" s="157"/>
      <c r="FA207" s="157"/>
      <c r="FB207" s="157"/>
      <c r="FC207" s="157"/>
      <c r="FD207" s="157"/>
      <c r="FE207" s="157"/>
      <c r="FF207" s="157"/>
      <c r="FG207" s="157"/>
      <c r="FH207" s="157"/>
      <c r="FI207" s="157"/>
      <c r="FJ207" s="157"/>
      <c r="FK207" s="157"/>
      <c r="FL207" s="157"/>
      <c r="FM207" s="157"/>
      <c r="FN207" s="157"/>
      <c r="FO207" s="157"/>
      <c r="FP207" s="157"/>
      <c r="FQ207" s="157"/>
      <c r="FR207" s="157"/>
      <c r="FS207" s="157"/>
      <c r="FT207" s="157"/>
      <c r="FU207" s="157"/>
      <c r="FV207" s="157"/>
      <c r="FW207" s="157"/>
      <c r="FX207" s="157"/>
      <c r="FY207" s="157"/>
      <c r="FZ207" s="157"/>
      <c r="GA207" s="157"/>
      <c r="GB207" s="157"/>
      <c r="GC207" s="157"/>
      <c r="GD207" s="157"/>
      <c r="GE207" s="157"/>
      <c r="GF207" s="157"/>
      <c r="GG207" s="157"/>
      <c r="GH207" s="157"/>
      <c r="GI207" s="157"/>
      <c r="GJ207" s="157"/>
      <c r="GK207" s="157"/>
      <c r="GL207" s="157"/>
      <c r="GM207" s="157"/>
      <c r="GN207" s="157"/>
      <c r="GO207" s="157"/>
      <c r="GP207" s="157"/>
      <c r="GQ207" s="157"/>
      <c r="GR207" s="157"/>
      <c r="GS207" s="157"/>
      <c r="GT207" s="157"/>
      <c r="GU207" s="157"/>
      <c r="GV207" s="157"/>
      <c r="GW207" s="157"/>
      <c r="GX207" s="157"/>
      <c r="GY207" s="157"/>
      <c r="GZ207" s="157"/>
      <c r="HA207" s="157"/>
      <c r="HB207" s="157"/>
      <c r="HC207" s="157"/>
      <c r="HD207" s="157"/>
      <c r="HE207" s="157"/>
      <c r="HF207" s="157"/>
      <c r="HG207" s="157"/>
      <c r="HH207" s="157"/>
      <c r="HI207" s="157"/>
      <c r="HJ207" s="157"/>
      <c r="HK207" s="157"/>
      <c r="HL207" s="157"/>
      <c r="HM207" s="157"/>
      <c r="HN207" s="157"/>
      <c r="HO207" s="157"/>
      <c r="HP207" s="157"/>
      <c r="HQ207" s="157"/>
      <c r="HR207" s="157"/>
      <c r="HS207" s="157"/>
      <c r="HT207" s="157"/>
      <c r="HU207" s="157"/>
      <c r="HV207" s="157"/>
      <c r="HW207" s="157"/>
      <c r="HX207" s="157"/>
      <c r="HY207" s="157"/>
      <c r="HZ207" s="157"/>
      <c r="IA207" s="157"/>
      <c r="IB207" s="157"/>
      <c r="IC207" s="157"/>
      <c r="ID207" s="157"/>
      <c r="IE207" s="157"/>
      <c r="IF207" s="157"/>
      <c r="IG207" s="157"/>
      <c r="IH207" s="157"/>
      <c r="II207" s="157"/>
      <c r="IJ207" s="157"/>
      <c r="IK207" s="157"/>
      <c r="IL207" s="157"/>
      <c r="IM207" s="157"/>
      <c r="IN207" s="157"/>
      <c r="IO207" s="157"/>
      <c r="IP207" s="157"/>
      <c r="IQ207" s="157"/>
      <c r="IR207" s="157"/>
      <c r="IS207" s="157"/>
      <c r="IT207" s="157"/>
      <c r="IU207" s="157"/>
      <c r="IV207" s="157"/>
      <c r="IW207" s="157"/>
      <c r="IX207" s="157"/>
      <c r="IY207" s="157"/>
      <c r="IZ207" s="157"/>
      <c r="JA207" s="157"/>
      <c r="JB207" s="157"/>
      <c r="JC207" s="157"/>
      <c r="JD207" s="157"/>
      <c r="JE207" s="157"/>
      <c r="JF207" s="157"/>
      <c r="JG207" s="157"/>
      <c r="JH207" s="157"/>
      <c r="JI207" s="157"/>
      <c r="JJ207" s="157"/>
      <c r="JK207" s="157"/>
      <c r="JL207" s="157"/>
      <c r="JM207" s="157"/>
      <c r="JN207" s="157"/>
      <c r="JO207" s="157"/>
      <c r="JP207" s="157"/>
      <c r="JQ207" s="157"/>
      <c r="JR207" s="157"/>
      <c r="JS207" s="157"/>
      <c r="JT207" s="157"/>
      <c r="JU207" s="157"/>
      <c r="JV207" s="157"/>
      <c r="JW207" s="157"/>
      <c r="JX207" s="157"/>
      <c r="JY207" s="157"/>
      <c r="JZ207" s="157"/>
      <c r="KA207" s="157"/>
      <c r="KB207" s="157"/>
      <c r="KC207" s="157"/>
      <c r="KD207" s="157"/>
      <c r="KE207" s="157"/>
      <c r="KF207" s="157"/>
      <c r="KG207" s="157"/>
      <c r="KH207" s="157"/>
      <c r="KI207" s="157"/>
      <c r="KJ207" s="157"/>
      <c r="KK207" s="157"/>
      <c r="KL207" s="157"/>
      <c r="KM207" s="157"/>
      <c r="KN207" s="157"/>
      <c r="KO207" s="157"/>
      <c r="KP207" s="157"/>
      <c r="KQ207" s="157"/>
      <c r="KR207" s="157"/>
      <c r="KS207" s="157"/>
      <c r="KT207" s="157"/>
      <c r="KU207" s="157"/>
      <c r="KV207" s="157"/>
      <c r="KW207" s="157"/>
      <c r="KX207" s="157"/>
      <c r="KY207" s="157"/>
      <c r="KZ207" s="157"/>
      <c r="LA207" s="157"/>
      <c r="LB207" s="157"/>
      <c r="LC207" s="157"/>
      <c r="LD207" s="157"/>
      <c r="LE207" s="157"/>
      <c r="LF207" s="157"/>
      <c r="LG207" s="157"/>
      <c r="LH207" s="157"/>
      <c r="LI207" s="157"/>
      <c r="LJ207" s="157"/>
      <c r="LK207" s="157"/>
      <c r="LL207" s="157"/>
      <c r="LM207" s="157"/>
      <c r="LN207" s="157"/>
      <c r="LO207" s="157"/>
      <c r="LP207" s="157"/>
      <c r="LQ207" s="157"/>
      <c r="LR207" s="157"/>
    </row>
    <row r="208" spans="1:330" x14ac:dyDescent="0.2">
      <c r="A208" s="170" t="s">
        <v>616</v>
      </c>
      <c r="B208" s="170" t="s">
        <v>632</v>
      </c>
      <c r="C208" s="219">
        <v>559</v>
      </c>
      <c r="D208" s="219">
        <v>51011</v>
      </c>
      <c r="E208" s="171"/>
      <c r="F208" s="142">
        <v>42</v>
      </c>
      <c r="G208" s="143"/>
      <c r="H208" s="172"/>
      <c r="I208" s="105">
        <f t="shared" ref="I208:AF208" si="362">I209+I211</f>
        <v>4888</v>
      </c>
      <c r="J208" s="105">
        <f t="shared" si="362"/>
        <v>0</v>
      </c>
      <c r="K208" s="105">
        <f t="shared" si="362"/>
        <v>2444</v>
      </c>
      <c r="L208" s="105">
        <f t="shared" si="362"/>
        <v>0</v>
      </c>
      <c r="M208" s="105">
        <f t="shared" si="362"/>
        <v>2444</v>
      </c>
      <c r="N208" s="105">
        <f t="shared" si="362"/>
        <v>0</v>
      </c>
      <c r="O208" s="105">
        <f t="shared" ref="O208:P208" si="363">O209+O211</f>
        <v>2444</v>
      </c>
      <c r="P208" s="105">
        <f t="shared" si="363"/>
        <v>0</v>
      </c>
      <c r="Q208" s="105">
        <f t="shared" ref="Q208:T208" si="364">Q209+Q211</f>
        <v>2444</v>
      </c>
      <c r="R208" s="105">
        <f t="shared" si="364"/>
        <v>0</v>
      </c>
      <c r="S208" s="105">
        <f t="shared" si="364"/>
        <v>4888</v>
      </c>
      <c r="T208" s="105">
        <f t="shared" si="364"/>
        <v>0</v>
      </c>
      <c r="U208" s="105">
        <f t="shared" si="362"/>
        <v>0</v>
      </c>
      <c r="V208" s="105">
        <f t="shared" si="362"/>
        <v>0</v>
      </c>
      <c r="W208" s="105">
        <f t="shared" si="362"/>
        <v>0</v>
      </c>
      <c r="X208" s="105">
        <f t="shared" si="362"/>
        <v>0</v>
      </c>
      <c r="Y208" s="105">
        <f t="shared" ref="Y208:Z208" si="365">Y209+Y211</f>
        <v>0</v>
      </c>
      <c r="Z208" s="105">
        <f t="shared" si="365"/>
        <v>0</v>
      </c>
      <c r="AA208" s="105">
        <f t="shared" ref="AA208:AD208" si="366">AA209+AA211</f>
        <v>0</v>
      </c>
      <c r="AB208" s="105">
        <f t="shared" si="366"/>
        <v>0</v>
      </c>
      <c r="AC208" s="105">
        <f t="shared" si="366"/>
        <v>2444</v>
      </c>
      <c r="AD208" s="105">
        <f t="shared" si="366"/>
        <v>0</v>
      </c>
      <c r="AE208" s="105">
        <f t="shared" si="362"/>
        <v>0</v>
      </c>
      <c r="AF208" s="105">
        <f t="shared" si="362"/>
        <v>0</v>
      </c>
      <c r="AG208" s="105">
        <f t="shared" ref="AG208:AH208" si="367">AG209+AG211</f>
        <v>0</v>
      </c>
      <c r="AH208" s="105">
        <f t="shared" si="367"/>
        <v>0</v>
      </c>
      <c r="AI208" s="105">
        <f t="shared" ref="AI208:AL208" si="368">AI209+AI211</f>
        <v>0</v>
      </c>
      <c r="AJ208" s="105">
        <f t="shared" si="368"/>
        <v>0</v>
      </c>
      <c r="AK208" s="105">
        <f t="shared" si="368"/>
        <v>0</v>
      </c>
      <c r="AL208" s="105">
        <f t="shared" si="368"/>
        <v>0</v>
      </c>
    </row>
    <row r="209" spans="1:330" s="159" customFormat="1" x14ac:dyDescent="0.2">
      <c r="A209" s="145" t="s">
        <v>616</v>
      </c>
      <c r="B209" s="145" t="s">
        <v>632</v>
      </c>
      <c r="C209" s="153">
        <v>559</v>
      </c>
      <c r="D209" s="153">
        <v>51011</v>
      </c>
      <c r="E209" s="145"/>
      <c r="F209" s="168">
        <v>422</v>
      </c>
      <c r="G209" s="148"/>
      <c r="H209" s="149"/>
      <c r="I209" s="101">
        <f t="shared" ref="I209:AL209" si="369">I210</f>
        <v>2348</v>
      </c>
      <c r="J209" s="101">
        <f t="shared" si="369"/>
        <v>0</v>
      </c>
      <c r="K209" s="101">
        <f t="shared" si="369"/>
        <v>1174</v>
      </c>
      <c r="L209" s="101">
        <f t="shared" si="369"/>
        <v>0</v>
      </c>
      <c r="M209" s="108">
        <f t="shared" si="369"/>
        <v>1174</v>
      </c>
      <c r="N209" s="108">
        <f t="shared" si="369"/>
        <v>0</v>
      </c>
      <c r="O209" s="108">
        <f t="shared" si="369"/>
        <v>1174</v>
      </c>
      <c r="P209" s="108">
        <f t="shared" si="369"/>
        <v>0</v>
      </c>
      <c r="Q209" s="108">
        <f t="shared" si="369"/>
        <v>1174</v>
      </c>
      <c r="R209" s="108">
        <f t="shared" si="369"/>
        <v>0</v>
      </c>
      <c r="S209" s="108">
        <f t="shared" si="369"/>
        <v>2348</v>
      </c>
      <c r="T209" s="108">
        <f t="shared" si="369"/>
        <v>0</v>
      </c>
      <c r="U209" s="101">
        <f t="shared" si="369"/>
        <v>0</v>
      </c>
      <c r="V209" s="101">
        <f t="shared" si="369"/>
        <v>0</v>
      </c>
      <c r="W209" s="108">
        <f t="shared" si="369"/>
        <v>0</v>
      </c>
      <c r="X209" s="108">
        <f t="shared" si="369"/>
        <v>0</v>
      </c>
      <c r="Y209" s="108">
        <f t="shared" si="369"/>
        <v>0</v>
      </c>
      <c r="Z209" s="108">
        <f t="shared" si="369"/>
        <v>0</v>
      </c>
      <c r="AA209" s="108">
        <f t="shared" si="369"/>
        <v>0</v>
      </c>
      <c r="AB209" s="108">
        <f t="shared" si="369"/>
        <v>0</v>
      </c>
      <c r="AC209" s="108">
        <f t="shared" si="369"/>
        <v>1174</v>
      </c>
      <c r="AD209" s="108">
        <f t="shared" si="369"/>
        <v>0</v>
      </c>
      <c r="AE209" s="108">
        <f t="shared" si="369"/>
        <v>0</v>
      </c>
      <c r="AF209" s="108">
        <f t="shared" si="369"/>
        <v>0</v>
      </c>
      <c r="AG209" s="108">
        <f t="shared" si="369"/>
        <v>0</v>
      </c>
      <c r="AH209" s="108">
        <f t="shared" si="369"/>
        <v>0</v>
      </c>
      <c r="AI209" s="108">
        <f t="shared" si="369"/>
        <v>0</v>
      </c>
      <c r="AJ209" s="108">
        <f t="shared" si="369"/>
        <v>0</v>
      </c>
      <c r="AK209" s="108">
        <f t="shared" si="369"/>
        <v>0</v>
      </c>
      <c r="AL209" s="108">
        <f t="shared" si="369"/>
        <v>0</v>
      </c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  <c r="CH209" s="150"/>
      <c r="CI209" s="150"/>
      <c r="CJ209" s="150"/>
      <c r="CK209" s="150"/>
      <c r="CL209" s="150"/>
      <c r="CM209" s="150"/>
      <c r="CN209" s="150"/>
      <c r="CO209" s="150"/>
      <c r="CP209" s="150"/>
      <c r="CQ209" s="150"/>
      <c r="CR209" s="150"/>
      <c r="CS209" s="150"/>
      <c r="CT209" s="150"/>
      <c r="CU209" s="150"/>
      <c r="CV209" s="150"/>
      <c r="CW209" s="150"/>
      <c r="CX209" s="150"/>
      <c r="CY209" s="150"/>
      <c r="CZ209" s="150"/>
      <c r="DA209" s="150"/>
      <c r="DB209" s="150"/>
      <c r="DC209" s="150"/>
      <c r="DD209" s="150"/>
      <c r="DE209" s="150"/>
      <c r="DF209" s="150"/>
      <c r="DG209" s="150"/>
      <c r="DH209" s="150"/>
      <c r="DI209" s="150"/>
      <c r="DJ209" s="150"/>
      <c r="DK209" s="150"/>
      <c r="DL209" s="150"/>
      <c r="DM209" s="150"/>
      <c r="DN209" s="150"/>
      <c r="DO209" s="150"/>
      <c r="DP209" s="150"/>
      <c r="DQ209" s="150"/>
      <c r="DR209" s="150"/>
      <c r="DS209" s="150"/>
      <c r="DT209" s="150"/>
      <c r="DU209" s="150"/>
      <c r="DV209" s="150"/>
      <c r="DW209" s="150"/>
      <c r="DX209" s="150"/>
      <c r="DY209" s="150"/>
      <c r="DZ209" s="150"/>
      <c r="EA209" s="150"/>
      <c r="EB209" s="150"/>
      <c r="EC209" s="150"/>
      <c r="ED209" s="150"/>
      <c r="EE209" s="150"/>
      <c r="EF209" s="150"/>
      <c r="EG209" s="150"/>
      <c r="EH209" s="150"/>
      <c r="EI209" s="150"/>
      <c r="EJ209" s="150"/>
      <c r="EK209" s="150"/>
      <c r="EL209" s="150"/>
      <c r="EM209" s="150"/>
      <c r="EN209" s="150"/>
      <c r="EO209" s="150"/>
      <c r="EP209" s="150"/>
      <c r="EQ209" s="150"/>
      <c r="ER209" s="150"/>
      <c r="ES209" s="150"/>
      <c r="ET209" s="150"/>
      <c r="EU209" s="150"/>
      <c r="EV209" s="150"/>
      <c r="EW209" s="150"/>
      <c r="EX209" s="150"/>
      <c r="EY209" s="150"/>
      <c r="EZ209" s="150"/>
      <c r="FA209" s="150"/>
      <c r="FB209" s="150"/>
      <c r="FC209" s="150"/>
      <c r="FD209" s="150"/>
      <c r="FE209" s="150"/>
      <c r="FF209" s="150"/>
      <c r="FG209" s="150"/>
      <c r="FH209" s="150"/>
      <c r="FI209" s="150"/>
      <c r="FJ209" s="150"/>
      <c r="FK209" s="150"/>
      <c r="FL209" s="150"/>
      <c r="FM209" s="150"/>
      <c r="FN209" s="150"/>
      <c r="FO209" s="150"/>
      <c r="FP209" s="150"/>
      <c r="FQ209" s="150"/>
      <c r="FR209" s="150"/>
      <c r="FS209" s="150"/>
      <c r="FT209" s="150"/>
      <c r="FU209" s="150"/>
      <c r="FV209" s="150"/>
      <c r="FW209" s="150"/>
      <c r="FX209" s="150"/>
      <c r="FY209" s="150"/>
      <c r="FZ209" s="150"/>
      <c r="GA209" s="150"/>
      <c r="GB209" s="150"/>
      <c r="GC209" s="150"/>
      <c r="GD209" s="150"/>
      <c r="GE209" s="150"/>
      <c r="GF209" s="150"/>
      <c r="GG209" s="150"/>
      <c r="GH209" s="150"/>
      <c r="GI209" s="150"/>
      <c r="GJ209" s="150"/>
      <c r="GK209" s="150"/>
      <c r="GL209" s="150"/>
      <c r="GM209" s="150"/>
      <c r="GN209" s="150"/>
      <c r="GO209" s="150"/>
      <c r="GP209" s="150"/>
      <c r="GQ209" s="150"/>
      <c r="GR209" s="150"/>
      <c r="GS209" s="150"/>
      <c r="GT209" s="150"/>
      <c r="GU209" s="150"/>
      <c r="GV209" s="150"/>
      <c r="GW209" s="150"/>
      <c r="GX209" s="150"/>
      <c r="GY209" s="150"/>
      <c r="GZ209" s="150"/>
      <c r="HA209" s="150"/>
      <c r="HB209" s="150"/>
      <c r="HC209" s="150"/>
      <c r="HD209" s="150"/>
      <c r="HE209" s="150"/>
      <c r="HF209" s="150"/>
      <c r="HG209" s="150"/>
      <c r="HH209" s="150"/>
      <c r="HI209" s="150"/>
      <c r="HJ209" s="150"/>
      <c r="HK209" s="150"/>
      <c r="HL209" s="150"/>
      <c r="HM209" s="150"/>
      <c r="HN209" s="150"/>
      <c r="HO209" s="150"/>
      <c r="HP209" s="150"/>
      <c r="HQ209" s="150"/>
      <c r="HR209" s="150"/>
      <c r="HS209" s="150"/>
      <c r="HT209" s="150"/>
      <c r="HU209" s="150"/>
      <c r="HV209" s="150"/>
      <c r="HW209" s="150"/>
      <c r="HX209" s="150"/>
      <c r="HY209" s="150"/>
      <c r="HZ209" s="150"/>
      <c r="IA209" s="150"/>
      <c r="IB209" s="150"/>
      <c r="IC209" s="150"/>
      <c r="ID209" s="150"/>
      <c r="IE209" s="150"/>
      <c r="IF209" s="150"/>
      <c r="IG209" s="150"/>
      <c r="IH209" s="150"/>
      <c r="II209" s="150"/>
      <c r="IJ209" s="150"/>
      <c r="IK209" s="150"/>
      <c r="IL209" s="150"/>
      <c r="IM209" s="150"/>
      <c r="IN209" s="150"/>
      <c r="IO209" s="150"/>
      <c r="IP209" s="150"/>
      <c r="IQ209" s="150"/>
      <c r="IR209" s="150"/>
      <c r="IS209" s="150"/>
      <c r="IT209" s="150"/>
      <c r="IU209" s="150"/>
      <c r="IV209" s="150"/>
      <c r="IW209" s="150"/>
      <c r="IX209" s="150"/>
      <c r="IY209" s="150"/>
      <c r="IZ209" s="150"/>
      <c r="JA209" s="150"/>
      <c r="JB209" s="150"/>
      <c r="JC209" s="150"/>
      <c r="JD209" s="150"/>
      <c r="JE209" s="150"/>
      <c r="JF209" s="150"/>
      <c r="JG209" s="150"/>
      <c r="JH209" s="150"/>
      <c r="JI209" s="150"/>
      <c r="JJ209" s="150"/>
      <c r="JK209" s="150"/>
      <c r="JL209" s="150"/>
      <c r="JM209" s="150"/>
      <c r="JN209" s="150"/>
      <c r="JO209" s="150"/>
      <c r="JP209" s="150"/>
      <c r="JQ209" s="150"/>
      <c r="JR209" s="150"/>
      <c r="JS209" s="150"/>
      <c r="JT209" s="150"/>
      <c r="JU209" s="150"/>
      <c r="JV209" s="150"/>
      <c r="JW209" s="150"/>
      <c r="JX209" s="150"/>
      <c r="JY209" s="150"/>
      <c r="JZ209" s="150"/>
      <c r="KA209" s="150"/>
      <c r="KB209" s="150"/>
      <c r="KC209" s="150"/>
      <c r="KD209" s="150"/>
      <c r="KE209" s="150"/>
      <c r="KF209" s="150"/>
      <c r="KG209" s="150"/>
      <c r="KH209" s="150"/>
      <c r="KI209" s="150"/>
      <c r="KJ209" s="150"/>
      <c r="KK209" s="150"/>
      <c r="KL209" s="150"/>
      <c r="KM209" s="150"/>
      <c r="KN209" s="150"/>
      <c r="KO209" s="150"/>
      <c r="KP209" s="150"/>
      <c r="KQ209" s="150"/>
      <c r="KR209" s="150"/>
      <c r="KS209" s="150"/>
      <c r="KT209" s="150"/>
      <c r="KU209" s="150"/>
      <c r="KV209" s="150"/>
      <c r="KW209" s="150"/>
      <c r="KX209" s="150"/>
      <c r="KY209" s="150"/>
      <c r="KZ209" s="150"/>
      <c r="LA209" s="150"/>
      <c r="LB209" s="150"/>
      <c r="LC209" s="150"/>
      <c r="LD209" s="150"/>
      <c r="LE209" s="150"/>
      <c r="LF209" s="150"/>
      <c r="LG209" s="150"/>
      <c r="LH209" s="150"/>
      <c r="LI209" s="150"/>
      <c r="LJ209" s="150"/>
      <c r="LK209" s="150"/>
      <c r="LL209" s="150"/>
      <c r="LM209" s="150"/>
      <c r="LN209" s="150"/>
      <c r="LO209" s="150"/>
      <c r="LP209" s="150"/>
      <c r="LQ209" s="150"/>
      <c r="LR209" s="150"/>
    </row>
    <row r="210" spans="1:330" s="158" customFormat="1" ht="15" x14ac:dyDescent="0.2">
      <c r="A210" s="151" t="s">
        <v>616</v>
      </c>
      <c r="B210" s="151" t="s">
        <v>632</v>
      </c>
      <c r="C210" s="153">
        <v>559</v>
      </c>
      <c r="D210" s="153">
        <v>51011</v>
      </c>
      <c r="E210" s="151" t="s">
        <v>101</v>
      </c>
      <c r="F210" s="174">
        <v>4221</v>
      </c>
      <c r="G210" s="155" t="s">
        <v>614</v>
      </c>
      <c r="H210" s="156"/>
      <c r="I210" s="94">
        <v>2348</v>
      </c>
      <c r="J210" s="112"/>
      <c r="K210" s="94">
        <v>1174</v>
      </c>
      <c r="L210" s="112"/>
      <c r="M210" s="118">
        <v>1174</v>
      </c>
      <c r="N210" s="113"/>
      <c r="O210" s="118">
        <v>1174</v>
      </c>
      <c r="P210" s="113"/>
      <c r="Q210" s="118">
        <v>1174</v>
      </c>
      <c r="R210" s="113"/>
      <c r="S210" s="118">
        <v>2348</v>
      </c>
      <c r="T210" s="113"/>
      <c r="U210" s="94">
        <v>0</v>
      </c>
      <c r="V210" s="112"/>
      <c r="W210" s="118">
        <v>0</v>
      </c>
      <c r="X210" s="113"/>
      <c r="Y210" s="118">
        <v>0</v>
      </c>
      <c r="Z210" s="113"/>
      <c r="AA210" s="118">
        <v>0</v>
      </c>
      <c r="AB210" s="113"/>
      <c r="AC210" s="118">
        <v>1174</v>
      </c>
      <c r="AD210" s="113"/>
      <c r="AE210" s="118">
        <v>0</v>
      </c>
      <c r="AF210" s="113"/>
      <c r="AG210" s="118">
        <v>0</v>
      </c>
      <c r="AH210" s="113"/>
      <c r="AI210" s="118">
        <v>0</v>
      </c>
      <c r="AJ210" s="113"/>
      <c r="AK210" s="118"/>
      <c r="AL210" s="113"/>
      <c r="AM210" s="157"/>
      <c r="AN210" s="157"/>
      <c r="AO210" s="157"/>
      <c r="AP210" s="157"/>
      <c r="AQ210" s="157"/>
      <c r="AR210" s="157"/>
      <c r="AS210" s="157"/>
      <c r="AT210" s="157"/>
      <c r="AU210" s="157"/>
      <c r="AV210" s="157"/>
      <c r="AW210" s="157"/>
      <c r="AX210" s="157"/>
      <c r="AY210" s="157"/>
      <c r="AZ210" s="157"/>
      <c r="BA210" s="157"/>
      <c r="BB210" s="157"/>
      <c r="BC210" s="157"/>
      <c r="BD210" s="157"/>
      <c r="BE210" s="157"/>
      <c r="BF210" s="157"/>
      <c r="BG210" s="157"/>
      <c r="BH210" s="157"/>
      <c r="BI210" s="157"/>
      <c r="BJ210" s="157"/>
      <c r="BK210" s="157"/>
      <c r="BL210" s="157"/>
      <c r="BM210" s="157"/>
      <c r="BN210" s="157"/>
      <c r="BO210" s="157"/>
      <c r="BP210" s="157"/>
      <c r="BQ210" s="157"/>
      <c r="BR210" s="157"/>
      <c r="BS210" s="157"/>
      <c r="BT210" s="157"/>
      <c r="BU210" s="157"/>
      <c r="BV210" s="157"/>
      <c r="BW210" s="157"/>
      <c r="BX210" s="157"/>
      <c r="BY210" s="157"/>
      <c r="BZ210" s="157"/>
      <c r="CA210" s="157"/>
      <c r="CB210" s="157"/>
      <c r="CC210" s="157"/>
      <c r="CD210" s="157"/>
      <c r="CE210" s="157"/>
      <c r="CF210" s="157"/>
      <c r="CG210" s="157"/>
      <c r="CH210" s="157"/>
      <c r="CI210" s="157"/>
      <c r="CJ210" s="157"/>
      <c r="CK210" s="157"/>
      <c r="CL210" s="157"/>
      <c r="CM210" s="157"/>
      <c r="CN210" s="157"/>
      <c r="CO210" s="157"/>
      <c r="CP210" s="157"/>
      <c r="CQ210" s="157"/>
      <c r="CR210" s="157"/>
      <c r="CS210" s="157"/>
      <c r="CT210" s="157"/>
      <c r="CU210" s="157"/>
      <c r="CV210" s="157"/>
      <c r="CW210" s="157"/>
      <c r="CX210" s="157"/>
      <c r="CY210" s="157"/>
      <c r="CZ210" s="157"/>
      <c r="DA210" s="157"/>
      <c r="DB210" s="157"/>
      <c r="DC210" s="157"/>
      <c r="DD210" s="157"/>
      <c r="DE210" s="157"/>
      <c r="DF210" s="157"/>
      <c r="DG210" s="157"/>
      <c r="DH210" s="157"/>
      <c r="DI210" s="157"/>
      <c r="DJ210" s="157"/>
      <c r="DK210" s="157"/>
      <c r="DL210" s="157"/>
      <c r="DM210" s="157"/>
      <c r="DN210" s="157"/>
      <c r="DO210" s="157"/>
      <c r="DP210" s="157"/>
      <c r="DQ210" s="157"/>
      <c r="DR210" s="157"/>
      <c r="DS210" s="157"/>
      <c r="DT210" s="157"/>
      <c r="DU210" s="157"/>
      <c r="DV210" s="157"/>
      <c r="DW210" s="157"/>
      <c r="DX210" s="157"/>
      <c r="DY210" s="157"/>
      <c r="DZ210" s="157"/>
      <c r="EA210" s="157"/>
      <c r="EB210" s="157"/>
      <c r="EC210" s="157"/>
      <c r="ED210" s="157"/>
      <c r="EE210" s="157"/>
      <c r="EF210" s="157"/>
      <c r="EG210" s="157"/>
      <c r="EH210" s="157"/>
      <c r="EI210" s="157"/>
      <c r="EJ210" s="157"/>
      <c r="EK210" s="157"/>
      <c r="EL210" s="157"/>
      <c r="EM210" s="157"/>
      <c r="EN210" s="157"/>
      <c r="EO210" s="157"/>
      <c r="EP210" s="157"/>
      <c r="EQ210" s="157"/>
      <c r="ER210" s="157"/>
      <c r="ES210" s="157"/>
      <c r="ET210" s="157"/>
      <c r="EU210" s="157"/>
      <c r="EV210" s="157"/>
      <c r="EW210" s="157"/>
      <c r="EX210" s="157"/>
      <c r="EY210" s="157"/>
      <c r="EZ210" s="157"/>
      <c r="FA210" s="157"/>
      <c r="FB210" s="157"/>
      <c r="FC210" s="157"/>
      <c r="FD210" s="157"/>
      <c r="FE210" s="157"/>
      <c r="FF210" s="157"/>
      <c r="FG210" s="157"/>
      <c r="FH210" s="157"/>
      <c r="FI210" s="157"/>
      <c r="FJ210" s="157"/>
      <c r="FK210" s="157"/>
      <c r="FL210" s="157"/>
      <c r="FM210" s="157"/>
      <c r="FN210" s="157"/>
      <c r="FO210" s="157"/>
      <c r="FP210" s="157"/>
      <c r="FQ210" s="157"/>
      <c r="FR210" s="157"/>
      <c r="FS210" s="157"/>
      <c r="FT210" s="157"/>
      <c r="FU210" s="157"/>
      <c r="FV210" s="157"/>
      <c r="FW210" s="157"/>
      <c r="FX210" s="157"/>
      <c r="FY210" s="157"/>
      <c r="FZ210" s="157"/>
      <c r="GA210" s="157"/>
      <c r="GB210" s="157"/>
      <c r="GC210" s="157"/>
      <c r="GD210" s="157"/>
      <c r="GE210" s="157"/>
      <c r="GF210" s="157"/>
      <c r="GG210" s="157"/>
      <c r="GH210" s="157"/>
      <c r="GI210" s="157"/>
      <c r="GJ210" s="157"/>
      <c r="GK210" s="157"/>
      <c r="GL210" s="157"/>
      <c r="GM210" s="157"/>
      <c r="GN210" s="157"/>
      <c r="GO210" s="157"/>
      <c r="GP210" s="157"/>
      <c r="GQ210" s="157"/>
      <c r="GR210" s="157"/>
      <c r="GS210" s="157"/>
      <c r="GT210" s="157"/>
      <c r="GU210" s="157"/>
      <c r="GV210" s="157"/>
      <c r="GW210" s="157"/>
      <c r="GX210" s="157"/>
      <c r="GY210" s="157"/>
      <c r="GZ210" s="157"/>
      <c r="HA210" s="157"/>
      <c r="HB210" s="157"/>
      <c r="HC210" s="157"/>
      <c r="HD210" s="157"/>
      <c r="HE210" s="157"/>
      <c r="HF210" s="157"/>
      <c r="HG210" s="157"/>
      <c r="HH210" s="157"/>
      <c r="HI210" s="157"/>
      <c r="HJ210" s="157"/>
      <c r="HK210" s="157"/>
      <c r="HL210" s="157"/>
      <c r="HM210" s="157"/>
      <c r="HN210" s="157"/>
      <c r="HO210" s="157"/>
      <c r="HP210" s="157"/>
      <c r="HQ210" s="157"/>
      <c r="HR210" s="157"/>
      <c r="HS210" s="157"/>
      <c r="HT210" s="157"/>
      <c r="HU210" s="157"/>
      <c r="HV210" s="157"/>
      <c r="HW210" s="157"/>
      <c r="HX210" s="157"/>
      <c r="HY210" s="157"/>
      <c r="HZ210" s="157"/>
      <c r="IA210" s="157"/>
      <c r="IB210" s="157"/>
      <c r="IC210" s="157"/>
      <c r="ID210" s="157"/>
      <c r="IE210" s="157"/>
      <c r="IF210" s="157"/>
      <c r="IG210" s="157"/>
      <c r="IH210" s="157"/>
      <c r="II210" s="157"/>
      <c r="IJ210" s="157"/>
      <c r="IK210" s="157"/>
      <c r="IL210" s="157"/>
      <c r="IM210" s="157"/>
      <c r="IN210" s="157"/>
      <c r="IO210" s="157"/>
      <c r="IP210" s="157"/>
      <c r="IQ210" s="157"/>
      <c r="IR210" s="157"/>
      <c r="IS210" s="157"/>
      <c r="IT210" s="157"/>
      <c r="IU210" s="157"/>
      <c r="IV210" s="157"/>
      <c r="IW210" s="157"/>
      <c r="IX210" s="157"/>
      <c r="IY210" s="157"/>
      <c r="IZ210" s="157"/>
      <c r="JA210" s="157"/>
      <c r="JB210" s="157"/>
      <c r="JC210" s="157"/>
      <c r="JD210" s="157"/>
      <c r="JE210" s="157"/>
      <c r="JF210" s="157"/>
      <c r="JG210" s="157"/>
      <c r="JH210" s="157"/>
      <c r="JI210" s="157"/>
      <c r="JJ210" s="157"/>
      <c r="JK210" s="157"/>
      <c r="JL210" s="157"/>
      <c r="JM210" s="157"/>
      <c r="JN210" s="157"/>
      <c r="JO210" s="157"/>
      <c r="JP210" s="157"/>
      <c r="JQ210" s="157"/>
      <c r="JR210" s="157"/>
      <c r="JS210" s="157"/>
      <c r="JT210" s="157"/>
      <c r="JU210" s="157"/>
      <c r="JV210" s="157"/>
      <c r="JW210" s="157"/>
      <c r="JX210" s="157"/>
      <c r="JY210" s="157"/>
      <c r="JZ210" s="157"/>
      <c r="KA210" s="157"/>
      <c r="KB210" s="157"/>
      <c r="KC210" s="157"/>
      <c r="KD210" s="157"/>
      <c r="KE210" s="157"/>
      <c r="KF210" s="157"/>
      <c r="KG210" s="157"/>
      <c r="KH210" s="157"/>
      <c r="KI210" s="157"/>
      <c r="KJ210" s="157"/>
      <c r="KK210" s="157"/>
      <c r="KL210" s="157"/>
      <c r="KM210" s="157"/>
      <c r="KN210" s="157"/>
      <c r="KO210" s="157"/>
      <c r="KP210" s="157"/>
      <c r="KQ210" s="157"/>
      <c r="KR210" s="157"/>
      <c r="KS210" s="157"/>
      <c r="KT210" s="157"/>
      <c r="KU210" s="157"/>
      <c r="KV210" s="157"/>
      <c r="KW210" s="157"/>
      <c r="KX210" s="157"/>
      <c r="KY210" s="157"/>
      <c r="KZ210" s="157"/>
      <c r="LA210" s="157"/>
      <c r="LB210" s="157"/>
      <c r="LC210" s="157"/>
      <c r="LD210" s="157"/>
      <c r="LE210" s="157"/>
      <c r="LF210" s="157"/>
      <c r="LG210" s="157"/>
      <c r="LH210" s="157"/>
      <c r="LI210" s="157"/>
      <c r="LJ210" s="157"/>
      <c r="LK210" s="157"/>
      <c r="LL210" s="157"/>
      <c r="LM210" s="157"/>
      <c r="LN210" s="157"/>
      <c r="LO210" s="157"/>
      <c r="LP210" s="157"/>
      <c r="LQ210" s="157"/>
      <c r="LR210" s="157"/>
    </row>
    <row r="211" spans="1:330" s="159" customFormat="1" x14ac:dyDescent="0.2">
      <c r="A211" s="145" t="s">
        <v>616</v>
      </c>
      <c r="B211" s="145" t="s">
        <v>632</v>
      </c>
      <c r="C211" s="153">
        <v>559</v>
      </c>
      <c r="D211" s="153">
        <v>51011</v>
      </c>
      <c r="E211" s="145"/>
      <c r="F211" s="168">
        <v>426</v>
      </c>
      <c r="G211" s="148"/>
      <c r="H211" s="149"/>
      <c r="I211" s="101">
        <f t="shared" ref="I211:AL211" si="370">SUM(I212:I212)</f>
        <v>2540</v>
      </c>
      <c r="J211" s="101">
        <f t="shared" si="370"/>
        <v>0</v>
      </c>
      <c r="K211" s="101">
        <f t="shared" si="370"/>
        <v>1270</v>
      </c>
      <c r="L211" s="101">
        <f t="shared" si="370"/>
        <v>0</v>
      </c>
      <c r="M211" s="108">
        <f t="shared" si="370"/>
        <v>1270</v>
      </c>
      <c r="N211" s="108">
        <f t="shared" si="370"/>
        <v>0</v>
      </c>
      <c r="O211" s="108">
        <f t="shared" si="370"/>
        <v>1270</v>
      </c>
      <c r="P211" s="108">
        <f t="shared" si="370"/>
        <v>0</v>
      </c>
      <c r="Q211" s="108">
        <f t="shared" si="370"/>
        <v>1270</v>
      </c>
      <c r="R211" s="108">
        <f t="shared" si="370"/>
        <v>0</v>
      </c>
      <c r="S211" s="108">
        <f t="shared" si="370"/>
        <v>2540</v>
      </c>
      <c r="T211" s="108">
        <f t="shared" si="370"/>
        <v>0</v>
      </c>
      <c r="U211" s="101">
        <f t="shared" si="370"/>
        <v>0</v>
      </c>
      <c r="V211" s="101">
        <f t="shared" si="370"/>
        <v>0</v>
      </c>
      <c r="W211" s="108">
        <f t="shared" si="370"/>
        <v>0</v>
      </c>
      <c r="X211" s="108">
        <f t="shared" si="370"/>
        <v>0</v>
      </c>
      <c r="Y211" s="108">
        <f t="shared" si="370"/>
        <v>0</v>
      </c>
      <c r="Z211" s="108">
        <f t="shared" si="370"/>
        <v>0</v>
      </c>
      <c r="AA211" s="108">
        <f t="shared" si="370"/>
        <v>0</v>
      </c>
      <c r="AB211" s="108">
        <f t="shared" si="370"/>
        <v>0</v>
      </c>
      <c r="AC211" s="108">
        <f t="shared" si="370"/>
        <v>1270</v>
      </c>
      <c r="AD211" s="108">
        <f t="shared" si="370"/>
        <v>0</v>
      </c>
      <c r="AE211" s="108">
        <f t="shared" si="370"/>
        <v>0</v>
      </c>
      <c r="AF211" s="108">
        <f t="shared" si="370"/>
        <v>0</v>
      </c>
      <c r="AG211" s="108">
        <f t="shared" si="370"/>
        <v>0</v>
      </c>
      <c r="AH211" s="108">
        <f t="shared" si="370"/>
        <v>0</v>
      </c>
      <c r="AI211" s="108">
        <f t="shared" si="370"/>
        <v>0</v>
      </c>
      <c r="AJ211" s="108">
        <f t="shared" si="370"/>
        <v>0</v>
      </c>
      <c r="AK211" s="108">
        <f t="shared" si="370"/>
        <v>0</v>
      </c>
      <c r="AL211" s="108">
        <f t="shared" si="370"/>
        <v>0</v>
      </c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150"/>
      <c r="CI211" s="150"/>
      <c r="CJ211" s="150"/>
      <c r="CK211" s="150"/>
      <c r="CL211" s="150"/>
      <c r="CM211" s="150"/>
      <c r="CN211" s="150"/>
      <c r="CO211" s="150"/>
      <c r="CP211" s="150"/>
      <c r="CQ211" s="150"/>
      <c r="CR211" s="150"/>
      <c r="CS211" s="150"/>
      <c r="CT211" s="150"/>
      <c r="CU211" s="150"/>
      <c r="CV211" s="150"/>
      <c r="CW211" s="150"/>
      <c r="CX211" s="150"/>
      <c r="CY211" s="150"/>
      <c r="CZ211" s="150"/>
      <c r="DA211" s="150"/>
      <c r="DB211" s="150"/>
      <c r="DC211" s="150"/>
      <c r="DD211" s="150"/>
      <c r="DE211" s="150"/>
      <c r="DF211" s="150"/>
      <c r="DG211" s="150"/>
      <c r="DH211" s="150"/>
      <c r="DI211" s="150"/>
      <c r="DJ211" s="150"/>
      <c r="DK211" s="150"/>
      <c r="DL211" s="150"/>
      <c r="DM211" s="150"/>
      <c r="DN211" s="150"/>
      <c r="DO211" s="150"/>
      <c r="DP211" s="150"/>
      <c r="DQ211" s="150"/>
      <c r="DR211" s="150"/>
      <c r="DS211" s="150"/>
      <c r="DT211" s="150"/>
      <c r="DU211" s="150"/>
      <c r="DV211" s="150"/>
      <c r="DW211" s="150"/>
      <c r="DX211" s="150"/>
      <c r="DY211" s="150"/>
      <c r="DZ211" s="150"/>
      <c r="EA211" s="150"/>
      <c r="EB211" s="150"/>
      <c r="EC211" s="150"/>
      <c r="ED211" s="150"/>
      <c r="EE211" s="150"/>
      <c r="EF211" s="150"/>
      <c r="EG211" s="150"/>
      <c r="EH211" s="150"/>
      <c r="EI211" s="150"/>
      <c r="EJ211" s="150"/>
      <c r="EK211" s="150"/>
      <c r="EL211" s="150"/>
      <c r="EM211" s="150"/>
      <c r="EN211" s="150"/>
      <c r="EO211" s="150"/>
      <c r="EP211" s="150"/>
      <c r="EQ211" s="150"/>
      <c r="ER211" s="150"/>
      <c r="ES211" s="150"/>
      <c r="ET211" s="150"/>
      <c r="EU211" s="150"/>
      <c r="EV211" s="150"/>
      <c r="EW211" s="150"/>
      <c r="EX211" s="150"/>
      <c r="EY211" s="150"/>
      <c r="EZ211" s="150"/>
      <c r="FA211" s="150"/>
      <c r="FB211" s="150"/>
      <c r="FC211" s="150"/>
      <c r="FD211" s="150"/>
      <c r="FE211" s="150"/>
      <c r="FF211" s="150"/>
      <c r="FG211" s="150"/>
      <c r="FH211" s="150"/>
      <c r="FI211" s="150"/>
      <c r="FJ211" s="150"/>
      <c r="FK211" s="150"/>
      <c r="FL211" s="150"/>
      <c r="FM211" s="150"/>
      <c r="FN211" s="150"/>
      <c r="FO211" s="150"/>
      <c r="FP211" s="150"/>
      <c r="FQ211" s="150"/>
      <c r="FR211" s="150"/>
      <c r="FS211" s="150"/>
      <c r="FT211" s="150"/>
      <c r="FU211" s="150"/>
      <c r="FV211" s="150"/>
      <c r="FW211" s="150"/>
      <c r="FX211" s="150"/>
      <c r="FY211" s="150"/>
      <c r="FZ211" s="150"/>
      <c r="GA211" s="150"/>
      <c r="GB211" s="150"/>
      <c r="GC211" s="150"/>
      <c r="GD211" s="150"/>
      <c r="GE211" s="150"/>
      <c r="GF211" s="150"/>
      <c r="GG211" s="150"/>
      <c r="GH211" s="150"/>
      <c r="GI211" s="150"/>
      <c r="GJ211" s="150"/>
      <c r="GK211" s="150"/>
      <c r="GL211" s="150"/>
      <c r="GM211" s="150"/>
      <c r="GN211" s="150"/>
      <c r="GO211" s="150"/>
      <c r="GP211" s="150"/>
      <c r="GQ211" s="150"/>
      <c r="GR211" s="150"/>
      <c r="GS211" s="150"/>
      <c r="GT211" s="150"/>
      <c r="GU211" s="150"/>
      <c r="GV211" s="150"/>
      <c r="GW211" s="150"/>
      <c r="GX211" s="150"/>
      <c r="GY211" s="150"/>
      <c r="GZ211" s="150"/>
      <c r="HA211" s="150"/>
      <c r="HB211" s="150"/>
      <c r="HC211" s="150"/>
      <c r="HD211" s="150"/>
      <c r="HE211" s="150"/>
      <c r="HF211" s="150"/>
      <c r="HG211" s="150"/>
      <c r="HH211" s="150"/>
      <c r="HI211" s="150"/>
      <c r="HJ211" s="150"/>
      <c r="HK211" s="150"/>
      <c r="HL211" s="150"/>
      <c r="HM211" s="150"/>
      <c r="HN211" s="150"/>
      <c r="HO211" s="150"/>
      <c r="HP211" s="150"/>
      <c r="HQ211" s="150"/>
      <c r="HR211" s="150"/>
      <c r="HS211" s="150"/>
      <c r="HT211" s="150"/>
      <c r="HU211" s="150"/>
      <c r="HV211" s="150"/>
      <c r="HW211" s="150"/>
      <c r="HX211" s="150"/>
      <c r="HY211" s="150"/>
      <c r="HZ211" s="150"/>
      <c r="IA211" s="150"/>
      <c r="IB211" s="150"/>
      <c r="IC211" s="150"/>
      <c r="ID211" s="150"/>
      <c r="IE211" s="150"/>
      <c r="IF211" s="150"/>
      <c r="IG211" s="150"/>
      <c r="IH211" s="150"/>
      <c r="II211" s="150"/>
      <c r="IJ211" s="150"/>
      <c r="IK211" s="150"/>
      <c r="IL211" s="150"/>
      <c r="IM211" s="150"/>
      <c r="IN211" s="150"/>
      <c r="IO211" s="150"/>
      <c r="IP211" s="150"/>
      <c r="IQ211" s="150"/>
      <c r="IR211" s="150"/>
      <c r="IS211" s="150"/>
      <c r="IT211" s="150"/>
      <c r="IU211" s="150"/>
      <c r="IV211" s="150"/>
      <c r="IW211" s="150"/>
      <c r="IX211" s="150"/>
      <c r="IY211" s="150"/>
      <c r="IZ211" s="150"/>
      <c r="JA211" s="150"/>
      <c r="JB211" s="150"/>
      <c r="JC211" s="150"/>
      <c r="JD211" s="150"/>
      <c r="JE211" s="150"/>
      <c r="JF211" s="150"/>
      <c r="JG211" s="150"/>
      <c r="JH211" s="150"/>
      <c r="JI211" s="150"/>
      <c r="JJ211" s="150"/>
      <c r="JK211" s="150"/>
      <c r="JL211" s="150"/>
      <c r="JM211" s="150"/>
      <c r="JN211" s="150"/>
      <c r="JO211" s="150"/>
      <c r="JP211" s="150"/>
      <c r="JQ211" s="150"/>
      <c r="JR211" s="150"/>
      <c r="JS211" s="150"/>
      <c r="JT211" s="150"/>
      <c r="JU211" s="150"/>
      <c r="JV211" s="150"/>
      <c r="JW211" s="150"/>
      <c r="JX211" s="150"/>
      <c r="JY211" s="150"/>
      <c r="JZ211" s="150"/>
      <c r="KA211" s="150"/>
      <c r="KB211" s="150"/>
      <c r="KC211" s="150"/>
      <c r="KD211" s="150"/>
      <c r="KE211" s="150"/>
      <c r="KF211" s="150"/>
      <c r="KG211" s="150"/>
      <c r="KH211" s="150"/>
      <c r="KI211" s="150"/>
      <c r="KJ211" s="150"/>
      <c r="KK211" s="150"/>
      <c r="KL211" s="150"/>
      <c r="KM211" s="150"/>
      <c r="KN211" s="150"/>
      <c r="KO211" s="150"/>
      <c r="KP211" s="150"/>
      <c r="KQ211" s="150"/>
      <c r="KR211" s="150"/>
      <c r="KS211" s="150"/>
      <c r="KT211" s="150"/>
      <c r="KU211" s="150"/>
      <c r="KV211" s="150"/>
      <c r="KW211" s="150"/>
      <c r="KX211" s="150"/>
      <c r="KY211" s="150"/>
      <c r="KZ211" s="150"/>
      <c r="LA211" s="150"/>
      <c r="LB211" s="150"/>
      <c r="LC211" s="150"/>
      <c r="LD211" s="150"/>
      <c r="LE211" s="150"/>
      <c r="LF211" s="150"/>
      <c r="LG211" s="150"/>
      <c r="LH211" s="150"/>
      <c r="LI211" s="150"/>
      <c r="LJ211" s="150"/>
      <c r="LK211" s="150"/>
      <c r="LL211" s="150"/>
      <c r="LM211" s="150"/>
      <c r="LN211" s="150"/>
      <c r="LO211" s="150"/>
      <c r="LP211" s="150"/>
      <c r="LQ211" s="150"/>
      <c r="LR211" s="150"/>
    </row>
    <row r="212" spans="1:330" s="158" customFormat="1" ht="15" x14ac:dyDescent="0.2">
      <c r="A212" s="151" t="s">
        <v>616</v>
      </c>
      <c r="B212" s="151" t="s">
        <v>632</v>
      </c>
      <c r="C212" s="153">
        <v>559</v>
      </c>
      <c r="D212" s="153">
        <v>51011</v>
      </c>
      <c r="E212" s="151" t="s">
        <v>101</v>
      </c>
      <c r="F212" s="174">
        <v>4262</v>
      </c>
      <c r="G212" s="155" t="s">
        <v>218</v>
      </c>
      <c r="H212" s="156"/>
      <c r="I212" s="94">
        <v>2540</v>
      </c>
      <c r="J212" s="112"/>
      <c r="K212" s="94">
        <v>1270</v>
      </c>
      <c r="L212" s="112"/>
      <c r="M212" s="118">
        <v>1270</v>
      </c>
      <c r="N212" s="113"/>
      <c r="O212" s="118">
        <v>1270</v>
      </c>
      <c r="P212" s="113"/>
      <c r="Q212" s="118">
        <v>1270</v>
      </c>
      <c r="R212" s="113"/>
      <c r="S212" s="118">
        <v>2540</v>
      </c>
      <c r="T212" s="113"/>
      <c r="U212" s="94">
        <v>0</v>
      </c>
      <c r="V212" s="112"/>
      <c r="W212" s="118"/>
      <c r="X212" s="113"/>
      <c r="Y212" s="118"/>
      <c r="Z212" s="113"/>
      <c r="AA212" s="118"/>
      <c r="AB212" s="113"/>
      <c r="AC212" s="118">
        <v>1270</v>
      </c>
      <c r="AD212" s="113"/>
      <c r="AE212" s="118"/>
      <c r="AF212" s="113"/>
      <c r="AG212" s="118"/>
      <c r="AH212" s="113"/>
      <c r="AI212" s="118"/>
      <c r="AJ212" s="113"/>
      <c r="AK212" s="118"/>
      <c r="AL212" s="113"/>
      <c r="AM212" s="157"/>
      <c r="AN212" s="157"/>
      <c r="AO212" s="157"/>
      <c r="AP212" s="157"/>
      <c r="AQ212" s="157"/>
      <c r="AR212" s="157"/>
      <c r="AS212" s="157"/>
      <c r="AT212" s="157"/>
      <c r="AU212" s="157"/>
      <c r="AV212" s="157"/>
      <c r="AW212" s="157"/>
      <c r="AX212" s="157"/>
      <c r="AY212" s="157"/>
      <c r="AZ212" s="157"/>
      <c r="BA212" s="157"/>
      <c r="BB212" s="157"/>
      <c r="BC212" s="157"/>
      <c r="BD212" s="157"/>
      <c r="BE212" s="157"/>
      <c r="BF212" s="157"/>
      <c r="BG212" s="157"/>
      <c r="BH212" s="157"/>
      <c r="BI212" s="157"/>
      <c r="BJ212" s="157"/>
      <c r="BK212" s="157"/>
      <c r="BL212" s="157"/>
      <c r="BM212" s="157"/>
      <c r="BN212" s="157"/>
      <c r="BO212" s="157"/>
      <c r="BP212" s="157"/>
      <c r="BQ212" s="157"/>
      <c r="BR212" s="157"/>
      <c r="BS212" s="157"/>
      <c r="BT212" s="157"/>
      <c r="BU212" s="157"/>
      <c r="BV212" s="157"/>
      <c r="BW212" s="157"/>
      <c r="BX212" s="157"/>
      <c r="BY212" s="157"/>
      <c r="BZ212" s="157"/>
      <c r="CA212" s="157"/>
      <c r="CB212" s="157"/>
      <c r="CC212" s="157"/>
      <c r="CD212" s="157"/>
      <c r="CE212" s="157"/>
      <c r="CF212" s="157"/>
      <c r="CG212" s="157"/>
      <c r="CH212" s="157"/>
      <c r="CI212" s="157"/>
      <c r="CJ212" s="157"/>
      <c r="CK212" s="157"/>
      <c r="CL212" s="157"/>
      <c r="CM212" s="157"/>
      <c r="CN212" s="157"/>
      <c r="CO212" s="157"/>
      <c r="CP212" s="157"/>
      <c r="CQ212" s="157"/>
      <c r="CR212" s="157"/>
      <c r="CS212" s="157"/>
      <c r="CT212" s="157"/>
      <c r="CU212" s="157"/>
      <c r="CV212" s="157"/>
      <c r="CW212" s="157"/>
      <c r="CX212" s="157"/>
      <c r="CY212" s="157"/>
      <c r="CZ212" s="157"/>
      <c r="DA212" s="157"/>
      <c r="DB212" s="157"/>
      <c r="DC212" s="157"/>
      <c r="DD212" s="157"/>
      <c r="DE212" s="157"/>
      <c r="DF212" s="157"/>
      <c r="DG212" s="157"/>
      <c r="DH212" s="157"/>
      <c r="DI212" s="157"/>
      <c r="DJ212" s="157"/>
      <c r="DK212" s="157"/>
      <c r="DL212" s="157"/>
      <c r="DM212" s="157"/>
      <c r="DN212" s="157"/>
      <c r="DO212" s="157"/>
      <c r="DP212" s="157"/>
      <c r="DQ212" s="157"/>
      <c r="DR212" s="157"/>
      <c r="DS212" s="157"/>
      <c r="DT212" s="157"/>
      <c r="DU212" s="157"/>
      <c r="DV212" s="157"/>
      <c r="DW212" s="157"/>
      <c r="DX212" s="157"/>
      <c r="DY212" s="157"/>
      <c r="DZ212" s="157"/>
      <c r="EA212" s="157"/>
      <c r="EB212" s="157"/>
      <c r="EC212" s="157"/>
      <c r="ED212" s="157"/>
      <c r="EE212" s="157"/>
      <c r="EF212" s="157"/>
      <c r="EG212" s="157"/>
      <c r="EH212" s="157"/>
      <c r="EI212" s="157"/>
      <c r="EJ212" s="157"/>
      <c r="EK212" s="157"/>
      <c r="EL212" s="157"/>
      <c r="EM212" s="157"/>
      <c r="EN212" s="157"/>
      <c r="EO212" s="157"/>
      <c r="EP212" s="157"/>
      <c r="EQ212" s="157"/>
      <c r="ER212" s="157"/>
      <c r="ES212" s="157"/>
      <c r="ET212" s="157"/>
      <c r="EU212" s="157"/>
      <c r="EV212" s="157"/>
      <c r="EW212" s="157"/>
      <c r="EX212" s="157"/>
      <c r="EY212" s="157"/>
      <c r="EZ212" s="157"/>
      <c r="FA212" s="157"/>
      <c r="FB212" s="157"/>
      <c r="FC212" s="157"/>
      <c r="FD212" s="157"/>
      <c r="FE212" s="157"/>
      <c r="FF212" s="157"/>
      <c r="FG212" s="157"/>
      <c r="FH212" s="157"/>
      <c r="FI212" s="157"/>
      <c r="FJ212" s="157"/>
      <c r="FK212" s="157"/>
      <c r="FL212" s="157"/>
      <c r="FM212" s="157"/>
      <c r="FN212" s="157"/>
      <c r="FO212" s="157"/>
      <c r="FP212" s="157"/>
      <c r="FQ212" s="157"/>
      <c r="FR212" s="157"/>
      <c r="FS212" s="157"/>
      <c r="FT212" s="157"/>
      <c r="FU212" s="157"/>
      <c r="FV212" s="157"/>
      <c r="FW212" s="157"/>
      <c r="FX212" s="157"/>
      <c r="FY212" s="157"/>
      <c r="FZ212" s="157"/>
      <c r="GA212" s="157"/>
      <c r="GB212" s="157"/>
      <c r="GC212" s="157"/>
      <c r="GD212" s="157"/>
      <c r="GE212" s="157"/>
      <c r="GF212" s="157"/>
      <c r="GG212" s="157"/>
      <c r="GH212" s="157"/>
      <c r="GI212" s="157"/>
      <c r="GJ212" s="157"/>
      <c r="GK212" s="157"/>
      <c r="GL212" s="157"/>
      <c r="GM212" s="157"/>
      <c r="GN212" s="157"/>
      <c r="GO212" s="157"/>
      <c r="GP212" s="157"/>
      <c r="GQ212" s="157"/>
      <c r="GR212" s="157"/>
      <c r="GS212" s="157"/>
      <c r="GT212" s="157"/>
      <c r="GU212" s="157"/>
      <c r="GV212" s="157"/>
      <c r="GW212" s="157"/>
      <c r="GX212" s="157"/>
      <c r="GY212" s="157"/>
      <c r="GZ212" s="157"/>
      <c r="HA212" s="157"/>
      <c r="HB212" s="157"/>
      <c r="HC212" s="157"/>
      <c r="HD212" s="157"/>
      <c r="HE212" s="157"/>
      <c r="HF212" s="157"/>
      <c r="HG212" s="157"/>
      <c r="HH212" s="157"/>
      <c r="HI212" s="157"/>
      <c r="HJ212" s="157"/>
      <c r="HK212" s="157"/>
      <c r="HL212" s="157"/>
      <c r="HM212" s="157"/>
      <c r="HN212" s="157"/>
      <c r="HO212" s="157"/>
      <c r="HP212" s="157"/>
      <c r="HQ212" s="157"/>
      <c r="HR212" s="157"/>
      <c r="HS212" s="157"/>
      <c r="HT212" s="157"/>
      <c r="HU212" s="157"/>
      <c r="HV212" s="157"/>
      <c r="HW212" s="157"/>
      <c r="HX212" s="157"/>
      <c r="HY212" s="157"/>
      <c r="HZ212" s="157"/>
      <c r="IA212" s="157"/>
      <c r="IB212" s="157"/>
      <c r="IC212" s="157"/>
      <c r="ID212" s="157"/>
      <c r="IE212" s="157"/>
      <c r="IF212" s="157"/>
      <c r="IG212" s="157"/>
      <c r="IH212" s="157"/>
      <c r="II212" s="157"/>
      <c r="IJ212" s="157"/>
      <c r="IK212" s="157"/>
      <c r="IL212" s="157"/>
      <c r="IM212" s="157"/>
      <c r="IN212" s="157"/>
      <c r="IO212" s="157"/>
      <c r="IP212" s="157"/>
      <c r="IQ212" s="157"/>
      <c r="IR212" s="157"/>
      <c r="IS212" s="157"/>
      <c r="IT212" s="157"/>
      <c r="IU212" s="157"/>
      <c r="IV212" s="157"/>
      <c r="IW212" s="157"/>
      <c r="IX212" s="157"/>
      <c r="IY212" s="157"/>
      <c r="IZ212" s="157"/>
      <c r="JA212" s="157"/>
      <c r="JB212" s="157"/>
      <c r="JC212" s="157"/>
      <c r="JD212" s="157"/>
      <c r="JE212" s="157"/>
      <c r="JF212" s="157"/>
      <c r="JG212" s="157"/>
      <c r="JH212" s="157"/>
      <c r="JI212" s="157"/>
      <c r="JJ212" s="157"/>
      <c r="JK212" s="157"/>
      <c r="JL212" s="157"/>
      <c r="JM212" s="157"/>
      <c r="JN212" s="157"/>
      <c r="JO212" s="157"/>
      <c r="JP212" s="157"/>
      <c r="JQ212" s="157"/>
      <c r="JR212" s="157"/>
      <c r="JS212" s="157"/>
      <c r="JT212" s="157"/>
      <c r="JU212" s="157"/>
      <c r="JV212" s="157"/>
      <c r="JW212" s="157"/>
      <c r="JX212" s="157"/>
      <c r="JY212" s="157"/>
      <c r="JZ212" s="157"/>
      <c r="KA212" s="157"/>
      <c r="KB212" s="157"/>
      <c r="KC212" s="157"/>
      <c r="KD212" s="157"/>
      <c r="KE212" s="157"/>
      <c r="KF212" s="157"/>
      <c r="KG212" s="157"/>
      <c r="KH212" s="157"/>
      <c r="KI212" s="157"/>
      <c r="KJ212" s="157"/>
      <c r="KK212" s="157"/>
      <c r="KL212" s="157"/>
      <c r="KM212" s="157"/>
      <c r="KN212" s="157"/>
      <c r="KO212" s="157"/>
      <c r="KP212" s="157"/>
      <c r="KQ212" s="157"/>
      <c r="KR212" s="157"/>
      <c r="KS212" s="157"/>
      <c r="KT212" s="157"/>
      <c r="KU212" s="157"/>
      <c r="KV212" s="157"/>
      <c r="KW212" s="157"/>
      <c r="KX212" s="157"/>
      <c r="KY212" s="157"/>
      <c r="KZ212" s="157"/>
      <c r="LA212" s="157"/>
      <c r="LB212" s="157"/>
      <c r="LC212" s="157"/>
      <c r="LD212" s="157"/>
      <c r="LE212" s="157"/>
      <c r="LF212" s="157"/>
      <c r="LG212" s="157"/>
      <c r="LH212" s="157"/>
      <c r="LI212" s="157"/>
      <c r="LJ212" s="157"/>
      <c r="LK212" s="157"/>
      <c r="LL212" s="157"/>
      <c r="LM212" s="157"/>
      <c r="LN212" s="157"/>
      <c r="LO212" s="157"/>
      <c r="LP212" s="157"/>
      <c r="LQ212" s="157"/>
      <c r="LR212" s="157"/>
    </row>
    <row r="213" spans="1:330" s="173" customFormat="1" ht="90" x14ac:dyDescent="0.2">
      <c r="A213" s="175" t="s">
        <v>616</v>
      </c>
      <c r="B213" s="215" t="s">
        <v>633</v>
      </c>
      <c r="C213" s="215"/>
      <c r="D213" s="215"/>
      <c r="E213" s="215"/>
      <c r="F213" s="216"/>
      <c r="G213" s="217" t="s">
        <v>634</v>
      </c>
      <c r="H213" s="179" t="s">
        <v>603</v>
      </c>
      <c r="I213" s="100">
        <f>I214+I221+I232+I235+I242+I253</f>
        <v>175100</v>
      </c>
      <c r="J213" s="100">
        <f>J214+J221+J232+J235+J242+J253</f>
        <v>0</v>
      </c>
      <c r="K213" s="100">
        <f t="shared" ref="K213:AF213" si="371">K214+K221+K232+K235+K242+K253</f>
        <v>75300</v>
      </c>
      <c r="L213" s="100">
        <f t="shared" si="371"/>
        <v>0</v>
      </c>
      <c r="M213" s="100">
        <f t="shared" si="371"/>
        <v>75300</v>
      </c>
      <c r="N213" s="100">
        <f t="shared" si="371"/>
        <v>0</v>
      </c>
      <c r="O213" s="100">
        <f t="shared" ref="O213:P213" si="372">O214+O221+O232+O235+O242+O253</f>
        <v>75300</v>
      </c>
      <c r="P213" s="100">
        <f t="shared" si="372"/>
        <v>0</v>
      </c>
      <c r="Q213" s="100">
        <f t="shared" ref="Q213:T213" si="373">Q214+Q221+Q232+Q235+Q242+Q253</f>
        <v>75300</v>
      </c>
      <c r="R213" s="100">
        <f t="shared" si="373"/>
        <v>0</v>
      </c>
      <c r="S213" s="100">
        <f t="shared" si="373"/>
        <v>0</v>
      </c>
      <c r="T213" s="100">
        <f t="shared" si="373"/>
        <v>0</v>
      </c>
      <c r="U213" s="100">
        <f t="shared" si="371"/>
        <v>0</v>
      </c>
      <c r="V213" s="100">
        <f t="shared" si="371"/>
        <v>0</v>
      </c>
      <c r="W213" s="100">
        <f t="shared" si="371"/>
        <v>0</v>
      </c>
      <c r="X213" s="100">
        <f t="shared" si="371"/>
        <v>0</v>
      </c>
      <c r="Y213" s="100">
        <f t="shared" ref="Y213:Z213" si="374">Y214+Y221+Y232+Y235+Y242+Y253</f>
        <v>0</v>
      </c>
      <c r="Z213" s="100">
        <f t="shared" si="374"/>
        <v>0</v>
      </c>
      <c r="AA213" s="100">
        <f t="shared" ref="AA213:AD213" si="375">AA214+AA221+AA232+AA235+AA242+AA253</f>
        <v>0</v>
      </c>
      <c r="AB213" s="100">
        <f t="shared" si="375"/>
        <v>0</v>
      </c>
      <c r="AC213" s="100">
        <f t="shared" si="375"/>
        <v>0</v>
      </c>
      <c r="AD213" s="100">
        <f t="shared" si="375"/>
        <v>0</v>
      </c>
      <c r="AE213" s="100">
        <f t="shared" si="371"/>
        <v>0</v>
      </c>
      <c r="AF213" s="100">
        <f t="shared" si="371"/>
        <v>0</v>
      </c>
      <c r="AG213" s="100">
        <f t="shared" ref="AG213:AH213" si="376">AG214+AG221+AG232+AG235+AG242+AG253</f>
        <v>0</v>
      </c>
      <c r="AH213" s="100">
        <f t="shared" si="376"/>
        <v>0</v>
      </c>
      <c r="AI213" s="100">
        <f t="shared" ref="AI213:AL213" si="377">AI214+AI221+AI232+AI235+AI242+AI253</f>
        <v>0</v>
      </c>
      <c r="AJ213" s="100">
        <f t="shared" si="377"/>
        <v>0</v>
      </c>
      <c r="AK213" s="100">
        <f t="shared" si="377"/>
        <v>0</v>
      </c>
      <c r="AL213" s="100">
        <f t="shared" si="377"/>
        <v>0</v>
      </c>
      <c r="AM213" s="161"/>
      <c r="AN213" s="161"/>
      <c r="AO213" s="161"/>
      <c r="AP213" s="161"/>
      <c r="AQ213" s="161"/>
      <c r="AR213" s="161"/>
      <c r="AS213" s="161"/>
      <c r="AT213" s="161"/>
      <c r="AU213" s="161"/>
      <c r="AV213" s="161"/>
      <c r="AW213" s="161"/>
      <c r="AX213" s="161"/>
      <c r="AY213" s="161"/>
      <c r="AZ213" s="161"/>
      <c r="BA213" s="161"/>
      <c r="BB213" s="161"/>
      <c r="BC213" s="161"/>
      <c r="BD213" s="161"/>
      <c r="BE213" s="161"/>
      <c r="BF213" s="161"/>
      <c r="BG213" s="161"/>
      <c r="BH213" s="161"/>
      <c r="BI213" s="161"/>
      <c r="BJ213" s="161"/>
      <c r="BK213" s="161"/>
      <c r="BL213" s="161"/>
      <c r="BM213" s="161"/>
      <c r="BN213" s="161"/>
      <c r="BO213" s="161"/>
      <c r="BP213" s="161"/>
      <c r="BQ213" s="161"/>
      <c r="BR213" s="161"/>
      <c r="BS213" s="161"/>
      <c r="BT213" s="161"/>
      <c r="BU213" s="161"/>
      <c r="BV213" s="161"/>
      <c r="BW213" s="161"/>
      <c r="BX213" s="161"/>
      <c r="BY213" s="161"/>
      <c r="BZ213" s="161"/>
      <c r="CA213" s="161"/>
      <c r="CB213" s="161"/>
      <c r="CC213" s="161"/>
      <c r="CD213" s="161"/>
      <c r="CE213" s="161"/>
      <c r="CF213" s="161"/>
      <c r="CG213" s="161"/>
      <c r="CH213" s="161"/>
      <c r="CI213" s="161"/>
      <c r="CJ213" s="161"/>
      <c r="CK213" s="161"/>
      <c r="CL213" s="161"/>
      <c r="CM213" s="161"/>
      <c r="CN213" s="161"/>
      <c r="CO213" s="161"/>
      <c r="CP213" s="161"/>
      <c r="CQ213" s="161"/>
      <c r="CR213" s="161"/>
      <c r="CS213" s="161"/>
      <c r="CT213" s="161"/>
      <c r="CU213" s="161"/>
      <c r="CV213" s="161"/>
      <c r="CW213" s="161"/>
      <c r="CX213" s="161"/>
      <c r="CY213" s="161"/>
      <c r="CZ213" s="161"/>
      <c r="DA213" s="161"/>
      <c r="DB213" s="161"/>
      <c r="DC213" s="161"/>
      <c r="DD213" s="161"/>
      <c r="DE213" s="161"/>
      <c r="DF213" s="161"/>
      <c r="DG213" s="161"/>
      <c r="DH213" s="161"/>
      <c r="DI213" s="161"/>
      <c r="DJ213" s="161"/>
      <c r="DK213" s="161"/>
      <c r="DL213" s="161"/>
      <c r="DM213" s="161"/>
      <c r="DN213" s="161"/>
      <c r="DO213" s="161"/>
      <c r="DP213" s="161"/>
      <c r="DQ213" s="161"/>
      <c r="DR213" s="161"/>
      <c r="DS213" s="161"/>
      <c r="DT213" s="161"/>
      <c r="DU213" s="161"/>
      <c r="DV213" s="161"/>
      <c r="DW213" s="161"/>
      <c r="DX213" s="161"/>
      <c r="DY213" s="161"/>
      <c r="DZ213" s="161"/>
      <c r="EA213" s="161"/>
      <c r="EB213" s="161"/>
      <c r="EC213" s="161"/>
      <c r="ED213" s="161"/>
      <c r="EE213" s="161"/>
      <c r="EF213" s="161"/>
      <c r="EG213" s="161"/>
      <c r="EH213" s="161"/>
      <c r="EI213" s="161"/>
      <c r="EJ213" s="161"/>
      <c r="EK213" s="161"/>
      <c r="EL213" s="161"/>
      <c r="EM213" s="161"/>
      <c r="EN213" s="161"/>
      <c r="EO213" s="161"/>
      <c r="EP213" s="161"/>
      <c r="EQ213" s="161"/>
      <c r="ER213" s="161"/>
      <c r="ES213" s="161"/>
      <c r="ET213" s="161"/>
      <c r="EU213" s="161"/>
      <c r="EV213" s="161"/>
      <c r="EW213" s="161"/>
      <c r="EX213" s="161"/>
      <c r="EY213" s="161"/>
      <c r="EZ213" s="161"/>
      <c r="FA213" s="161"/>
      <c r="FB213" s="161"/>
      <c r="FC213" s="161"/>
      <c r="FD213" s="161"/>
      <c r="FE213" s="161"/>
      <c r="FF213" s="161"/>
      <c r="FG213" s="161"/>
      <c r="FH213" s="161"/>
      <c r="FI213" s="161"/>
      <c r="FJ213" s="161"/>
      <c r="FK213" s="161"/>
      <c r="FL213" s="161"/>
      <c r="FM213" s="161"/>
      <c r="FN213" s="161"/>
      <c r="FO213" s="161"/>
      <c r="FP213" s="161"/>
      <c r="FQ213" s="161"/>
      <c r="FR213" s="161"/>
      <c r="FS213" s="161"/>
      <c r="FT213" s="161"/>
      <c r="FU213" s="161"/>
      <c r="FV213" s="161"/>
      <c r="FW213" s="161"/>
      <c r="FX213" s="161"/>
      <c r="FY213" s="161"/>
      <c r="FZ213" s="161"/>
      <c r="GA213" s="161"/>
      <c r="GB213" s="161"/>
      <c r="GC213" s="161"/>
      <c r="GD213" s="161"/>
      <c r="GE213" s="161"/>
      <c r="GF213" s="161"/>
      <c r="GG213" s="161"/>
      <c r="GH213" s="161"/>
      <c r="GI213" s="161"/>
      <c r="GJ213" s="161"/>
      <c r="GK213" s="161"/>
      <c r="GL213" s="161"/>
      <c r="GM213" s="161"/>
      <c r="GN213" s="161"/>
      <c r="GO213" s="161"/>
      <c r="GP213" s="161"/>
      <c r="GQ213" s="161"/>
      <c r="GR213" s="161"/>
      <c r="GS213" s="161"/>
      <c r="GT213" s="161"/>
      <c r="GU213" s="161"/>
      <c r="GV213" s="161"/>
      <c r="GW213" s="161"/>
      <c r="GX213" s="161"/>
      <c r="GY213" s="161"/>
      <c r="GZ213" s="161"/>
      <c r="HA213" s="161"/>
      <c r="HB213" s="161"/>
      <c r="HC213" s="161"/>
      <c r="HD213" s="161"/>
      <c r="HE213" s="161"/>
      <c r="HF213" s="161"/>
      <c r="HG213" s="161"/>
      <c r="HH213" s="161"/>
      <c r="HI213" s="161"/>
      <c r="HJ213" s="161"/>
      <c r="HK213" s="161"/>
      <c r="HL213" s="161"/>
      <c r="HM213" s="161"/>
      <c r="HN213" s="161"/>
      <c r="HO213" s="161"/>
      <c r="HP213" s="161"/>
      <c r="HQ213" s="161"/>
      <c r="HR213" s="161"/>
      <c r="HS213" s="161"/>
      <c r="HT213" s="161"/>
      <c r="HU213" s="161"/>
      <c r="HV213" s="161"/>
      <c r="HW213" s="161"/>
      <c r="HX213" s="161"/>
      <c r="HY213" s="161"/>
      <c r="HZ213" s="161"/>
      <c r="IA213" s="161"/>
      <c r="IB213" s="161"/>
      <c r="IC213" s="161"/>
      <c r="ID213" s="161"/>
      <c r="IE213" s="161"/>
      <c r="IF213" s="161"/>
      <c r="IG213" s="161"/>
      <c r="IH213" s="161"/>
      <c r="II213" s="161"/>
      <c r="IJ213" s="161"/>
      <c r="IK213" s="161"/>
      <c r="IL213" s="161"/>
      <c r="IM213" s="161"/>
      <c r="IN213" s="161"/>
      <c r="IO213" s="161"/>
      <c r="IP213" s="161"/>
      <c r="IQ213" s="161"/>
      <c r="IR213" s="161"/>
      <c r="IS213" s="161"/>
      <c r="IT213" s="161"/>
      <c r="IU213" s="161"/>
      <c r="IV213" s="161"/>
      <c r="IW213" s="161"/>
      <c r="IX213" s="161"/>
      <c r="IY213" s="161"/>
      <c r="IZ213" s="161"/>
      <c r="JA213" s="161"/>
      <c r="JB213" s="161"/>
      <c r="JC213" s="161"/>
      <c r="JD213" s="161"/>
      <c r="JE213" s="161"/>
      <c r="JF213" s="161"/>
      <c r="JG213" s="161"/>
      <c r="JH213" s="161"/>
      <c r="JI213" s="161"/>
      <c r="JJ213" s="161"/>
      <c r="JK213" s="161"/>
      <c r="JL213" s="161"/>
      <c r="JM213" s="161"/>
      <c r="JN213" s="161"/>
      <c r="JO213" s="161"/>
      <c r="JP213" s="161"/>
      <c r="JQ213" s="161"/>
      <c r="JR213" s="161"/>
      <c r="JS213" s="161"/>
      <c r="JT213" s="161"/>
      <c r="JU213" s="161"/>
      <c r="JV213" s="161"/>
      <c r="JW213" s="161"/>
      <c r="JX213" s="161"/>
      <c r="JY213" s="161"/>
      <c r="JZ213" s="161"/>
      <c r="KA213" s="161"/>
      <c r="KB213" s="161"/>
      <c r="KC213" s="161"/>
      <c r="KD213" s="161"/>
      <c r="KE213" s="161"/>
      <c r="KF213" s="161"/>
      <c r="KG213" s="161"/>
      <c r="KH213" s="161"/>
      <c r="KI213" s="161"/>
      <c r="KJ213" s="161"/>
      <c r="KK213" s="161"/>
      <c r="KL213" s="161"/>
      <c r="KM213" s="161"/>
      <c r="KN213" s="161"/>
      <c r="KO213" s="161"/>
      <c r="KP213" s="161"/>
      <c r="KQ213" s="161"/>
      <c r="KR213" s="161"/>
      <c r="KS213" s="161"/>
      <c r="KT213" s="161"/>
      <c r="KU213" s="161"/>
      <c r="KV213" s="161"/>
      <c r="KW213" s="161"/>
      <c r="KX213" s="161"/>
      <c r="KY213" s="161"/>
      <c r="KZ213" s="161"/>
      <c r="LA213" s="161"/>
      <c r="LB213" s="161"/>
      <c r="LC213" s="161"/>
      <c r="LD213" s="161"/>
      <c r="LE213" s="161"/>
      <c r="LF213" s="161"/>
      <c r="LG213" s="161"/>
      <c r="LH213" s="161"/>
      <c r="LI213" s="161"/>
      <c r="LJ213" s="161"/>
      <c r="LK213" s="161"/>
      <c r="LL213" s="161"/>
      <c r="LM213" s="161"/>
      <c r="LN213" s="161"/>
      <c r="LO213" s="161"/>
      <c r="LP213" s="161"/>
      <c r="LQ213" s="161"/>
      <c r="LR213" s="161"/>
    </row>
    <row r="214" spans="1:330" x14ac:dyDescent="0.2">
      <c r="A214" s="170" t="s">
        <v>616</v>
      </c>
      <c r="B214" s="170" t="s">
        <v>633</v>
      </c>
      <c r="C214" s="141">
        <v>43</v>
      </c>
      <c r="D214" s="141"/>
      <c r="E214" s="171"/>
      <c r="F214" s="142">
        <v>31</v>
      </c>
      <c r="G214" s="143"/>
      <c r="H214" s="172"/>
      <c r="I214" s="105">
        <f t="shared" ref="I214:AF214" si="378">I215+I219+I217</f>
        <v>28600</v>
      </c>
      <c r="J214" s="105">
        <f t="shared" si="378"/>
        <v>0</v>
      </c>
      <c r="K214" s="105">
        <f t="shared" si="378"/>
        <v>7100</v>
      </c>
      <c r="L214" s="105">
        <f t="shared" si="378"/>
        <v>0</v>
      </c>
      <c r="M214" s="105">
        <f t="shared" si="378"/>
        <v>7100</v>
      </c>
      <c r="N214" s="105">
        <f t="shared" si="378"/>
        <v>0</v>
      </c>
      <c r="O214" s="105">
        <f t="shared" ref="O214:P214" si="379">O215+O219+O217</f>
        <v>7100</v>
      </c>
      <c r="P214" s="105">
        <f t="shared" si="379"/>
        <v>0</v>
      </c>
      <c r="Q214" s="105">
        <f t="shared" ref="Q214:T214" si="380">Q215+Q219+Q217</f>
        <v>7100</v>
      </c>
      <c r="R214" s="105">
        <f t="shared" si="380"/>
        <v>0</v>
      </c>
      <c r="S214" s="105">
        <f t="shared" si="380"/>
        <v>0</v>
      </c>
      <c r="T214" s="105">
        <f t="shared" si="380"/>
        <v>0</v>
      </c>
      <c r="U214" s="105">
        <f t="shared" si="378"/>
        <v>0</v>
      </c>
      <c r="V214" s="105">
        <f t="shared" si="378"/>
        <v>0</v>
      </c>
      <c r="W214" s="105">
        <f t="shared" si="378"/>
        <v>0</v>
      </c>
      <c r="X214" s="105">
        <f t="shared" si="378"/>
        <v>0</v>
      </c>
      <c r="Y214" s="105">
        <f t="shared" ref="Y214:Z214" si="381">Y215+Y219+Y217</f>
        <v>0</v>
      </c>
      <c r="Z214" s="105">
        <f t="shared" si="381"/>
        <v>0</v>
      </c>
      <c r="AA214" s="105">
        <f t="shared" ref="AA214:AD214" si="382">AA215+AA219+AA217</f>
        <v>0</v>
      </c>
      <c r="AB214" s="105">
        <f t="shared" si="382"/>
        <v>0</v>
      </c>
      <c r="AC214" s="105">
        <f t="shared" si="382"/>
        <v>0</v>
      </c>
      <c r="AD214" s="105">
        <f t="shared" si="382"/>
        <v>0</v>
      </c>
      <c r="AE214" s="105">
        <f t="shared" si="378"/>
        <v>0</v>
      </c>
      <c r="AF214" s="105">
        <f t="shared" si="378"/>
        <v>0</v>
      </c>
      <c r="AG214" s="105">
        <f t="shared" ref="AG214:AH214" si="383">AG215+AG219+AG217</f>
        <v>0</v>
      </c>
      <c r="AH214" s="105">
        <f t="shared" si="383"/>
        <v>0</v>
      </c>
      <c r="AI214" s="105">
        <f t="shared" ref="AI214:AL214" si="384">AI215+AI219+AI217</f>
        <v>0</v>
      </c>
      <c r="AJ214" s="105">
        <f t="shared" si="384"/>
        <v>0</v>
      </c>
      <c r="AK214" s="105">
        <f t="shared" si="384"/>
        <v>0</v>
      </c>
      <c r="AL214" s="105">
        <f t="shared" si="384"/>
        <v>0</v>
      </c>
    </row>
    <row r="215" spans="1:330" s="159" customFormat="1" x14ac:dyDescent="0.2">
      <c r="A215" s="145" t="s">
        <v>616</v>
      </c>
      <c r="B215" s="145" t="s">
        <v>633</v>
      </c>
      <c r="C215" s="147">
        <v>43</v>
      </c>
      <c r="D215" s="147"/>
      <c r="E215" s="145"/>
      <c r="F215" s="168">
        <v>311</v>
      </c>
      <c r="G215" s="148"/>
      <c r="H215" s="149"/>
      <c r="I215" s="101">
        <f t="shared" ref="I215:AL215" si="385">I216</f>
        <v>24000</v>
      </c>
      <c r="J215" s="101">
        <f t="shared" si="385"/>
        <v>0</v>
      </c>
      <c r="K215" s="101">
        <f t="shared" si="385"/>
        <v>6000</v>
      </c>
      <c r="L215" s="101">
        <f t="shared" si="385"/>
        <v>0</v>
      </c>
      <c r="M215" s="108">
        <f t="shared" si="385"/>
        <v>6000</v>
      </c>
      <c r="N215" s="108">
        <f t="shared" si="385"/>
        <v>0</v>
      </c>
      <c r="O215" s="108">
        <f t="shared" si="385"/>
        <v>6000</v>
      </c>
      <c r="P215" s="108">
        <f t="shared" si="385"/>
        <v>0</v>
      </c>
      <c r="Q215" s="108">
        <f t="shared" si="385"/>
        <v>6000</v>
      </c>
      <c r="R215" s="108">
        <f t="shared" si="385"/>
        <v>0</v>
      </c>
      <c r="S215" s="108">
        <f t="shared" si="385"/>
        <v>0</v>
      </c>
      <c r="T215" s="108">
        <f t="shared" si="385"/>
        <v>0</v>
      </c>
      <c r="U215" s="101">
        <f t="shared" si="385"/>
        <v>0</v>
      </c>
      <c r="V215" s="101">
        <f t="shared" si="385"/>
        <v>0</v>
      </c>
      <c r="W215" s="108">
        <f t="shared" si="385"/>
        <v>0</v>
      </c>
      <c r="X215" s="108">
        <f t="shared" si="385"/>
        <v>0</v>
      </c>
      <c r="Y215" s="108">
        <f t="shared" si="385"/>
        <v>0</v>
      </c>
      <c r="Z215" s="108">
        <f t="shared" si="385"/>
        <v>0</v>
      </c>
      <c r="AA215" s="108">
        <f t="shared" si="385"/>
        <v>0</v>
      </c>
      <c r="AB215" s="108">
        <f t="shared" si="385"/>
        <v>0</v>
      </c>
      <c r="AC215" s="108">
        <f t="shared" si="385"/>
        <v>0</v>
      </c>
      <c r="AD215" s="108">
        <f t="shared" si="385"/>
        <v>0</v>
      </c>
      <c r="AE215" s="108">
        <f t="shared" si="385"/>
        <v>0</v>
      </c>
      <c r="AF215" s="108">
        <f t="shared" si="385"/>
        <v>0</v>
      </c>
      <c r="AG215" s="108">
        <f t="shared" si="385"/>
        <v>0</v>
      </c>
      <c r="AH215" s="108">
        <f t="shared" si="385"/>
        <v>0</v>
      </c>
      <c r="AI215" s="108">
        <f t="shared" si="385"/>
        <v>0</v>
      </c>
      <c r="AJ215" s="108">
        <f t="shared" si="385"/>
        <v>0</v>
      </c>
      <c r="AK215" s="108">
        <f t="shared" si="385"/>
        <v>0</v>
      </c>
      <c r="AL215" s="108">
        <f t="shared" si="385"/>
        <v>0</v>
      </c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50"/>
      <c r="CH215" s="150"/>
      <c r="CI215" s="150"/>
      <c r="CJ215" s="150"/>
      <c r="CK215" s="150"/>
      <c r="CL215" s="150"/>
      <c r="CM215" s="150"/>
      <c r="CN215" s="150"/>
      <c r="CO215" s="150"/>
      <c r="CP215" s="150"/>
      <c r="CQ215" s="150"/>
      <c r="CR215" s="150"/>
      <c r="CS215" s="150"/>
      <c r="CT215" s="150"/>
      <c r="CU215" s="150"/>
      <c r="CV215" s="150"/>
      <c r="CW215" s="150"/>
      <c r="CX215" s="150"/>
      <c r="CY215" s="150"/>
      <c r="CZ215" s="150"/>
      <c r="DA215" s="150"/>
      <c r="DB215" s="150"/>
      <c r="DC215" s="150"/>
      <c r="DD215" s="150"/>
      <c r="DE215" s="150"/>
      <c r="DF215" s="150"/>
      <c r="DG215" s="150"/>
      <c r="DH215" s="150"/>
      <c r="DI215" s="150"/>
      <c r="DJ215" s="150"/>
      <c r="DK215" s="150"/>
      <c r="DL215" s="150"/>
      <c r="DM215" s="150"/>
      <c r="DN215" s="150"/>
      <c r="DO215" s="150"/>
      <c r="DP215" s="150"/>
      <c r="DQ215" s="150"/>
      <c r="DR215" s="150"/>
      <c r="DS215" s="150"/>
      <c r="DT215" s="150"/>
      <c r="DU215" s="150"/>
      <c r="DV215" s="150"/>
      <c r="DW215" s="150"/>
      <c r="DX215" s="150"/>
      <c r="DY215" s="150"/>
      <c r="DZ215" s="150"/>
      <c r="EA215" s="150"/>
      <c r="EB215" s="150"/>
      <c r="EC215" s="150"/>
      <c r="ED215" s="150"/>
      <c r="EE215" s="150"/>
      <c r="EF215" s="150"/>
      <c r="EG215" s="150"/>
      <c r="EH215" s="150"/>
      <c r="EI215" s="150"/>
      <c r="EJ215" s="150"/>
      <c r="EK215" s="150"/>
      <c r="EL215" s="150"/>
      <c r="EM215" s="150"/>
      <c r="EN215" s="150"/>
      <c r="EO215" s="150"/>
      <c r="EP215" s="150"/>
      <c r="EQ215" s="150"/>
      <c r="ER215" s="150"/>
      <c r="ES215" s="150"/>
      <c r="ET215" s="150"/>
      <c r="EU215" s="150"/>
      <c r="EV215" s="150"/>
      <c r="EW215" s="150"/>
      <c r="EX215" s="150"/>
      <c r="EY215" s="150"/>
      <c r="EZ215" s="150"/>
      <c r="FA215" s="150"/>
      <c r="FB215" s="150"/>
      <c r="FC215" s="150"/>
      <c r="FD215" s="150"/>
      <c r="FE215" s="150"/>
      <c r="FF215" s="150"/>
      <c r="FG215" s="150"/>
      <c r="FH215" s="150"/>
      <c r="FI215" s="150"/>
      <c r="FJ215" s="150"/>
      <c r="FK215" s="150"/>
      <c r="FL215" s="150"/>
      <c r="FM215" s="150"/>
      <c r="FN215" s="150"/>
      <c r="FO215" s="150"/>
      <c r="FP215" s="150"/>
      <c r="FQ215" s="150"/>
      <c r="FR215" s="150"/>
      <c r="FS215" s="150"/>
      <c r="FT215" s="150"/>
      <c r="FU215" s="150"/>
      <c r="FV215" s="150"/>
      <c r="FW215" s="150"/>
      <c r="FX215" s="150"/>
      <c r="FY215" s="150"/>
      <c r="FZ215" s="150"/>
      <c r="GA215" s="150"/>
      <c r="GB215" s="150"/>
      <c r="GC215" s="150"/>
      <c r="GD215" s="150"/>
      <c r="GE215" s="150"/>
      <c r="GF215" s="150"/>
      <c r="GG215" s="150"/>
      <c r="GH215" s="150"/>
      <c r="GI215" s="150"/>
      <c r="GJ215" s="150"/>
      <c r="GK215" s="150"/>
      <c r="GL215" s="150"/>
      <c r="GM215" s="150"/>
      <c r="GN215" s="150"/>
      <c r="GO215" s="150"/>
      <c r="GP215" s="150"/>
      <c r="GQ215" s="150"/>
      <c r="GR215" s="150"/>
      <c r="GS215" s="150"/>
      <c r="GT215" s="150"/>
      <c r="GU215" s="150"/>
      <c r="GV215" s="150"/>
      <c r="GW215" s="150"/>
      <c r="GX215" s="150"/>
      <c r="GY215" s="150"/>
      <c r="GZ215" s="150"/>
      <c r="HA215" s="150"/>
      <c r="HB215" s="150"/>
      <c r="HC215" s="150"/>
      <c r="HD215" s="150"/>
      <c r="HE215" s="150"/>
      <c r="HF215" s="150"/>
      <c r="HG215" s="150"/>
      <c r="HH215" s="150"/>
      <c r="HI215" s="150"/>
      <c r="HJ215" s="150"/>
      <c r="HK215" s="150"/>
      <c r="HL215" s="150"/>
      <c r="HM215" s="150"/>
      <c r="HN215" s="150"/>
      <c r="HO215" s="150"/>
      <c r="HP215" s="150"/>
      <c r="HQ215" s="150"/>
      <c r="HR215" s="150"/>
      <c r="HS215" s="150"/>
      <c r="HT215" s="150"/>
      <c r="HU215" s="150"/>
      <c r="HV215" s="150"/>
      <c r="HW215" s="150"/>
      <c r="HX215" s="150"/>
      <c r="HY215" s="150"/>
      <c r="HZ215" s="150"/>
      <c r="IA215" s="150"/>
      <c r="IB215" s="150"/>
      <c r="IC215" s="150"/>
      <c r="ID215" s="150"/>
      <c r="IE215" s="150"/>
      <c r="IF215" s="150"/>
      <c r="IG215" s="150"/>
      <c r="IH215" s="150"/>
      <c r="II215" s="150"/>
      <c r="IJ215" s="150"/>
      <c r="IK215" s="150"/>
      <c r="IL215" s="150"/>
      <c r="IM215" s="150"/>
      <c r="IN215" s="150"/>
      <c r="IO215" s="150"/>
      <c r="IP215" s="150"/>
      <c r="IQ215" s="150"/>
      <c r="IR215" s="150"/>
      <c r="IS215" s="150"/>
      <c r="IT215" s="150"/>
      <c r="IU215" s="150"/>
      <c r="IV215" s="150"/>
      <c r="IW215" s="150"/>
      <c r="IX215" s="150"/>
      <c r="IY215" s="150"/>
      <c r="IZ215" s="150"/>
      <c r="JA215" s="150"/>
      <c r="JB215" s="150"/>
      <c r="JC215" s="150"/>
      <c r="JD215" s="150"/>
      <c r="JE215" s="150"/>
      <c r="JF215" s="150"/>
      <c r="JG215" s="150"/>
      <c r="JH215" s="150"/>
      <c r="JI215" s="150"/>
      <c r="JJ215" s="150"/>
      <c r="JK215" s="150"/>
      <c r="JL215" s="150"/>
      <c r="JM215" s="150"/>
      <c r="JN215" s="150"/>
      <c r="JO215" s="150"/>
      <c r="JP215" s="150"/>
      <c r="JQ215" s="150"/>
      <c r="JR215" s="150"/>
      <c r="JS215" s="150"/>
      <c r="JT215" s="150"/>
      <c r="JU215" s="150"/>
      <c r="JV215" s="150"/>
      <c r="JW215" s="150"/>
      <c r="JX215" s="150"/>
      <c r="JY215" s="150"/>
      <c r="JZ215" s="150"/>
      <c r="KA215" s="150"/>
      <c r="KB215" s="150"/>
      <c r="KC215" s="150"/>
      <c r="KD215" s="150"/>
      <c r="KE215" s="150"/>
      <c r="KF215" s="150"/>
      <c r="KG215" s="150"/>
      <c r="KH215" s="150"/>
      <c r="KI215" s="150"/>
      <c r="KJ215" s="150"/>
      <c r="KK215" s="150"/>
      <c r="KL215" s="150"/>
      <c r="KM215" s="150"/>
      <c r="KN215" s="150"/>
      <c r="KO215" s="150"/>
      <c r="KP215" s="150"/>
      <c r="KQ215" s="150"/>
      <c r="KR215" s="150"/>
      <c r="KS215" s="150"/>
      <c r="KT215" s="150"/>
      <c r="KU215" s="150"/>
      <c r="KV215" s="150"/>
      <c r="KW215" s="150"/>
      <c r="KX215" s="150"/>
      <c r="KY215" s="150"/>
      <c r="KZ215" s="150"/>
      <c r="LA215" s="150"/>
      <c r="LB215" s="150"/>
      <c r="LC215" s="150"/>
      <c r="LD215" s="150"/>
      <c r="LE215" s="150"/>
      <c r="LF215" s="150"/>
      <c r="LG215" s="150"/>
      <c r="LH215" s="150"/>
      <c r="LI215" s="150"/>
      <c r="LJ215" s="150"/>
      <c r="LK215" s="150"/>
      <c r="LL215" s="150"/>
      <c r="LM215" s="150"/>
      <c r="LN215" s="150"/>
      <c r="LO215" s="150"/>
      <c r="LP215" s="150"/>
      <c r="LQ215" s="150"/>
      <c r="LR215" s="150"/>
    </row>
    <row r="216" spans="1:330" s="158" customFormat="1" ht="15" x14ac:dyDescent="0.2">
      <c r="A216" s="151" t="s">
        <v>616</v>
      </c>
      <c r="B216" s="151" t="s">
        <v>633</v>
      </c>
      <c r="C216" s="153">
        <v>43</v>
      </c>
      <c r="D216" s="153"/>
      <c r="E216" s="151" t="s">
        <v>101</v>
      </c>
      <c r="F216" s="174">
        <v>3111</v>
      </c>
      <c r="G216" s="155" t="s">
        <v>33</v>
      </c>
      <c r="H216" s="156"/>
      <c r="I216" s="94">
        <v>24000</v>
      </c>
      <c r="J216" s="112"/>
      <c r="K216" s="94">
        <v>6000</v>
      </c>
      <c r="L216" s="112"/>
      <c r="M216" s="118">
        <v>6000</v>
      </c>
      <c r="N216" s="113"/>
      <c r="O216" s="118">
        <v>6000</v>
      </c>
      <c r="P216" s="113"/>
      <c r="Q216" s="118">
        <v>6000</v>
      </c>
      <c r="R216" s="113"/>
      <c r="S216" s="118"/>
      <c r="T216" s="113"/>
      <c r="U216" s="94">
        <v>0</v>
      </c>
      <c r="V216" s="112"/>
      <c r="W216" s="118"/>
      <c r="X216" s="113"/>
      <c r="Y216" s="118"/>
      <c r="Z216" s="113"/>
      <c r="AA216" s="118"/>
      <c r="AB216" s="113"/>
      <c r="AC216" s="118"/>
      <c r="AD216" s="113"/>
      <c r="AE216" s="118"/>
      <c r="AF216" s="113"/>
      <c r="AG216" s="118"/>
      <c r="AH216" s="113"/>
      <c r="AI216" s="118"/>
      <c r="AJ216" s="113"/>
      <c r="AK216" s="118"/>
      <c r="AL216" s="113"/>
      <c r="AM216" s="157"/>
      <c r="AN216" s="157"/>
      <c r="AO216" s="157"/>
      <c r="AP216" s="157"/>
      <c r="AQ216" s="157"/>
      <c r="AR216" s="157"/>
      <c r="AS216" s="157"/>
      <c r="AT216" s="157"/>
      <c r="AU216" s="157"/>
      <c r="AV216" s="157"/>
      <c r="AW216" s="157"/>
      <c r="AX216" s="157"/>
      <c r="AY216" s="157"/>
      <c r="AZ216" s="157"/>
      <c r="BA216" s="157"/>
      <c r="BB216" s="157"/>
      <c r="BC216" s="157"/>
      <c r="BD216" s="157"/>
      <c r="BE216" s="157"/>
      <c r="BF216" s="157"/>
      <c r="BG216" s="157"/>
      <c r="BH216" s="157"/>
      <c r="BI216" s="157"/>
      <c r="BJ216" s="157"/>
      <c r="BK216" s="157"/>
      <c r="BL216" s="157"/>
      <c r="BM216" s="157"/>
      <c r="BN216" s="157"/>
      <c r="BO216" s="157"/>
      <c r="BP216" s="157"/>
      <c r="BQ216" s="157"/>
      <c r="BR216" s="157"/>
      <c r="BS216" s="157"/>
      <c r="BT216" s="157"/>
      <c r="BU216" s="157"/>
      <c r="BV216" s="157"/>
      <c r="BW216" s="157"/>
      <c r="BX216" s="157"/>
      <c r="BY216" s="157"/>
      <c r="BZ216" s="157"/>
      <c r="CA216" s="157"/>
      <c r="CB216" s="157"/>
      <c r="CC216" s="157"/>
      <c r="CD216" s="157"/>
      <c r="CE216" s="157"/>
      <c r="CF216" s="157"/>
      <c r="CG216" s="157"/>
      <c r="CH216" s="157"/>
      <c r="CI216" s="157"/>
      <c r="CJ216" s="157"/>
      <c r="CK216" s="157"/>
      <c r="CL216" s="157"/>
      <c r="CM216" s="157"/>
      <c r="CN216" s="157"/>
      <c r="CO216" s="157"/>
      <c r="CP216" s="157"/>
      <c r="CQ216" s="157"/>
      <c r="CR216" s="157"/>
      <c r="CS216" s="157"/>
      <c r="CT216" s="157"/>
      <c r="CU216" s="157"/>
      <c r="CV216" s="157"/>
      <c r="CW216" s="157"/>
      <c r="CX216" s="157"/>
      <c r="CY216" s="157"/>
      <c r="CZ216" s="157"/>
      <c r="DA216" s="157"/>
      <c r="DB216" s="157"/>
      <c r="DC216" s="157"/>
      <c r="DD216" s="157"/>
      <c r="DE216" s="157"/>
      <c r="DF216" s="157"/>
      <c r="DG216" s="157"/>
      <c r="DH216" s="157"/>
      <c r="DI216" s="157"/>
      <c r="DJ216" s="157"/>
      <c r="DK216" s="157"/>
      <c r="DL216" s="157"/>
      <c r="DM216" s="157"/>
      <c r="DN216" s="157"/>
      <c r="DO216" s="157"/>
      <c r="DP216" s="157"/>
      <c r="DQ216" s="157"/>
      <c r="DR216" s="157"/>
      <c r="DS216" s="157"/>
      <c r="DT216" s="157"/>
      <c r="DU216" s="157"/>
      <c r="DV216" s="157"/>
      <c r="DW216" s="157"/>
      <c r="DX216" s="157"/>
      <c r="DY216" s="157"/>
      <c r="DZ216" s="157"/>
      <c r="EA216" s="157"/>
      <c r="EB216" s="157"/>
      <c r="EC216" s="157"/>
      <c r="ED216" s="157"/>
      <c r="EE216" s="157"/>
      <c r="EF216" s="157"/>
      <c r="EG216" s="157"/>
      <c r="EH216" s="157"/>
      <c r="EI216" s="157"/>
      <c r="EJ216" s="157"/>
      <c r="EK216" s="157"/>
      <c r="EL216" s="157"/>
      <c r="EM216" s="157"/>
      <c r="EN216" s="157"/>
      <c r="EO216" s="157"/>
      <c r="EP216" s="157"/>
      <c r="EQ216" s="157"/>
      <c r="ER216" s="157"/>
      <c r="ES216" s="157"/>
      <c r="ET216" s="157"/>
      <c r="EU216" s="157"/>
      <c r="EV216" s="157"/>
      <c r="EW216" s="157"/>
      <c r="EX216" s="157"/>
      <c r="EY216" s="157"/>
      <c r="EZ216" s="157"/>
      <c r="FA216" s="157"/>
      <c r="FB216" s="157"/>
      <c r="FC216" s="157"/>
      <c r="FD216" s="157"/>
      <c r="FE216" s="157"/>
      <c r="FF216" s="157"/>
      <c r="FG216" s="157"/>
      <c r="FH216" s="157"/>
      <c r="FI216" s="157"/>
      <c r="FJ216" s="157"/>
      <c r="FK216" s="157"/>
      <c r="FL216" s="157"/>
      <c r="FM216" s="157"/>
      <c r="FN216" s="157"/>
      <c r="FO216" s="157"/>
      <c r="FP216" s="157"/>
      <c r="FQ216" s="157"/>
      <c r="FR216" s="157"/>
      <c r="FS216" s="157"/>
      <c r="FT216" s="157"/>
      <c r="FU216" s="157"/>
      <c r="FV216" s="157"/>
      <c r="FW216" s="157"/>
      <c r="FX216" s="157"/>
      <c r="FY216" s="157"/>
      <c r="FZ216" s="157"/>
      <c r="GA216" s="157"/>
      <c r="GB216" s="157"/>
      <c r="GC216" s="157"/>
      <c r="GD216" s="157"/>
      <c r="GE216" s="157"/>
      <c r="GF216" s="157"/>
      <c r="GG216" s="157"/>
      <c r="GH216" s="157"/>
      <c r="GI216" s="157"/>
      <c r="GJ216" s="157"/>
      <c r="GK216" s="157"/>
      <c r="GL216" s="157"/>
      <c r="GM216" s="157"/>
      <c r="GN216" s="157"/>
      <c r="GO216" s="157"/>
      <c r="GP216" s="157"/>
      <c r="GQ216" s="157"/>
      <c r="GR216" s="157"/>
      <c r="GS216" s="157"/>
      <c r="GT216" s="157"/>
      <c r="GU216" s="157"/>
      <c r="GV216" s="157"/>
      <c r="GW216" s="157"/>
      <c r="GX216" s="157"/>
      <c r="GY216" s="157"/>
      <c r="GZ216" s="157"/>
      <c r="HA216" s="157"/>
      <c r="HB216" s="157"/>
      <c r="HC216" s="157"/>
      <c r="HD216" s="157"/>
      <c r="HE216" s="157"/>
      <c r="HF216" s="157"/>
      <c r="HG216" s="157"/>
      <c r="HH216" s="157"/>
      <c r="HI216" s="157"/>
      <c r="HJ216" s="157"/>
      <c r="HK216" s="157"/>
      <c r="HL216" s="157"/>
      <c r="HM216" s="157"/>
      <c r="HN216" s="157"/>
      <c r="HO216" s="157"/>
      <c r="HP216" s="157"/>
      <c r="HQ216" s="157"/>
      <c r="HR216" s="157"/>
      <c r="HS216" s="157"/>
      <c r="HT216" s="157"/>
      <c r="HU216" s="157"/>
      <c r="HV216" s="157"/>
      <c r="HW216" s="157"/>
      <c r="HX216" s="157"/>
      <c r="HY216" s="157"/>
      <c r="HZ216" s="157"/>
      <c r="IA216" s="157"/>
      <c r="IB216" s="157"/>
      <c r="IC216" s="157"/>
      <c r="ID216" s="157"/>
      <c r="IE216" s="157"/>
      <c r="IF216" s="157"/>
      <c r="IG216" s="157"/>
      <c r="IH216" s="157"/>
      <c r="II216" s="157"/>
      <c r="IJ216" s="157"/>
      <c r="IK216" s="157"/>
      <c r="IL216" s="157"/>
      <c r="IM216" s="157"/>
      <c r="IN216" s="157"/>
      <c r="IO216" s="157"/>
      <c r="IP216" s="157"/>
      <c r="IQ216" s="157"/>
      <c r="IR216" s="157"/>
      <c r="IS216" s="157"/>
      <c r="IT216" s="157"/>
      <c r="IU216" s="157"/>
      <c r="IV216" s="157"/>
      <c r="IW216" s="157"/>
      <c r="IX216" s="157"/>
      <c r="IY216" s="157"/>
      <c r="IZ216" s="157"/>
      <c r="JA216" s="157"/>
      <c r="JB216" s="157"/>
      <c r="JC216" s="157"/>
      <c r="JD216" s="157"/>
      <c r="JE216" s="157"/>
      <c r="JF216" s="157"/>
      <c r="JG216" s="157"/>
      <c r="JH216" s="157"/>
      <c r="JI216" s="157"/>
      <c r="JJ216" s="157"/>
      <c r="JK216" s="157"/>
      <c r="JL216" s="157"/>
      <c r="JM216" s="157"/>
      <c r="JN216" s="157"/>
      <c r="JO216" s="157"/>
      <c r="JP216" s="157"/>
      <c r="JQ216" s="157"/>
      <c r="JR216" s="157"/>
      <c r="JS216" s="157"/>
      <c r="JT216" s="157"/>
      <c r="JU216" s="157"/>
      <c r="JV216" s="157"/>
      <c r="JW216" s="157"/>
      <c r="JX216" s="157"/>
      <c r="JY216" s="157"/>
      <c r="JZ216" s="157"/>
      <c r="KA216" s="157"/>
      <c r="KB216" s="157"/>
      <c r="KC216" s="157"/>
      <c r="KD216" s="157"/>
      <c r="KE216" s="157"/>
      <c r="KF216" s="157"/>
      <c r="KG216" s="157"/>
      <c r="KH216" s="157"/>
      <c r="KI216" s="157"/>
      <c r="KJ216" s="157"/>
      <c r="KK216" s="157"/>
      <c r="KL216" s="157"/>
      <c r="KM216" s="157"/>
      <c r="KN216" s="157"/>
      <c r="KO216" s="157"/>
      <c r="KP216" s="157"/>
      <c r="KQ216" s="157"/>
      <c r="KR216" s="157"/>
      <c r="KS216" s="157"/>
      <c r="KT216" s="157"/>
      <c r="KU216" s="157"/>
      <c r="KV216" s="157"/>
      <c r="KW216" s="157"/>
      <c r="KX216" s="157"/>
      <c r="KY216" s="157"/>
      <c r="KZ216" s="157"/>
      <c r="LA216" s="157"/>
      <c r="LB216" s="157"/>
      <c r="LC216" s="157"/>
      <c r="LD216" s="157"/>
      <c r="LE216" s="157"/>
      <c r="LF216" s="157"/>
      <c r="LG216" s="157"/>
      <c r="LH216" s="157"/>
      <c r="LI216" s="157"/>
      <c r="LJ216" s="157"/>
      <c r="LK216" s="157"/>
      <c r="LL216" s="157"/>
      <c r="LM216" s="157"/>
      <c r="LN216" s="157"/>
      <c r="LO216" s="157"/>
      <c r="LP216" s="157"/>
      <c r="LQ216" s="157"/>
      <c r="LR216" s="157"/>
    </row>
    <row r="217" spans="1:330" s="159" customFormat="1" x14ac:dyDescent="0.2">
      <c r="A217" s="145" t="s">
        <v>616</v>
      </c>
      <c r="B217" s="145" t="s">
        <v>633</v>
      </c>
      <c r="C217" s="147">
        <v>43</v>
      </c>
      <c r="D217" s="147"/>
      <c r="E217" s="145"/>
      <c r="F217" s="168">
        <v>312</v>
      </c>
      <c r="G217" s="148"/>
      <c r="H217" s="149"/>
      <c r="I217" s="101">
        <f t="shared" ref="I217:AL217" si="386">I218</f>
        <v>1200</v>
      </c>
      <c r="J217" s="101">
        <f t="shared" si="386"/>
        <v>0</v>
      </c>
      <c r="K217" s="101">
        <f t="shared" si="386"/>
        <v>300</v>
      </c>
      <c r="L217" s="101">
        <f t="shared" si="386"/>
        <v>0</v>
      </c>
      <c r="M217" s="108">
        <f t="shared" si="386"/>
        <v>300</v>
      </c>
      <c r="N217" s="108">
        <f t="shared" si="386"/>
        <v>0</v>
      </c>
      <c r="O217" s="108">
        <f t="shared" si="386"/>
        <v>300</v>
      </c>
      <c r="P217" s="108">
        <f t="shared" si="386"/>
        <v>0</v>
      </c>
      <c r="Q217" s="108">
        <f t="shared" si="386"/>
        <v>300</v>
      </c>
      <c r="R217" s="108">
        <f t="shared" si="386"/>
        <v>0</v>
      </c>
      <c r="S217" s="108">
        <f t="shared" si="386"/>
        <v>0</v>
      </c>
      <c r="T217" s="108">
        <f t="shared" si="386"/>
        <v>0</v>
      </c>
      <c r="U217" s="101">
        <f t="shared" si="386"/>
        <v>0</v>
      </c>
      <c r="V217" s="101">
        <f t="shared" si="386"/>
        <v>0</v>
      </c>
      <c r="W217" s="108">
        <f t="shared" si="386"/>
        <v>0</v>
      </c>
      <c r="X217" s="108">
        <f t="shared" si="386"/>
        <v>0</v>
      </c>
      <c r="Y217" s="108">
        <f t="shared" si="386"/>
        <v>0</v>
      </c>
      <c r="Z217" s="108">
        <f t="shared" si="386"/>
        <v>0</v>
      </c>
      <c r="AA217" s="108">
        <f t="shared" si="386"/>
        <v>0</v>
      </c>
      <c r="AB217" s="108">
        <f t="shared" si="386"/>
        <v>0</v>
      </c>
      <c r="AC217" s="108">
        <f t="shared" si="386"/>
        <v>0</v>
      </c>
      <c r="AD217" s="108">
        <f t="shared" si="386"/>
        <v>0</v>
      </c>
      <c r="AE217" s="108">
        <f t="shared" si="386"/>
        <v>0</v>
      </c>
      <c r="AF217" s="108">
        <f t="shared" si="386"/>
        <v>0</v>
      </c>
      <c r="AG217" s="108">
        <f t="shared" si="386"/>
        <v>0</v>
      </c>
      <c r="AH217" s="108">
        <f t="shared" si="386"/>
        <v>0</v>
      </c>
      <c r="AI217" s="108">
        <f t="shared" si="386"/>
        <v>0</v>
      </c>
      <c r="AJ217" s="108">
        <f t="shared" si="386"/>
        <v>0</v>
      </c>
      <c r="AK217" s="108">
        <f t="shared" si="386"/>
        <v>0</v>
      </c>
      <c r="AL217" s="108">
        <f t="shared" si="386"/>
        <v>0</v>
      </c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  <c r="CA217" s="150"/>
      <c r="CB217" s="150"/>
      <c r="CC217" s="150"/>
      <c r="CD217" s="150"/>
      <c r="CE217" s="150"/>
      <c r="CF217" s="150"/>
      <c r="CG217" s="150"/>
      <c r="CH217" s="150"/>
      <c r="CI217" s="150"/>
      <c r="CJ217" s="150"/>
      <c r="CK217" s="150"/>
      <c r="CL217" s="150"/>
      <c r="CM217" s="150"/>
      <c r="CN217" s="150"/>
      <c r="CO217" s="150"/>
      <c r="CP217" s="150"/>
      <c r="CQ217" s="150"/>
      <c r="CR217" s="150"/>
      <c r="CS217" s="150"/>
      <c r="CT217" s="150"/>
      <c r="CU217" s="150"/>
      <c r="CV217" s="150"/>
      <c r="CW217" s="150"/>
      <c r="CX217" s="150"/>
      <c r="CY217" s="150"/>
      <c r="CZ217" s="150"/>
      <c r="DA217" s="150"/>
      <c r="DB217" s="150"/>
      <c r="DC217" s="150"/>
      <c r="DD217" s="150"/>
      <c r="DE217" s="150"/>
      <c r="DF217" s="150"/>
      <c r="DG217" s="150"/>
      <c r="DH217" s="150"/>
      <c r="DI217" s="150"/>
      <c r="DJ217" s="150"/>
      <c r="DK217" s="150"/>
      <c r="DL217" s="150"/>
      <c r="DM217" s="150"/>
      <c r="DN217" s="150"/>
      <c r="DO217" s="150"/>
      <c r="DP217" s="150"/>
      <c r="DQ217" s="150"/>
      <c r="DR217" s="150"/>
      <c r="DS217" s="150"/>
      <c r="DT217" s="150"/>
      <c r="DU217" s="150"/>
      <c r="DV217" s="150"/>
      <c r="DW217" s="150"/>
      <c r="DX217" s="150"/>
      <c r="DY217" s="150"/>
      <c r="DZ217" s="150"/>
      <c r="EA217" s="150"/>
      <c r="EB217" s="150"/>
      <c r="EC217" s="150"/>
      <c r="ED217" s="150"/>
      <c r="EE217" s="150"/>
      <c r="EF217" s="150"/>
      <c r="EG217" s="150"/>
      <c r="EH217" s="150"/>
      <c r="EI217" s="150"/>
      <c r="EJ217" s="150"/>
      <c r="EK217" s="150"/>
      <c r="EL217" s="150"/>
      <c r="EM217" s="150"/>
      <c r="EN217" s="150"/>
      <c r="EO217" s="150"/>
      <c r="EP217" s="150"/>
      <c r="EQ217" s="150"/>
      <c r="ER217" s="150"/>
      <c r="ES217" s="150"/>
      <c r="ET217" s="150"/>
      <c r="EU217" s="150"/>
      <c r="EV217" s="150"/>
      <c r="EW217" s="150"/>
      <c r="EX217" s="150"/>
      <c r="EY217" s="150"/>
      <c r="EZ217" s="150"/>
      <c r="FA217" s="150"/>
      <c r="FB217" s="150"/>
      <c r="FC217" s="150"/>
      <c r="FD217" s="150"/>
      <c r="FE217" s="150"/>
      <c r="FF217" s="150"/>
      <c r="FG217" s="150"/>
      <c r="FH217" s="150"/>
      <c r="FI217" s="150"/>
      <c r="FJ217" s="150"/>
      <c r="FK217" s="150"/>
      <c r="FL217" s="150"/>
      <c r="FM217" s="150"/>
      <c r="FN217" s="150"/>
      <c r="FO217" s="150"/>
      <c r="FP217" s="150"/>
      <c r="FQ217" s="150"/>
      <c r="FR217" s="150"/>
      <c r="FS217" s="150"/>
      <c r="FT217" s="150"/>
      <c r="FU217" s="150"/>
      <c r="FV217" s="150"/>
      <c r="FW217" s="150"/>
      <c r="FX217" s="150"/>
      <c r="FY217" s="150"/>
      <c r="FZ217" s="150"/>
      <c r="GA217" s="150"/>
      <c r="GB217" s="150"/>
      <c r="GC217" s="150"/>
      <c r="GD217" s="150"/>
      <c r="GE217" s="150"/>
      <c r="GF217" s="150"/>
      <c r="GG217" s="150"/>
      <c r="GH217" s="150"/>
      <c r="GI217" s="150"/>
      <c r="GJ217" s="150"/>
      <c r="GK217" s="150"/>
      <c r="GL217" s="150"/>
      <c r="GM217" s="150"/>
      <c r="GN217" s="150"/>
      <c r="GO217" s="150"/>
      <c r="GP217" s="150"/>
      <c r="GQ217" s="150"/>
      <c r="GR217" s="150"/>
      <c r="GS217" s="150"/>
      <c r="GT217" s="150"/>
      <c r="GU217" s="150"/>
      <c r="GV217" s="150"/>
      <c r="GW217" s="150"/>
      <c r="GX217" s="150"/>
      <c r="GY217" s="150"/>
      <c r="GZ217" s="150"/>
      <c r="HA217" s="150"/>
      <c r="HB217" s="150"/>
      <c r="HC217" s="150"/>
      <c r="HD217" s="150"/>
      <c r="HE217" s="150"/>
      <c r="HF217" s="150"/>
      <c r="HG217" s="150"/>
      <c r="HH217" s="150"/>
      <c r="HI217" s="150"/>
      <c r="HJ217" s="150"/>
      <c r="HK217" s="150"/>
      <c r="HL217" s="150"/>
      <c r="HM217" s="150"/>
      <c r="HN217" s="150"/>
      <c r="HO217" s="150"/>
      <c r="HP217" s="150"/>
      <c r="HQ217" s="150"/>
      <c r="HR217" s="150"/>
      <c r="HS217" s="150"/>
      <c r="HT217" s="150"/>
      <c r="HU217" s="150"/>
      <c r="HV217" s="150"/>
      <c r="HW217" s="150"/>
      <c r="HX217" s="150"/>
      <c r="HY217" s="150"/>
      <c r="HZ217" s="150"/>
      <c r="IA217" s="150"/>
      <c r="IB217" s="150"/>
      <c r="IC217" s="150"/>
      <c r="ID217" s="150"/>
      <c r="IE217" s="150"/>
      <c r="IF217" s="150"/>
      <c r="IG217" s="150"/>
      <c r="IH217" s="150"/>
      <c r="II217" s="150"/>
      <c r="IJ217" s="150"/>
      <c r="IK217" s="150"/>
      <c r="IL217" s="150"/>
      <c r="IM217" s="150"/>
      <c r="IN217" s="150"/>
      <c r="IO217" s="150"/>
      <c r="IP217" s="150"/>
      <c r="IQ217" s="150"/>
      <c r="IR217" s="150"/>
      <c r="IS217" s="150"/>
      <c r="IT217" s="150"/>
      <c r="IU217" s="150"/>
      <c r="IV217" s="150"/>
      <c r="IW217" s="150"/>
      <c r="IX217" s="150"/>
      <c r="IY217" s="150"/>
      <c r="IZ217" s="150"/>
      <c r="JA217" s="150"/>
      <c r="JB217" s="150"/>
      <c r="JC217" s="150"/>
      <c r="JD217" s="150"/>
      <c r="JE217" s="150"/>
      <c r="JF217" s="150"/>
      <c r="JG217" s="150"/>
      <c r="JH217" s="150"/>
      <c r="JI217" s="150"/>
      <c r="JJ217" s="150"/>
      <c r="JK217" s="150"/>
      <c r="JL217" s="150"/>
      <c r="JM217" s="150"/>
      <c r="JN217" s="150"/>
      <c r="JO217" s="150"/>
      <c r="JP217" s="150"/>
      <c r="JQ217" s="150"/>
      <c r="JR217" s="150"/>
      <c r="JS217" s="150"/>
      <c r="JT217" s="150"/>
      <c r="JU217" s="150"/>
      <c r="JV217" s="150"/>
      <c r="JW217" s="150"/>
      <c r="JX217" s="150"/>
      <c r="JY217" s="150"/>
      <c r="JZ217" s="150"/>
      <c r="KA217" s="150"/>
      <c r="KB217" s="150"/>
      <c r="KC217" s="150"/>
      <c r="KD217" s="150"/>
      <c r="KE217" s="150"/>
      <c r="KF217" s="150"/>
      <c r="KG217" s="150"/>
      <c r="KH217" s="150"/>
      <c r="KI217" s="150"/>
      <c r="KJ217" s="150"/>
      <c r="KK217" s="150"/>
      <c r="KL217" s="150"/>
      <c r="KM217" s="150"/>
      <c r="KN217" s="150"/>
      <c r="KO217" s="150"/>
      <c r="KP217" s="150"/>
      <c r="KQ217" s="150"/>
      <c r="KR217" s="150"/>
      <c r="KS217" s="150"/>
      <c r="KT217" s="150"/>
      <c r="KU217" s="150"/>
      <c r="KV217" s="150"/>
      <c r="KW217" s="150"/>
      <c r="KX217" s="150"/>
      <c r="KY217" s="150"/>
      <c r="KZ217" s="150"/>
      <c r="LA217" s="150"/>
      <c r="LB217" s="150"/>
      <c r="LC217" s="150"/>
      <c r="LD217" s="150"/>
      <c r="LE217" s="150"/>
      <c r="LF217" s="150"/>
      <c r="LG217" s="150"/>
      <c r="LH217" s="150"/>
      <c r="LI217" s="150"/>
      <c r="LJ217" s="150"/>
      <c r="LK217" s="150"/>
      <c r="LL217" s="150"/>
      <c r="LM217" s="150"/>
      <c r="LN217" s="150"/>
      <c r="LO217" s="150"/>
      <c r="LP217" s="150"/>
      <c r="LQ217" s="150"/>
      <c r="LR217" s="150"/>
    </row>
    <row r="218" spans="1:330" s="158" customFormat="1" ht="15" x14ac:dyDescent="0.2">
      <c r="A218" s="151" t="s">
        <v>616</v>
      </c>
      <c r="B218" s="151" t="s">
        <v>633</v>
      </c>
      <c r="C218" s="153">
        <v>43</v>
      </c>
      <c r="D218" s="153"/>
      <c r="E218" s="151" t="s">
        <v>101</v>
      </c>
      <c r="F218" s="174">
        <v>3121</v>
      </c>
      <c r="G218" s="155" t="s">
        <v>471</v>
      </c>
      <c r="H218" s="156"/>
      <c r="I218" s="94">
        <v>1200</v>
      </c>
      <c r="J218" s="112"/>
      <c r="K218" s="94">
        <v>300</v>
      </c>
      <c r="L218" s="112"/>
      <c r="M218" s="118">
        <v>300</v>
      </c>
      <c r="N218" s="113"/>
      <c r="O218" s="118">
        <v>300</v>
      </c>
      <c r="P218" s="113"/>
      <c r="Q218" s="118">
        <v>300</v>
      </c>
      <c r="R218" s="113"/>
      <c r="S218" s="118"/>
      <c r="T218" s="113"/>
      <c r="U218" s="94">
        <v>0</v>
      </c>
      <c r="V218" s="112"/>
      <c r="W218" s="118"/>
      <c r="X218" s="113"/>
      <c r="Y218" s="118"/>
      <c r="Z218" s="113"/>
      <c r="AA218" s="118"/>
      <c r="AB218" s="113"/>
      <c r="AC218" s="118"/>
      <c r="AD218" s="113"/>
      <c r="AE218" s="118"/>
      <c r="AF218" s="113"/>
      <c r="AG218" s="118"/>
      <c r="AH218" s="113"/>
      <c r="AI218" s="118"/>
      <c r="AJ218" s="113"/>
      <c r="AK218" s="118"/>
      <c r="AL218" s="113"/>
      <c r="AM218" s="157"/>
      <c r="AN218" s="157"/>
      <c r="AO218" s="157"/>
      <c r="AP218" s="157"/>
      <c r="AQ218" s="157"/>
      <c r="AR218" s="157"/>
      <c r="AS218" s="157"/>
      <c r="AT218" s="157"/>
      <c r="AU218" s="157"/>
      <c r="AV218" s="157"/>
      <c r="AW218" s="157"/>
      <c r="AX218" s="157"/>
      <c r="AY218" s="157"/>
      <c r="AZ218" s="157"/>
      <c r="BA218" s="157"/>
      <c r="BB218" s="157"/>
      <c r="BC218" s="157"/>
      <c r="BD218" s="157"/>
      <c r="BE218" s="157"/>
      <c r="BF218" s="157"/>
      <c r="BG218" s="157"/>
      <c r="BH218" s="157"/>
      <c r="BI218" s="157"/>
      <c r="BJ218" s="157"/>
      <c r="BK218" s="157"/>
      <c r="BL218" s="157"/>
      <c r="BM218" s="157"/>
      <c r="BN218" s="157"/>
      <c r="BO218" s="157"/>
      <c r="BP218" s="157"/>
      <c r="BQ218" s="157"/>
      <c r="BR218" s="157"/>
      <c r="BS218" s="157"/>
      <c r="BT218" s="157"/>
      <c r="BU218" s="157"/>
      <c r="BV218" s="157"/>
      <c r="BW218" s="157"/>
      <c r="BX218" s="157"/>
      <c r="BY218" s="157"/>
      <c r="BZ218" s="157"/>
      <c r="CA218" s="157"/>
      <c r="CB218" s="157"/>
      <c r="CC218" s="157"/>
      <c r="CD218" s="157"/>
      <c r="CE218" s="157"/>
      <c r="CF218" s="157"/>
      <c r="CG218" s="157"/>
      <c r="CH218" s="157"/>
      <c r="CI218" s="157"/>
      <c r="CJ218" s="157"/>
      <c r="CK218" s="157"/>
      <c r="CL218" s="157"/>
      <c r="CM218" s="157"/>
      <c r="CN218" s="157"/>
      <c r="CO218" s="157"/>
      <c r="CP218" s="157"/>
      <c r="CQ218" s="157"/>
      <c r="CR218" s="157"/>
      <c r="CS218" s="157"/>
      <c r="CT218" s="157"/>
      <c r="CU218" s="157"/>
      <c r="CV218" s="157"/>
      <c r="CW218" s="157"/>
      <c r="CX218" s="157"/>
      <c r="CY218" s="157"/>
      <c r="CZ218" s="157"/>
      <c r="DA218" s="157"/>
      <c r="DB218" s="157"/>
      <c r="DC218" s="157"/>
      <c r="DD218" s="157"/>
      <c r="DE218" s="157"/>
      <c r="DF218" s="157"/>
      <c r="DG218" s="157"/>
      <c r="DH218" s="157"/>
      <c r="DI218" s="157"/>
      <c r="DJ218" s="157"/>
      <c r="DK218" s="157"/>
      <c r="DL218" s="157"/>
      <c r="DM218" s="157"/>
      <c r="DN218" s="157"/>
      <c r="DO218" s="157"/>
      <c r="DP218" s="157"/>
      <c r="DQ218" s="157"/>
      <c r="DR218" s="157"/>
      <c r="DS218" s="157"/>
      <c r="DT218" s="157"/>
      <c r="DU218" s="157"/>
      <c r="DV218" s="157"/>
      <c r="DW218" s="157"/>
      <c r="DX218" s="157"/>
      <c r="DY218" s="157"/>
      <c r="DZ218" s="157"/>
      <c r="EA218" s="157"/>
      <c r="EB218" s="157"/>
      <c r="EC218" s="157"/>
      <c r="ED218" s="157"/>
      <c r="EE218" s="157"/>
      <c r="EF218" s="157"/>
      <c r="EG218" s="157"/>
      <c r="EH218" s="157"/>
      <c r="EI218" s="157"/>
      <c r="EJ218" s="157"/>
      <c r="EK218" s="157"/>
      <c r="EL218" s="157"/>
      <c r="EM218" s="157"/>
      <c r="EN218" s="157"/>
      <c r="EO218" s="157"/>
      <c r="EP218" s="157"/>
      <c r="EQ218" s="157"/>
      <c r="ER218" s="157"/>
      <c r="ES218" s="157"/>
      <c r="ET218" s="157"/>
      <c r="EU218" s="157"/>
      <c r="EV218" s="157"/>
      <c r="EW218" s="157"/>
      <c r="EX218" s="157"/>
      <c r="EY218" s="157"/>
      <c r="EZ218" s="157"/>
      <c r="FA218" s="157"/>
      <c r="FB218" s="157"/>
      <c r="FC218" s="157"/>
      <c r="FD218" s="157"/>
      <c r="FE218" s="157"/>
      <c r="FF218" s="157"/>
      <c r="FG218" s="157"/>
      <c r="FH218" s="157"/>
      <c r="FI218" s="157"/>
      <c r="FJ218" s="157"/>
      <c r="FK218" s="157"/>
      <c r="FL218" s="157"/>
      <c r="FM218" s="157"/>
      <c r="FN218" s="157"/>
      <c r="FO218" s="157"/>
      <c r="FP218" s="157"/>
      <c r="FQ218" s="157"/>
      <c r="FR218" s="157"/>
      <c r="FS218" s="157"/>
      <c r="FT218" s="157"/>
      <c r="FU218" s="157"/>
      <c r="FV218" s="157"/>
      <c r="FW218" s="157"/>
      <c r="FX218" s="157"/>
      <c r="FY218" s="157"/>
      <c r="FZ218" s="157"/>
      <c r="GA218" s="157"/>
      <c r="GB218" s="157"/>
      <c r="GC218" s="157"/>
      <c r="GD218" s="157"/>
      <c r="GE218" s="157"/>
      <c r="GF218" s="157"/>
      <c r="GG218" s="157"/>
      <c r="GH218" s="157"/>
      <c r="GI218" s="157"/>
      <c r="GJ218" s="157"/>
      <c r="GK218" s="157"/>
      <c r="GL218" s="157"/>
      <c r="GM218" s="157"/>
      <c r="GN218" s="157"/>
      <c r="GO218" s="157"/>
      <c r="GP218" s="157"/>
      <c r="GQ218" s="157"/>
      <c r="GR218" s="157"/>
      <c r="GS218" s="157"/>
      <c r="GT218" s="157"/>
      <c r="GU218" s="157"/>
      <c r="GV218" s="157"/>
      <c r="GW218" s="157"/>
      <c r="GX218" s="157"/>
      <c r="GY218" s="157"/>
      <c r="GZ218" s="157"/>
      <c r="HA218" s="157"/>
      <c r="HB218" s="157"/>
      <c r="HC218" s="157"/>
      <c r="HD218" s="157"/>
      <c r="HE218" s="157"/>
      <c r="HF218" s="157"/>
      <c r="HG218" s="157"/>
      <c r="HH218" s="157"/>
      <c r="HI218" s="157"/>
      <c r="HJ218" s="157"/>
      <c r="HK218" s="157"/>
      <c r="HL218" s="157"/>
      <c r="HM218" s="157"/>
      <c r="HN218" s="157"/>
      <c r="HO218" s="157"/>
      <c r="HP218" s="157"/>
      <c r="HQ218" s="157"/>
      <c r="HR218" s="157"/>
      <c r="HS218" s="157"/>
      <c r="HT218" s="157"/>
      <c r="HU218" s="157"/>
      <c r="HV218" s="157"/>
      <c r="HW218" s="157"/>
      <c r="HX218" s="157"/>
      <c r="HY218" s="157"/>
      <c r="HZ218" s="157"/>
      <c r="IA218" s="157"/>
      <c r="IB218" s="157"/>
      <c r="IC218" s="157"/>
      <c r="ID218" s="157"/>
      <c r="IE218" s="157"/>
      <c r="IF218" s="157"/>
      <c r="IG218" s="157"/>
      <c r="IH218" s="157"/>
      <c r="II218" s="157"/>
      <c r="IJ218" s="157"/>
      <c r="IK218" s="157"/>
      <c r="IL218" s="157"/>
      <c r="IM218" s="157"/>
      <c r="IN218" s="157"/>
      <c r="IO218" s="157"/>
      <c r="IP218" s="157"/>
      <c r="IQ218" s="157"/>
      <c r="IR218" s="157"/>
      <c r="IS218" s="157"/>
      <c r="IT218" s="157"/>
      <c r="IU218" s="157"/>
      <c r="IV218" s="157"/>
      <c r="IW218" s="157"/>
      <c r="IX218" s="157"/>
      <c r="IY218" s="157"/>
      <c r="IZ218" s="157"/>
      <c r="JA218" s="157"/>
      <c r="JB218" s="157"/>
      <c r="JC218" s="157"/>
      <c r="JD218" s="157"/>
      <c r="JE218" s="157"/>
      <c r="JF218" s="157"/>
      <c r="JG218" s="157"/>
      <c r="JH218" s="157"/>
      <c r="JI218" s="157"/>
      <c r="JJ218" s="157"/>
      <c r="JK218" s="157"/>
      <c r="JL218" s="157"/>
      <c r="JM218" s="157"/>
      <c r="JN218" s="157"/>
      <c r="JO218" s="157"/>
      <c r="JP218" s="157"/>
      <c r="JQ218" s="157"/>
      <c r="JR218" s="157"/>
      <c r="JS218" s="157"/>
      <c r="JT218" s="157"/>
      <c r="JU218" s="157"/>
      <c r="JV218" s="157"/>
      <c r="JW218" s="157"/>
      <c r="JX218" s="157"/>
      <c r="JY218" s="157"/>
      <c r="JZ218" s="157"/>
      <c r="KA218" s="157"/>
      <c r="KB218" s="157"/>
      <c r="KC218" s="157"/>
      <c r="KD218" s="157"/>
      <c r="KE218" s="157"/>
      <c r="KF218" s="157"/>
      <c r="KG218" s="157"/>
      <c r="KH218" s="157"/>
      <c r="KI218" s="157"/>
      <c r="KJ218" s="157"/>
      <c r="KK218" s="157"/>
      <c r="KL218" s="157"/>
      <c r="KM218" s="157"/>
      <c r="KN218" s="157"/>
      <c r="KO218" s="157"/>
      <c r="KP218" s="157"/>
      <c r="KQ218" s="157"/>
      <c r="KR218" s="157"/>
      <c r="KS218" s="157"/>
      <c r="KT218" s="157"/>
      <c r="KU218" s="157"/>
      <c r="KV218" s="157"/>
      <c r="KW218" s="157"/>
      <c r="KX218" s="157"/>
      <c r="KY218" s="157"/>
      <c r="KZ218" s="157"/>
      <c r="LA218" s="157"/>
      <c r="LB218" s="157"/>
      <c r="LC218" s="157"/>
      <c r="LD218" s="157"/>
      <c r="LE218" s="157"/>
      <c r="LF218" s="157"/>
      <c r="LG218" s="157"/>
      <c r="LH218" s="157"/>
      <c r="LI218" s="157"/>
      <c r="LJ218" s="157"/>
      <c r="LK218" s="157"/>
      <c r="LL218" s="157"/>
      <c r="LM218" s="157"/>
      <c r="LN218" s="157"/>
      <c r="LO218" s="157"/>
      <c r="LP218" s="157"/>
      <c r="LQ218" s="157"/>
      <c r="LR218" s="157"/>
    </row>
    <row r="219" spans="1:330" s="159" customFormat="1" x14ac:dyDescent="0.2">
      <c r="A219" s="145" t="s">
        <v>616</v>
      </c>
      <c r="B219" s="145" t="s">
        <v>633</v>
      </c>
      <c r="C219" s="147">
        <v>43</v>
      </c>
      <c r="D219" s="147"/>
      <c r="E219" s="145"/>
      <c r="F219" s="168">
        <v>313</v>
      </c>
      <c r="G219" s="148"/>
      <c r="H219" s="149"/>
      <c r="I219" s="101">
        <f t="shared" ref="I219:AL219" si="387">I220</f>
        <v>3400</v>
      </c>
      <c r="J219" s="101">
        <f t="shared" si="387"/>
        <v>0</v>
      </c>
      <c r="K219" s="101">
        <f t="shared" si="387"/>
        <v>800</v>
      </c>
      <c r="L219" s="101">
        <f t="shared" si="387"/>
        <v>0</v>
      </c>
      <c r="M219" s="108">
        <f t="shared" si="387"/>
        <v>800</v>
      </c>
      <c r="N219" s="108">
        <f t="shared" si="387"/>
        <v>0</v>
      </c>
      <c r="O219" s="108">
        <f t="shared" si="387"/>
        <v>800</v>
      </c>
      <c r="P219" s="108">
        <f t="shared" si="387"/>
        <v>0</v>
      </c>
      <c r="Q219" s="108">
        <f t="shared" si="387"/>
        <v>800</v>
      </c>
      <c r="R219" s="108">
        <f t="shared" si="387"/>
        <v>0</v>
      </c>
      <c r="S219" s="108">
        <f t="shared" si="387"/>
        <v>0</v>
      </c>
      <c r="T219" s="108">
        <f t="shared" si="387"/>
        <v>0</v>
      </c>
      <c r="U219" s="101">
        <f t="shared" si="387"/>
        <v>0</v>
      </c>
      <c r="V219" s="101">
        <f t="shared" si="387"/>
        <v>0</v>
      </c>
      <c r="W219" s="108">
        <f t="shared" si="387"/>
        <v>0</v>
      </c>
      <c r="X219" s="108">
        <f t="shared" si="387"/>
        <v>0</v>
      </c>
      <c r="Y219" s="108">
        <f t="shared" si="387"/>
        <v>0</v>
      </c>
      <c r="Z219" s="108">
        <f t="shared" si="387"/>
        <v>0</v>
      </c>
      <c r="AA219" s="108">
        <f t="shared" si="387"/>
        <v>0</v>
      </c>
      <c r="AB219" s="108">
        <f t="shared" si="387"/>
        <v>0</v>
      </c>
      <c r="AC219" s="108">
        <f t="shared" si="387"/>
        <v>0</v>
      </c>
      <c r="AD219" s="108">
        <f t="shared" si="387"/>
        <v>0</v>
      </c>
      <c r="AE219" s="108">
        <f t="shared" si="387"/>
        <v>0</v>
      </c>
      <c r="AF219" s="108">
        <f t="shared" si="387"/>
        <v>0</v>
      </c>
      <c r="AG219" s="108">
        <f t="shared" si="387"/>
        <v>0</v>
      </c>
      <c r="AH219" s="108">
        <f t="shared" si="387"/>
        <v>0</v>
      </c>
      <c r="AI219" s="108">
        <f t="shared" si="387"/>
        <v>0</v>
      </c>
      <c r="AJ219" s="108">
        <f t="shared" si="387"/>
        <v>0</v>
      </c>
      <c r="AK219" s="108">
        <f t="shared" si="387"/>
        <v>0</v>
      </c>
      <c r="AL219" s="108">
        <f t="shared" si="387"/>
        <v>0</v>
      </c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  <c r="CA219" s="150"/>
      <c r="CB219" s="150"/>
      <c r="CC219" s="150"/>
      <c r="CD219" s="150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150"/>
      <c r="DM219" s="150"/>
      <c r="DN219" s="150"/>
      <c r="DO219" s="150"/>
      <c r="DP219" s="150"/>
      <c r="DQ219" s="150"/>
      <c r="DR219" s="150"/>
      <c r="DS219" s="150"/>
      <c r="DT219" s="150"/>
      <c r="DU219" s="150"/>
      <c r="DV219" s="150"/>
      <c r="DW219" s="150"/>
      <c r="DX219" s="150"/>
      <c r="DY219" s="150"/>
      <c r="DZ219" s="150"/>
      <c r="EA219" s="150"/>
      <c r="EB219" s="150"/>
      <c r="EC219" s="150"/>
      <c r="ED219" s="150"/>
      <c r="EE219" s="150"/>
      <c r="EF219" s="150"/>
      <c r="EG219" s="150"/>
      <c r="EH219" s="150"/>
      <c r="EI219" s="150"/>
      <c r="EJ219" s="150"/>
      <c r="EK219" s="150"/>
      <c r="EL219" s="150"/>
      <c r="EM219" s="150"/>
      <c r="EN219" s="150"/>
      <c r="EO219" s="150"/>
      <c r="EP219" s="150"/>
      <c r="EQ219" s="150"/>
      <c r="ER219" s="150"/>
      <c r="ES219" s="150"/>
      <c r="ET219" s="150"/>
      <c r="EU219" s="150"/>
      <c r="EV219" s="150"/>
      <c r="EW219" s="150"/>
      <c r="EX219" s="150"/>
      <c r="EY219" s="150"/>
      <c r="EZ219" s="150"/>
      <c r="FA219" s="150"/>
      <c r="FB219" s="150"/>
      <c r="FC219" s="150"/>
      <c r="FD219" s="150"/>
      <c r="FE219" s="150"/>
      <c r="FF219" s="150"/>
      <c r="FG219" s="150"/>
      <c r="FH219" s="150"/>
      <c r="FI219" s="150"/>
      <c r="FJ219" s="150"/>
      <c r="FK219" s="150"/>
      <c r="FL219" s="150"/>
      <c r="FM219" s="150"/>
      <c r="FN219" s="150"/>
      <c r="FO219" s="150"/>
      <c r="FP219" s="150"/>
      <c r="FQ219" s="150"/>
      <c r="FR219" s="150"/>
      <c r="FS219" s="150"/>
      <c r="FT219" s="150"/>
      <c r="FU219" s="150"/>
      <c r="FV219" s="150"/>
      <c r="FW219" s="150"/>
      <c r="FX219" s="150"/>
      <c r="FY219" s="150"/>
      <c r="FZ219" s="150"/>
      <c r="GA219" s="150"/>
      <c r="GB219" s="150"/>
      <c r="GC219" s="150"/>
      <c r="GD219" s="150"/>
      <c r="GE219" s="150"/>
      <c r="GF219" s="150"/>
      <c r="GG219" s="150"/>
      <c r="GH219" s="150"/>
      <c r="GI219" s="150"/>
      <c r="GJ219" s="150"/>
      <c r="GK219" s="150"/>
      <c r="GL219" s="150"/>
      <c r="GM219" s="150"/>
      <c r="GN219" s="150"/>
      <c r="GO219" s="150"/>
      <c r="GP219" s="150"/>
      <c r="GQ219" s="150"/>
      <c r="GR219" s="150"/>
      <c r="GS219" s="150"/>
      <c r="GT219" s="150"/>
      <c r="GU219" s="150"/>
      <c r="GV219" s="150"/>
      <c r="GW219" s="150"/>
      <c r="GX219" s="150"/>
      <c r="GY219" s="150"/>
      <c r="GZ219" s="150"/>
      <c r="HA219" s="150"/>
      <c r="HB219" s="150"/>
      <c r="HC219" s="150"/>
      <c r="HD219" s="150"/>
      <c r="HE219" s="150"/>
      <c r="HF219" s="150"/>
      <c r="HG219" s="150"/>
      <c r="HH219" s="150"/>
      <c r="HI219" s="150"/>
      <c r="HJ219" s="150"/>
      <c r="HK219" s="150"/>
      <c r="HL219" s="150"/>
      <c r="HM219" s="150"/>
      <c r="HN219" s="150"/>
      <c r="HO219" s="150"/>
      <c r="HP219" s="150"/>
      <c r="HQ219" s="150"/>
      <c r="HR219" s="150"/>
      <c r="HS219" s="150"/>
      <c r="HT219" s="150"/>
      <c r="HU219" s="150"/>
      <c r="HV219" s="150"/>
      <c r="HW219" s="150"/>
      <c r="HX219" s="150"/>
      <c r="HY219" s="150"/>
      <c r="HZ219" s="150"/>
      <c r="IA219" s="150"/>
      <c r="IB219" s="150"/>
      <c r="IC219" s="150"/>
      <c r="ID219" s="150"/>
      <c r="IE219" s="150"/>
      <c r="IF219" s="150"/>
      <c r="IG219" s="150"/>
      <c r="IH219" s="150"/>
      <c r="II219" s="150"/>
      <c r="IJ219" s="150"/>
      <c r="IK219" s="150"/>
      <c r="IL219" s="150"/>
      <c r="IM219" s="150"/>
      <c r="IN219" s="150"/>
      <c r="IO219" s="150"/>
      <c r="IP219" s="150"/>
      <c r="IQ219" s="150"/>
      <c r="IR219" s="150"/>
      <c r="IS219" s="150"/>
      <c r="IT219" s="150"/>
      <c r="IU219" s="150"/>
      <c r="IV219" s="150"/>
      <c r="IW219" s="150"/>
      <c r="IX219" s="150"/>
      <c r="IY219" s="150"/>
      <c r="IZ219" s="150"/>
      <c r="JA219" s="150"/>
      <c r="JB219" s="150"/>
      <c r="JC219" s="150"/>
      <c r="JD219" s="150"/>
      <c r="JE219" s="150"/>
      <c r="JF219" s="150"/>
      <c r="JG219" s="150"/>
      <c r="JH219" s="150"/>
      <c r="JI219" s="150"/>
      <c r="JJ219" s="150"/>
      <c r="JK219" s="150"/>
      <c r="JL219" s="150"/>
      <c r="JM219" s="150"/>
      <c r="JN219" s="150"/>
      <c r="JO219" s="150"/>
      <c r="JP219" s="150"/>
      <c r="JQ219" s="150"/>
      <c r="JR219" s="150"/>
      <c r="JS219" s="150"/>
      <c r="JT219" s="150"/>
      <c r="JU219" s="150"/>
      <c r="JV219" s="150"/>
      <c r="JW219" s="150"/>
      <c r="JX219" s="150"/>
      <c r="JY219" s="150"/>
      <c r="JZ219" s="150"/>
      <c r="KA219" s="150"/>
      <c r="KB219" s="150"/>
      <c r="KC219" s="150"/>
      <c r="KD219" s="150"/>
      <c r="KE219" s="150"/>
      <c r="KF219" s="150"/>
      <c r="KG219" s="150"/>
      <c r="KH219" s="150"/>
      <c r="KI219" s="150"/>
      <c r="KJ219" s="150"/>
      <c r="KK219" s="150"/>
      <c r="KL219" s="150"/>
      <c r="KM219" s="150"/>
      <c r="KN219" s="150"/>
      <c r="KO219" s="150"/>
      <c r="KP219" s="150"/>
      <c r="KQ219" s="150"/>
      <c r="KR219" s="150"/>
      <c r="KS219" s="150"/>
      <c r="KT219" s="150"/>
      <c r="KU219" s="150"/>
      <c r="KV219" s="150"/>
      <c r="KW219" s="150"/>
      <c r="KX219" s="150"/>
      <c r="KY219" s="150"/>
      <c r="KZ219" s="150"/>
      <c r="LA219" s="150"/>
      <c r="LB219" s="150"/>
      <c r="LC219" s="150"/>
      <c r="LD219" s="150"/>
      <c r="LE219" s="150"/>
      <c r="LF219" s="150"/>
      <c r="LG219" s="150"/>
      <c r="LH219" s="150"/>
      <c r="LI219" s="150"/>
      <c r="LJ219" s="150"/>
      <c r="LK219" s="150"/>
      <c r="LL219" s="150"/>
      <c r="LM219" s="150"/>
      <c r="LN219" s="150"/>
      <c r="LO219" s="150"/>
      <c r="LP219" s="150"/>
      <c r="LQ219" s="150"/>
      <c r="LR219" s="150"/>
    </row>
    <row r="220" spans="1:330" s="158" customFormat="1" ht="15" x14ac:dyDescent="0.2">
      <c r="A220" s="151" t="s">
        <v>616</v>
      </c>
      <c r="B220" s="151" t="s">
        <v>633</v>
      </c>
      <c r="C220" s="153">
        <v>43</v>
      </c>
      <c r="D220" s="153"/>
      <c r="E220" s="151" t="s">
        <v>101</v>
      </c>
      <c r="F220" s="174">
        <v>3132</v>
      </c>
      <c r="G220" s="155" t="s">
        <v>40</v>
      </c>
      <c r="H220" s="156"/>
      <c r="I220" s="94">
        <v>3400</v>
      </c>
      <c r="J220" s="112"/>
      <c r="K220" s="94">
        <v>800</v>
      </c>
      <c r="L220" s="112"/>
      <c r="M220" s="118">
        <v>800</v>
      </c>
      <c r="N220" s="113"/>
      <c r="O220" s="118">
        <v>800</v>
      </c>
      <c r="P220" s="113"/>
      <c r="Q220" s="118">
        <v>800</v>
      </c>
      <c r="R220" s="113"/>
      <c r="S220" s="118"/>
      <c r="T220" s="113"/>
      <c r="U220" s="94">
        <v>0</v>
      </c>
      <c r="V220" s="112"/>
      <c r="W220" s="118"/>
      <c r="X220" s="113"/>
      <c r="Y220" s="118"/>
      <c r="Z220" s="113"/>
      <c r="AA220" s="118"/>
      <c r="AB220" s="113"/>
      <c r="AC220" s="118"/>
      <c r="AD220" s="113"/>
      <c r="AE220" s="118"/>
      <c r="AF220" s="113"/>
      <c r="AG220" s="118"/>
      <c r="AH220" s="113"/>
      <c r="AI220" s="118"/>
      <c r="AJ220" s="113"/>
      <c r="AK220" s="118"/>
      <c r="AL220" s="113"/>
      <c r="AM220" s="157"/>
      <c r="AN220" s="157"/>
      <c r="AO220" s="157"/>
      <c r="AP220" s="157"/>
      <c r="AQ220" s="157"/>
      <c r="AR220" s="157"/>
      <c r="AS220" s="157"/>
      <c r="AT220" s="157"/>
      <c r="AU220" s="157"/>
      <c r="AV220" s="157"/>
      <c r="AW220" s="157"/>
      <c r="AX220" s="157"/>
      <c r="AY220" s="157"/>
      <c r="AZ220" s="157"/>
      <c r="BA220" s="157"/>
      <c r="BB220" s="157"/>
      <c r="BC220" s="157"/>
      <c r="BD220" s="157"/>
      <c r="BE220" s="157"/>
      <c r="BF220" s="157"/>
      <c r="BG220" s="157"/>
      <c r="BH220" s="157"/>
      <c r="BI220" s="157"/>
      <c r="BJ220" s="157"/>
      <c r="BK220" s="157"/>
      <c r="BL220" s="157"/>
      <c r="BM220" s="157"/>
      <c r="BN220" s="157"/>
      <c r="BO220" s="157"/>
      <c r="BP220" s="157"/>
      <c r="BQ220" s="157"/>
      <c r="BR220" s="157"/>
      <c r="BS220" s="157"/>
      <c r="BT220" s="157"/>
      <c r="BU220" s="157"/>
      <c r="BV220" s="157"/>
      <c r="BW220" s="157"/>
      <c r="BX220" s="157"/>
      <c r="BY220" s="157"/>
      <c r="BZ220" s="157"/>
      <c r="CA220" s="157"/>
      <c r="CB220" s="157"/>
      <c r="CC220" s="157"/>
      <c r="CD220" s="157"/>
      <c r="CE220" s="157"/>
      <c r="CF220" s="157"/>
      <c r="CG220" s="157"/>
      <c r="CH220" s="157"/>
      <c r="CI220" s="157"/>
      <c r="CJ220" s="157"/>
      <c r="CK220" s="157"/>
      <c r="CL220" s="157"/>
      <c r="CM220" s="157"/>
      <c r="CN220" s="157"/>
      <c r="CO220" s="157"/>
      <c r="CP220" s="157"/>
      <c r="CQ220" s="157"/>
      <c r="CR220" s="157"/>
      <c r="CS220" s="157"/>
      <c r="CT220" s="157"/>
      <c r="CU220" s="157"/>
      <c r="CV220" s="157"/>
      <c r="CW220" s="157"/>
      <c r="CX220" s="157"/>
      <c r="CY220" s="157"/>
      <c r="CZ220" s="157"/>
      <c r="DA220" s="157"/>
      <c r="DB220" s="157"/>
      <c r="DC220" s="157"/>
      <c r="DD220" s="157"/>
      <c r="DE220" s="157"/>
      <c r="DF220" s="157"/>
      <c r="DG220" s="157"/>
      <c r="DH220" s="157"/>
      <c r="DI220" s="157"/>
      <c r="DJ220" s="157"/>
      <c r="DK220" s="157"/>
      <c r="DL220" s="157"/>
      <c r="DM220" s="157"/>
      <c r="DN220" s="157"/>
      <c r="DO220" s="157"/>
      <c r="DP220" s="157"/>
      <c r="DQ220" s="157"/>
      <c r="DR220" s="157"/>
      <c r="DS220" s="157"/>
      <c r="DT220" s="157"/>
      <c r="DU220" s="157"/>
      <c r="DV220" s="157"/>
      <c r="DW220" s="157"/>
      <c r="DX220" s="157"/>
      <c r="DY220" s="157"/>
      <c r="DZ220" s="157"/>
      <c r="EA220" s="157"/>
      <c r="EB220" s="157"/>
      <c r="EC220" s="157"/>
      <c r="ED220" s="157"/>
      <c r="EE220" s="157"/>
      <c r="EF220" s="157"/>
      <c r="EG220" s="157"/>
      <c r="EH220" s="157"/>
      <c r="EI220" s="157"/>
      <c r="EJ220" s="157"/>
      <c r="EK220" s="157"/>
      <c r="EL220" s="157"/>
      <c r="EM220" s="157"/>
      <c r="EN220" s="157"/>
      <c r="EO220" s="157"/>
      <c r="EP220" s="157"/>
      <c r="EQ220" s="157"/>
      <c r="ER220" s="157"/>
      <c r="ES220" s="157"/>
      <c r="ET220" s="157"/>
      <c r="EU220" s="157"/>
      <c r="EV220" s="157"/>
      <c r="EW220" s="157"/>
      <c r="EX220" s="157"/>
      <c r="EY220" s="157"/>
      <c r="EZ220" s="157"/>
      <c r="FA220" s="157"/>
      <c r="FB220" s="157"/>
      <c r="FC220" s="157"/>
      <c r="FD220" s="157"/>
      <c r="FE220" s="157"/>
      <c r="FF220" s="157"/>
      <c r="FG220" s="157"/>
      <c r="FH220" s="157"/>
      <c r="FI220" s="157"/>
      <c r="FJ220" s="157"/>
      <c r="FK220" s="157"/>
      <c r="FL220" s="157"/>
      <c r="FM220" s="157"/>
      <c r="FN220" s="157"/>
      <c r="FO220" s="157"/>
      <c r="FP220" s="157"/>
      <c r="FQ220" s="157"/>
      <c r="FR220" s="157"/>
      <c r="FS220" s="157"/>
      <c r="FT220" s="157"/>
      <c r="FU220" s="157"/>
      <c r="FV220" s="157"/>
      <c r="FW220" s="157"/>
      <c r="FX220" s="157"/>
      <c r="FY220" s="157"/>
      <c r="FZ220" s="157"/>
      <c r="GA220" s="157"/>
      <c r="GB220" s="157"/>
      <c r="GC220" s="157"/>
      <c r="GD220" s="157"/>
      <c r="GE220" s="157"/>
      <c r="GF220" s="157"/>
      <c r="GG220" s="157"/>
      <c r="GH220" s="157"/>
      <c r="GI220" s="157"/>
      <c r="GJ220" s="157"/>
      <c r="GK220" s="157"/>
      <c r="GL220" s="157"/>
      <c r="GM220" s="157"/>
      <c r="GN220" s="157"/>
      <c r="GO220" s="157"/>
      <c r="GP220" s="157"/>
      <c r="GQ220" s="157"/>
      <c r="GR220" s="157"/>
      <c r="GS220" s="157"/>
      <c r="GT220" s="157"/>
      <c r="GU220" s="157"/>
      <c r="GV220" s="157"/>
      <c r="GW220" s="157"/>
      <c r="GX220" s="157"/>
      <c r="GY220" s="157"/>
      <c r="GZ220" s="157"/>
      <c r="HA220" s="157"/>
      <c r="HB220" s="157"/>
      <c r="HC220" s="157"/>
      <c r="HD220" s="157"/>
      <c r="HE220" s="157"/>
      <c r="HF220" s="157"/>
      <c r="HG220" s="157"/>
      <c r="HH220" s="157"/>
      <c r="HI220" s="157"/>
      <c r="HJ220" s="157"/>
      <c r="HK220" s="157"/>
      <c r="HL220" s="157"/>
      <c r="HM220" s="157"/>
      <c r="HN220" s="157"/>
      <c r="HO220" s="157"/>
      <c r="HP220" s="157"/>
      <c r="HQ220" s="157"/>
      <c r="HR220" s="157"/>
      <c r="HS220" s="157"/>
      <c r="HT220" s="157"/>
      <c r="HU220" s="157"/>
      <c r="HV220" s="157"/>
      <c r="HW220" s="157"/>
      <c r="HX220" s="157"/>
      <c r="HY220" s="157"/>
      <c r="HZ220" s="157"/>
      <c r="IA220" s="157"/>
      <c r="IB220" s="157"/>
      <c r="IC220" s="157"/>
      <c r="ID220" s="157"/>
      <c r="IE220" s="157"/>
      <c r="IF220" s="157"/>
      <c r="IG220" s="157"/>
      <c r="IH220" s="157"/>
      <c r="II220" s="157"/>
      <c r="IJ220" s="157"/>
      <c r="IK220" s="157"/>
      <c r="IL220" s="157"/>
      <c r="IM220" s="157"/>
      <c r="IN220" s="157"/>
      <c r="IO220" s="157"/>
      <c r="IP220" s="157"/>
      <c r="IQ220" s="157"/>
      <c r="IR220" s="157"/>
      <c r="IS220" s="157"/>
      <c r="IT220" s="157"/>
      <c r="IU220" s="157"/>
      <c r="IV220" s="157"/>
      <c r="IW220" s="157"/>
      <c r="IX220" s="157"/>
      <c r="IY220" s="157"/>
      <c r="IZ220" s="157"/>
      <c r="JA220" s="157"/>
      <c r="JB220" s="157"/>
      <c r="JC220" s="157"/>
      <c r="JD220" s="157"/>
      <c r="JE220" s="157"/>
      <c r="JF220" s="157"/>
      <c r="JG220" s="157"/>
      <c r="JH220" s="157"/>
      <c r="JI220" s="157"/>
      <c r="JJ220" s="157"/>
      <c r="JK220" s="157"/>
      <c r="JL220" s="157"/>
      <c r="JM220" s="157"/>
      <c r="JN220" s="157"/>
      <c r="JO220" s="157"/>
      <c r="JP220" s="157"/>
      <c r="JQ220" s="157"/>
      <c r="JR220" s="157"/>
      <c r="JS220" s="157"/>
      <c r="JT220" s="157"/>
      <c r="JU220" s="157"/>
      <c r="JV220" s="157"/>
      <c r="JW220" s="157"/>
      <c r="JX220" s="157"/>
      <c r="JY220" s="157"/>
      <c r="JZ220" s="157"/>
      <c r="KA220" s="157"/>
      <c r="KB220" s="157"/>
      <c r="KC220" s="157"/>
      <c r="KD220" s="157"/>
      <c r="KE220" s="157"/>
      <c r="KF220" s="157"/>
      <c r="KG220" s="157"/>
      <c r="KH220" s="157"/>
      <c r="KI220" s="157"/>
      <c r="KJ220" s="157"/>
      <c r="KK220" s="157"/>
      <c r="KL220" s="157"/>
      <c r="KM220" s="157"/>
      <c r="KN220" s="157"/>
      <c r="KO220" s="157"/>
      <c r="KP220" s="157"/>
      <c r="KQ220" s="157"/>
      <c r="KR220" s="157"/>
      <c r="KS220" s="157"/>
      <c r="KT220" s="157"/>
      <c r="KU220" s="157"/>
      <c r="KV220" s="157"/>
      <c r="KW220" s="157"/>
      <c r="KX220" s="157"/>
      <c r="KY220" s="157"/>
      <c r="KZ220" s="157"/>
      <c r="LA220" s="157"/>
      <c r="LB220" s="157"/>
      <c r="LC220" s="157"/>
      <c r="LD220" s="157"/>
      <c r="LE220" s="157"/>
      <c r="LF220" s="157"/>
      <c r="LG220" s="157"/>
      <c r="LH220" s="157"/>
      <c r="LI220" s="157"/>
      <c r="LJ220" s="157"/>
      <c r="LK220" s="157"/>
      <c r="LL220" s="157"/>
      <c r="LM220" s="157"/>
      <c r="LN220" s="157"/>
      <c r="LO220" s="157"/>
      <c r="LP220" s="157"/>
      <c r="LQ220" s="157"/>
      <c r="LR220" s="157"/>
    </row>
    <row r="221" spans="1:330" x14ac:dyDescent="0.2">
      <c r="A221" s="170" t="s">
        <v>616</v>
      </c>
      <c r="B221" s="170" t="s">
        <v>633</v>
      </c>
      <c r="C221" s="141">
        <v>43</v>
      </c>
      <c r="D221" s="141"/>
      <c r="E221" s="171"/>
      <c r="F221" s="142">
        <v>32</v>
      </c>
      <c r="G221" s="143"/>
      <c r="H221" s="172"/>
      <c r="I221" s="105">
        <f t="shared" ref="I221:AF221" si="388">I222+I227+I225+I230</f>
        <v>6200</v>
      </c>
      <c r="J221" s="105">
        <f t="shared" si="388"/>
        <v>0</v>
      </c>
      <c r="K221" s="105">
        <f t="shared" si="388"/>
        <v>1050</v>
      </c>
      <c r="L221" s="105">
        <f t="shared" si="388"/>
        <v>0</v>
      </c>
      <c r="M221" s="105">
        <f t="shared" si="388"/>
        <v>1050</v>
      </c>
      <c r="N221" s="105">
        <f t="shared" si="388"/>
        <v>0</v>
      </c>
      <c r="O221" s="105">
        <f t="shared" ref="O221:P221" si="389">O222+O227+O225+O230</f>
        <v>1050</v>
      </c>
      <c r="P221" s="105">
        <f t="shared" si="389"/>
        <v>0</v>
      </c>
      <c r="Q221" s="105">
        <f t="shared" ref="Q221:T221" si="390">Q222+Q227+Q225+Q230</f>
        <v>1050</v>
      </c>
      <c r="R221" s="105">
        <f t="shared" si="390"/>
        <v>0</v>
      </c>
      <c r="S221" s="105">
        <f t="shared" si="390"/>
        <v>0</v>
      </c>
      <c r="T221" s="105">
        <f t="shared" si="390"/>
        <v>0</v>
      </c>
      <c r="U221" s="105">
        <f t="shared" si="388"/>
        <v>0</v>
      </c>
      <c r="V221" s="105">
        <f t="shared" si="388"/>
        <v>0</v>
      </c>
      <c r="W221" s="105">
        <f t="shared" si="388"/>
        <v>0</v>
      </c>
      <c r="X221" s="105">
        <f t="shared" si="388"/>
        <v>0</v>
      </c>
      <c r="Y221" s="105">
        <f t="shared" ref="Y221:Z221" si="391">Y222+Y227+Y225+Y230</f>
        <v>0</v>
      </c>
      <c r="Z221" s="105">
        <f t="shared" si="391"/>
        <v>0</v>
      </c>
      <c r="AA221" s="105">
        <f t="shared" ref="AA221:AD221" si="392">AA222+AA227+AA225+AA230</f>
        <v>0</v>
      </c>
      <c r="AB221" s="105">
        <f t="shared" si="392"/>
        <v>0</v>
      </c>
      <c r="AC221" s="105">
        <f t="shared" si="392"/>
        <v>0</v>
      </c>
      <c r="AD221" s="105">
        <f t="shared" si="392"/>
        <v>0</v>
      </c>
      <c r="AE221" s="105">
        <f t="shared" si="388"/>
        <v>0</v>
      </c>
      <c r="AF221" s="105">
        <f t="shared" si="388"/>
        <v>0</v>
      </c>
      <c r="AG221" s="105">
        <f t="shared" ref="AG221:AH221" si="393">AG222+AG227+AG225+AG230</f>
        <v>0</v>
      </c>
      <c r="AH221" s="105">
        <f t="shared" si="393"/>
        <v>0</v>
      </c>
      <c r="AI221" s="105">
        <f t="shared" ref="AI221:AL221" si="394">AI222+AI227+AI225+AI230</f>
        <v>0</v>
      </c>
      <c r="AJ221" s="105">
        <f t="shared" si="394"/>
        <v>0</v>
      </c>
      <c r="AK221" s="105">
        <f t="shared" si="394"/>
        <v>0</v>
      </c>
      <c r="AL221" s="105">
        <f t="shared" si="394"/>
        <v>0</v>
      </c>
    </row>
    <row r="222" spans="1:330" s="159" customFormat="1" x14ac:dyDescent="0.2">
      <c r="A222" s="145" t="s">
        <v>616</v>
      </c>
      <c r="B222" s="145" t="s">
        <v>633</v>
      </c>
      <c r="C222" s="147">
        <v>43</v>
      </c>
      <c r="D222" s="147"/>
      <c r="E222" s="145"/>
      <c r="F222" s="168">
        <v>321</v>
      </c>
      <c r="G222" s="148"/>
      <c r="H222" s="149"/>
      <c r="I222" s="101">
        <f t="shared" ref="I222:AF222" si="395">I223+I224</f>
        <v>2800</v>
      </c>
      <c r="J222" s="101">
        <f t="shared" si="395"/>
        <v>0</v>
      </c>
      <c r="K222" s="101">
        <f t="shared" si="395"/>
        <v>700</v>
      </c>
      <c r="L222" s="101">
        <f t="shared" si="395"/>
        <v>0</v>
      </c>
      <c r="M222" s="108">
        <f t="shared" si="395"/>
        <v>700</v>
      </c>
      <c r="N222" s="108">
        <f t="shared" si="395"/>
        <v>0</v>
      </c>
      <c r="O222" s="108">
        <f t="shared" ref="O222:P222" si="396">O223+O224</f>
        <v>700</v>
      </c>
      <c r="P222" s="108">
        <f t="shared" si="396"/>
        <v>0</v>
      </c>
      <c r="Q222" s="108">
        <f t="shared" ref="Q222:T222" si="397">Q223+Q224</f>
        <v>700</v>
      </c>
      <c r="R222" s="108">
        <f t="shared" si="397"/>
        <v>0</v>
      </c>
      <c r="S222" s="108">
        <f t="shared" si="397"/>
        <v>0</v>
      </c>
      <c r="T222" s="108">
        <f t="shared" si="397"/>
        <v>0</v>
      </c>
      <c r="U222" s="101">
        <f t="shared" si="395"/>
        <v>0</v>
      </c>
      <c r="V222" s="101">
        <f t="shared" si="395"/>
        <v>0</v>
      </c>
      <c r="W222" s="108">
        <f t="shared" si="395"/>
        <v>0</v>
      </c>
      <c r="X222" s="108">
        <f t="shared" si="395"/>
        <v>0</v>
      </c>
      <c r="Y222" s="108">
        <f t="shared" ref="Y222:Z222" si="398">Y223+Y224</f>
        <v>0</v>
      </c>
      <c r="Z222" s="108">
        <f t="shared" si="398"/>
        <v>0</v>
      </c>
      <c r="AA222" s="108">
        <f t="shared" ref="AA222:AD222" si="399">AA223+AA224</f>
        <v>0</v>
      </c>
      <c r="AB222" s="108">
        <f t="shared" si="399"/>
        <v>0</v>
      </c>
      <c r="AC222" s="108">
        <f t="shared" si="399"/>
        <v>0</v>
      </c>
      <c r="AD222" s="108">
        <f t="shared" si="399"/>
        <v>0</v>
      </c>
      <c r="AE222" s="108">
        <f t="shared" si="395"/>
        <v>0</v>
      </c>
      <c r="AF222" s="108">
        <f t="shared" si="395"/>
        <v>0</v>
      </c>
      <c r="AG222" s="108">
        <f t="shared" ref="AG222:AH222" si="400">AG223+AG224</f>
        <v>0</v>
      </c>
      <c r="AH222" s="108">
        <f t="shared" si="400"/>
        <v>0</v>
      </c>
      <c r="AI222" s="108">
        <f t="shared" ref="AI222:AL222" si="401">AI223+AI224</f>
        <v>0</v>
      </c>
      <c r="AJ222" s="108">
        <f t="shared" si="401"/>
        <v>0</v>
      </c>
      <c r="AK222" s="108">
        <f t="shared" si="401"/>
        <v>0</v>
      </c>
      <c r="AL222" s="108">
        <f t="shared" si="401"/>
        <v>0</v>
      </c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  <c r="CA222" s="150"/>
      <c r="CB222" s="150"/>
      <c r="CC222" s="150"/>
      <c r="CD222" s="150"/>
      <c r="CE222" s="150"/>
      <c r="CF222" s="150"/>
      <c r="CG222" s="150"/>
      <c r="CH222" s="150"/>
      <c r="CI222" s="150"/>
      <c r="CJ222" s="150"/>
      <c r="CK222" s="150"/>
      <c r="CL222" s="150"/>
      <c r="CM222" s="150"/>
      <c r="CN222" s="150"/>
      <c r="CO222" s="150"/>
      <c r="CP222" s="150"/>
      <c r="CQ222" s="150"/>
      <c r="CR222" s="150"/>
      <c r="CS222" s="150"/>
      <c r="CT222" s="150"/>
      <c r="CU222" s="150"/>
      <c r="CV222" s="150"/>
      <c r="CW222" s="150"/>
      <c r="CX222" s="150"/>
      <c r="CY222" s="150"/>
      <c r="CZ222" s="150"/>
      <c r="DA222" s="150"/>
      <c r="DB222" s="150"/>
      <c r="DC222" s="150"/>
      <c r="DD222" s="150"/>
      <c r="DE222" s="150"/>
      <c r="DF222" s="150"/>
      <c r="DG222" s="150"/>
      <c r="DH222" s="150"/>
      <c r="DI222" s="150"/>
      <c r="DJ222" s="150"/>
      <c r="DK222" s="150"/>
      <c r="DL222" s="150"/>
      <c r="DM222" s="150"/>
      <c r="DN222" s="150"/>
      <c r="DO222" s="150"/>
      <c r="DP222" s="150"/>
      <c r="DQ222" s="150"/>
      <c r="DR222" s="150"/>
      <c r="DS222" s="150"/>
      <c r="DT222" s="150"/>
      <c r="DU222" s="150"/>
      <c r="DV222" s="150"/>
      <c r="DW222" s="150"/>
      <c r="DX222" s="150"/>
      <c r="DY222" s="150"/>
      <c r="DZ222" s="150"/>
      <c r="EA222" s="150"/>
      <c r="EB222" s="150"/>
      <c r="EC222" s="150"/>
      <c r="ED222" s="150"/>
      <c r="EE222" s="150"/>
      <c r="EF222" s="150"/>
      <c r="EG222" s="150"/>
      <c r="EH222" s="150"/>
      <c r="EI222" s="150"/>
      <c r="EJ222" s="150"/>
      <c r="EK222" s="150"/>
      <c r="EL222" s="150"/>
      <c r="EM222" s="150"/>
      <c r="EN222" s="150"/>
      <c r="EO222" s="150"/>
      <c r="EP222" s="150"/>
      <c r="EQ222" s="150"/>
      <c r="ER222" s="150"/>
      <c r="ES222" s="150"/>
      <c r="ET222" s="150"/>
      <c r="EU222" s="150"/>
      <c r="EV222" s="150"/>
      <c r="EW222" s="150"/>
      <c r="EX222" s="150"/>
      <c r="EY222" s="150"/>
      <c r="EZ222" s="150"/>
      <c r="FA222" s="150"/>
      <c r="FB222" s="150"/>
      <c r="FC222" s="150"/>
      <c r="FD222" s="150"/>
      <c r="FE222" s="150"/>
      <c r="FF222" s="150"/>
      <c r="FG222" s="150"/>
      <c r="FH222" s="150"/>
      <c r="FI222" s="150"/>
      <c r="FJ222" s="150"/>
      <c r="FK222" s="150"/>
      <c r="FL222" s="150"/>
      <c r="FM222" s="150"/>
      <c r="FN222" s="150"/>
      <c r="FO222" s="150"/>
      <c r="FP222" s="150"/>
      <c r="FQ222" s="150"/>
      <c r="FR222" s="150"/>
      <c r="FS222" s="150"/>
      <c r="FT222" s="150"/>
      <c r="FU222" s="150"/>
      <c r="FV222" s="150"/>
      <c r="FW222" s="150"/>
      <c r="FX222" s="150"/>
      <c r="FY222" s="150"/>
      <c r="FZ222" s="150"/>
      <c r="GA222" s="150"/>
      <c r="GB222" s="150"/>
      <c r="GC222" s="150"/>
      <c r="GD222" s="150"/>
      <c r="GE222" s="150"/>
      <c r="GF222" s="150"/>
      <c r="GG222" s="150"/>
      <c r="GH222" s="150"/>
      <c r="GI222" s="150"/>
      <c r="GJ222" s="150"/>
      <c r="GK222" s="150"/>
      <c r="GL222" s="150"/>
      <c r="GM222" s="150"/>
      <c r="GN222" s="150"/>
      <c r="GO222" s="150"/>
      <c r="GP222" s="150"/>
      <c r="GQ222" s="150"/>
      <c r="GR222" s="150"/>
      <c r="GS222" s="150"/>
      <c r="GT222" s="150"/>
      <c r="GU222" s="150"/>
      <c r="GV222" s="150"/>
      <c r="GW222" s="150"/>
      <c r="GX222" s="150"/>
      <c r="GY222" s="150"/>
      <c r="GZ222" s="150"/>
      <c r="HA222" s="150"/>
      <c r="HB222" s="150"/>
      <c r="HC222" s="150"/>
      <c r="HD222" s="150"/>
      <c r="HE222" s="150"/>
      <c r="HF222" s="150"/>
      <c r="HG222" s="150"/>
      <c r="HH222" s="150"/>
      <c r="HI222" s="150"/>
      <c r="HJ222" s="150"/>
      <c r="HK222" s="150"/>
      <c r="HL222" s="150"/>
      <c r="HM222" s="150"/>
      <c r="HN222" s="150"/>
      <c r="HO222" s="150"/>
      <c r="HP222" s="150"/>
      <c r="HQ222" s="150"/>
      <c r="HR222" s="150"/>
      <c r="HS222" s="150"/>
      <c r="HT222" s="150"/>
      <c r="HU222" s="150"/>
      <c r="HV222" s="150"/>
      <c r="HW222" s="150"/>
      <c r="HX222" s="150"/>
      <c r="HY222" s="150"/>
      <c r="HZ222" s="150"/>
      <c r="IA222" s="150"/>
      <c r="IB222" s="150"/>
      <c r="IC222" s="150"/>
      <c r="ID222" s="150"/>
      <c r="IE222" s="150"/>
      <c r="IF222" s="150"/>
      <c r="IG222" s="150"/>
      <c r="IH222" s="150"/>
      <c r="II222" s="150"/>
      <c r="IJ222" s="150"/>
      <c r="IK222" s="150"/>
      <c r="IL222" s="150"/>
      <c r="IM222" s="150"/>
      <c r="IN222" s="150"/>
      <c r="IO222" s="150"/>
      <c r="IP222" s="150"/>
      <c r="IQ222" s="150"/>
      <c r="IR222" s="150"/>
      <c r="IS222" s="150"/>
      <c r="IT222" s="150"/>
      <c r="IU222" s="150"/>
      <c r="IV222" s="150"/>
      <c r="IW222" s="150"/>
      <c r="IX222" s="150"/>
      <c r="IY222" s="150"/>
      <c r="IZ222" s="150"/>
      <c r="JA222" s="150"/>
      <c r="JB222" s="150"/>
      <c r="JC222" s="150"/>
      <c r="JD222" s="150"/>
      <c r="JE222" s="150"/>
      <c r="JF222" s="150"/>
      <c r="JG222" s="150"/>
      <c r="JH222" s="150"/>
      <c r="JI222" s="150"/>
      <c r="JJ222" s="150"/>
      <c r="JK222" s="150"/>
      <c r="JL222" s="150"/>
      <c r="JM222" s="150"/>
      <c r="JN222" s="150"/>
      <c r="JO222" s="150"/>
      <c r="JP222" s="150"/>
      <c r="JQ222" s="150"/>
      <c r="JR222" s="150"/>
      <c r="JS222" s="150"/>
      <c r="JT222" s="150"/>
      <c r="JU222" s="150"/>
      <c r="JV222" s="150"/>
      <c r="JW222" s="150"/>
      <c r="JX222" s="150"/>
      <c r="JY222" s="150"/>
      <c r="JZ222" s="150"/>
      <c r="KA222" s="150"/>
      <c r="KB222" s="150"/>
      <c r="KC222" s="150"/>
      <c r="KD222" s="150"/>
      <c r="KE222" s="150"/>
      <c r="KF222" s="150"/>
      <c r="KG222" s="150"/>
      <c r="KH222" s="150"/>
      <c r="KI222" s="150"/>
      <c r="KJ222" s="150"/>
      <c r="KK222" s="150"/>
      <c r="KL222" s="150"/>
      <c r="KM222" s="150"/>
      <c r="KN222" s="150"/>
      <c r="KO222" s="150"/>
      <c r="KP222" s="150"/>
      <c r="KQ222" s="150"/>
      <c r="KR222" s="150"/>
      <c r="KS222" s="150"/>
      <c r="KT222" s="150"/>
      <c r="KU222" s="150"/>
      <c r="KV222" s="150"/>
      <c r="KW222" s="150"/>
      <c r="KX222" s="150"/>
      <c r="KY222" s="150"/>
      <c r="KZ222" s="150"/>
      <c r="LA222" s="150"/>
      <c r="LB222" s="150"/>
      <c r="LC222" s="150"/>
      <c r="LD222" s="150"/>
      <c r="LE222" s="150"/>
      <c r="LF222" s="150"/>
      <c r="LG222" s="150"/>
      <c r="LH222" s="150"/>
      <c r="LI222" s="150"/>
      <c r="LJ222" s="150"/>
      <c r="LK222" s="150"/>
      <c r="LL222" s="150"/>
      <c r="LM222" s="150"/>
      <c r="LN222" s="150"/>
      <c r="LO222" s="150"/>
      <c r="LP222" s="150"/>
      <c r="LQ222" s="150"/>
      <c r="LR222" s="150"/>
    </row>
    <row r="223" spans="1:330" s="158" customFormat="1" ht="15" x14ac:dyDescent="0.2">
      <c r="A223" s="151" t="s">
        <v>616</v>
      </c>
      <c r="B223" s="151" t="s">
        <v>633</v>
      </c>
      <c r="C223" s="153">
        <v>43</v>
      </c>
      <c r="D223" s="153"/>
      <c r="E223" s="151" t="s">
        <v>101</v>
      </c>
      <c r="F223" s="174">
        <v>3211</v>
      </c>
      <c r="G223" s="155" t="s">
        <v>42</v>
      </c>
      <c r="H223" s="156"/>
      <c r="I223" s="94">
        <v>2400</v>
      </c>
      <c r="J223" s="112"/>
      <c r="K223" s="94">
        <v>600</v>
      </c>
      <c r="L223" s="112"/>
      <c r="M223" s="118">
        <v>600</v>
      </c>
      <c r="N223" s="113"/>
      <c r="O223" s="118">
        <v>600</v>
      </c>
      <c r="P223" s="113"/>
      <c r="Q223" s="118">
        <v>600</v>
      </c>
      <c r="R223" s="113"/>
      <c r="S223" s="118"/>
      <c r="T223" s="113"/>
      <c r="U223" s="94">
        <v>0</v>
      </c>
      <c r="V223" s="112"/>
      <c r="W223" s="118"/>
      <c r="X223" s="113"/>
      <c r="Y223" s="118"/>
      <c r="Z223" s="113"/>
      <c r="AA223" s="118"/>
      <c r="AB223" s="113"/>
      <c r="AC223" s="118"/>
      <c r="AD223" s="113"/>
      <c r="AE223" s="118"/>
      <c r="AF223" s="113"/>
      <c r="AG223" s="118"/>
      <c r="AH223" s="113"/>
      <c r="AI223" s="118"/>
      <c r="AJ223" s="113"/>
      <c r="AK223" s="118"/>
      <c r="AL223" s="113"/>
      <c r="AM223" s="157"/>
      <c r="AN223" s="157"/>
      <c r="AO223" s="157"/>
      <c r="AP223" s="157"/>
      <c r="AQ223" s="157"/>
      <c r="AR223" s="157"/>
      <c r="AS223" s="157"/>
      <c r="AT223" s="157"/>
      <c r="AU223" s="157"/>
      <c r="AV223" s="157"/>
      <c r="AW223" s="157"/>
      <c r="AX223" s="157"/>
      <c r="AY223" s="157"/>
      <c r="AZ223" s="157"/>
      <c r="BA223" s="157"/>
      <c r="BB223" s="157"/>
      <c r="BC223" s="157"/>
      <c r="BD223" s="157"/>
      <c r="BE223" s="157"/>
      <c r="BF223" s="157"/>
      <c r="BG223" s="157"/>
      <c r="BH223" s="157"/>
      <c r="BI223" s="157"/>
      <c r="BJ223" s="157"/>
      <c r="BK223" s="157"/>
      <c r="BL223" s="157"/>
      <c r="BM223" s="157"/>
      <c r="BN223" s="157"/>
      <c r="BO223" s="157"/>
      <c r="BP223" s="157"/>
      <c r="BQ223" s="157"/>
      <c r="BR223" s="157"/>
      <c r="BS223" s="157"/>
      <c r="BT223" s="157"/>
      <c r="BU223" s="157"/>
      <c r="BV223" s="157"/>
      <c r="BW223" s="157"/>
      <c r="BX223" s="157"/>
      <c r="BY223" s="157"/>
      <c r="BZ223" s="157"/>
      <c r="CA223" s="157"/>
      <c r="CB223" s="157"/>
      <c r="CC223" s="157"/>
      <c r="CD223" s="157"/>
      <c r="CE223" s="157"/>
      <c r="CF223" s="157"/>
      <c r="CG223" s="157"/>
      <c r="CH223" s="157"/>
      <c r="CI223" s="157"/>
      <c r="CJ223" s="157"/>
      <c r="CK223" s="157"/>
      <c r="CL223" s="157"/>
      <c r="CM223" s="157"/>
      <c r="CN223" s="157"/>
      <c r="CO223" s="157"/>
      <c r="CP223" s="157"/>
      <c r="CQ223" s="157"/>
      <c r="CR223" s="157"/>
      <c r="CS223" s="157"/>
      <c r="CT223" s="157"/>
      <c r="CU223" s="157"/>
      <c r="CV223" s="157"/>
      <c r="CW223" s="157"/>
      <c r="CX223" s="157"/>
      <c r="CY223" s="157"/>
      <c r="CZ223" s="157"/>
      <c r="DA223" s="157"/>
      <c r="DB223" s="157"/>
      <c r="DC223" s="157"/>
      <c r="DD223" s="157"/>
      <c r="DE223" s="157"/>
      <c r="DF223" s="157"/>
      <c r="DG223" s="157"/>
      <c r="DH223" s="157"/>
      <c r="DI223" s="157"/>
      <c r="DJ223" s="157"/>
      <c r="DK223" s="157"/>
      <c r="DL223" s="157"/>
      <c r="DM223" s="157"/>
      <c r="DN223" s="157"/>
      <c r="DO223" s="157"/>
      <c r="DP223" s="157"/>
      <c r="DQ223" s="157"/>
      <c r="DR223" s="157"/>
      <c r="DS223" s="157"/>
      <c r="DT223" s="157"/>
      <c r="DU223" s="157"/>
      <c r="DV223" s="157"/>
      <c r="DW223" s="157"/>
      <c r="DX223" s="157"/>
      <c r="DY223" s="157"/>
      <c r="DZ223" s="157"/>
      <c r="EA223" s="157"/>
      <c r="EB223" s="157"/>
      <c r="EC223" s="157"/>
      <c r="ED223" s="157"/>
      <c r="EE223" s="157"/>
      <c r="EF223" s="157"/>
      <c r="EG223" s="157"/>
      <c r="EH223" s="157"/>
      <c r="EI223" s="157"/>
      <c r="EJ223" s="157"/>
      <c r="EK223" s="157"/>
      <c r="EL223" s="157"/>
      <c r="EM223" s="157"/>
      <c r="EN223" s="157"/>
      <c r="EO223" s="157"/>
      <c r="EP223" s="157"/>
      <c r="EQ223" s="157"/>
      <c r="ER223" s="157"/>
      <c r="ES223" s="157"/>
      <c r="ET223" s="157"/>
      <c r="EU223" s="157"/>
      <c r="EV223" s="157"/>
      <c r="EW223" s="157"/>
      <c r="EX223" s="157"/>
      <c r="EY223" s="157"/>
      <c r="EZ223" s="157"/>
      <c r="FA223" s="157"/>
      <c r="FB223" s="157"/>
      <c r="FC223" s="157"/>
      <c r="FD223" s="157"/>
      <c r="FE223" s="157"/>
      <c r="FF223" s="157"/>
      <c r="FG223" s="157"/>
      <c r="FH223" s="157"/>
      <c r="FI223" s="157"/>
      <c r="FJ223" s="157"/>
      <c r="FK223" s="157"/>
      <c r="FL223" s="157"/>
      <c r="FM223" s="157"/>
      <c r="FN223" s="157"/>
      <c r="FO223" s="157"/>
      <c r="FP223" s="157"/>
      <c r="FQ223" s="157"/>
      <c r="FR223" s="157"/>
      <c r="FS223" s="157"/>
      <c r="FT223" s="157"/>
      <c r="FU223" s="157"/>
      <c r="FV223" s="157"/>
      <c r="FW223" s="157"/>
      <c r="FX223" s="157"/>
      <c r="FY223" s="157"/>
      <c r="FZ223" s="157"/>
      <c r="GA223" s="157"/>
      <c r="GB223" s="157"/>
      <c r="GC223" s="157"/>
      <c r="GD223" s="157"/>
      <c r="GE223" s="157"/>
      <c r="GF223" s="157"/>
      <c r="GG223" s="157"/>
      <c r="GH223" s="157"/>
      <c r="GI223" s="157"/>
      <c r="GJ223" s="157"/>
      <c r="GK223" s="157"/>
      <c r="GL223" s="157"/>
      <c r="GM223" s="157"/>
      <c r="GN223" s="157"/>
      <c r="GO223" s="157"/>
      <c r="GP223" s="157"/>
      <c r="GQ223" s="157"/>
      <c r="GR223" s="157"/>
      <c r="GS223" s="157"/>
      <c r="GT223" s="157"/>
      <c r="GU223" s="157"/>
      <c r="GV223" s="157"/>
      <c r="GW223" s="157"/>
      <c r="GX223" s="157"/>
      <c r="GY223" s="157"/>
      <c r="GZ223" s="157"/>
      <c r="HA223" s="157"/>
      <c r="HB223" s="157"/>
      <c r="HC223" s="157"/>
      <c r="HD223" s="157"/>
      <c r="HE223" s="157"/>
      <c r="HF223" s="157"/>
      <c r="HG223" s="157"/>
      <c r="HH223" s="157"/>
      <c r="HI223" s="157"/>
      <c r="HJ223" s="157"/>
      <c r="HK223" s="157"/>
      <c r="HL223" s="157"/>
      <c r="HM223" s="157"/>
      <c r="HN223" s="157"/>
      <c r="HO223" s="157"/>
      <c r="HP223" s="157"/>
      <c r="HQ223" s="157"/>
      <c r="HR223" s="157"/>
      <c r="HS223" s="157"/>
      <c r="HT223" s="157"/>
      <c r="HU223" s="157"/>
      <c r="HV223" s="157"/>
      <c r="HW223" s="157"/>
      <c r="HX223" s="157"/>
      <c r="HY223" s="157"/>
      <c r="HZ223" s="157"/>
      <c r="IA223" s="157"/>
      <c r="IB223" s="157"/>
      <c r="IC223" s="157"/>
      <c r="ID223" s="157"/>
      <c r="IE223" s="157"/>
      <c r="IF223" s="157"/>
      <c r="IG223" s="157"/>
      <c r="IH223" s="157"/>
      <c r="II223" s="157"/>
      <c r="IJ223" s="157"/>
      <c r="IK223" s="157"/>
      <c r="IL223" s="157"/>
      <c r="IM223" s="157"/>
      <c r="IN223" s="157"/>
      <c r="IO223" s="157"/>
      <c r="IP223" s="157"/>
      <c r="IQ223" s="157"/>
      <c r="IR223" s="157"/>
      <c r="IS223" s="157"/>
      <c r="IT223" s="157"/>
      <c r="IU223" s="157"/>
      <c r="IV223" s="157"/>
      <c r="IW223" s="157"/>
      <c r="IX223" s="157"/>
      <c r="IY223" s="157"/>
      <c r="IZ223" s="157"/>
      <c r="JA223" s="157"/>
      <c r="JB223" s="157"/>
      <c r="JC223" s="157"/>
      <c r="JD223" s="157"/>
      <c r="JE223" s="157"/>
      <c r="JF223" s="157"/>
      <c r="JG223" s="157"/>
      <c r="JH223" s="157"/>
      <c r="JI223" s="157"/>
      <c r="JJ223" s="157"/>
      <c r="JK223" s="157"/>
      <c r="JL223" s="157"/>
      <c r="JM223" s="157"/>
      <c r="JN223" s="157"/>
      <c r="JO223" s="157"/>
      <c r="JP223" s="157"/>
      <c r="JQ223" s="157"/>
      <c r="JR223" s="157"/>
      <c r="JS223" s="157"/>
      <c r="JT223" s="157"/>
      <c r="JU223" s="157"/>
      <c r="JV223" s="157"/>
      <c r="JW223" s="157"/>
      <c r="JX223" s="157"/>
      <c r="JY223" s="157"/>
      <c r="JZ223" s="157"/>
      <c r="KA223" s="157"/>
      <c r="KB223" s="157"/>
      <c r="KC223" s="157"/>
      <c r="KD223" s="157"/>
      <c r="KE223" s="157"/>
      <c r="KF223" s="157"/>
      <c r="KG223" s="157"/>
      <c r="KH223" s="157"/>
      <c r="KI223" s="157"/>
      <c r="KJ223" s="157"/>
      <c r="KK223" s="157"/>
      <c r="KL223" s="157"/>
      <c r="KM223" s="157"/>
      <c r="KN223" s="157"/>
      <c r="KO223" s="157"/>
      <c r="KP223" s="157"/>
      <c r="KQ223" s="157"/>
      <c r="KR223" s="157"/>
      <c r="KS223" s="157"/>
      <c r="KT223" s="157"/>
      <c r="KU223" s="157"/>
      <c r="KV223" s="157"/>
      <c r="KW223" s="157"/>
      <c r="KX223" s="157"/>
      <c r="KY223" s="157"/>
      <c r="KZ223" s="157"/>
      <c r="LA223" s="157"/>
      <c r="LB223" s="157"/>
      <c r="LC223" s="157"/>
      <c r="LD223" s="157"/>
      <c r="LE223" s="157"/>
      <c r="LF223" s="157"/>
      <c r="LG223" s="157"/>
      <c r="LH223" s="157"/>
      <c r="LI223" s="157"/>
      <c r="LJ223" s="157"/>
      <c r="LK223" s="157"/>
      <c r="LL223" s="157"/>
      <c r="LM223" s="157"/>
      <c r="LN223" s="157"/>
      <c r="LO223" s="157"/>
      <c r="LP223" s="157"/>
      <c r="LQ223" s="157"/>
      <c r="LR223" s="157"/>
    </row>
    <row r="224" spans="1:330" s="158" customFormat="1" ht="30" x14ac:dyDescent="0.2">
      <c r="A224" s="151" t="s">
        <v>616</v>
      </c>
      <c r="B224" s="151" t="s">
        <v>633</v>
      </c>
      <c r="C224" s="153">
        <v>43</v>
      </c>
      <c r="D224" s="153"/>
      <c r="E224" s="151" t="s">
        <v>101</v>
      </c>
      <c r="F224" s="174">
        <v>3212</v>
      </c>
      <c r="G224" s="155" t="s">
        <v>43</v>
      </c>
      <c r="H224" s="156"/>
      <c r="I224" s="94">
        <v>400</v>
      </c>
      <c r="J224" s="112"/>
      <c r="K224" s="94">
        <v>100</v>
      </c>
      <c r="L224" s="112"/>
      <c r="M224" s="118">
        <v>100</v>
      </c>
      <c r="N224" s="113"/>
      <c r="O224" s="118">
        <v>100</v>
      </c>
      <c r="P224" s="113"/>
      <c r="Q224" s="118">
        <v>100</v>
      </c>
      <c r="R224" s="113"/>
      <c r="S224" s="118"/>
      <c r="T224" s="113"/>
      <c r="U224" s="94">
        <v>0</v>
      </c>
      <c r="V224" s="112"/>
      <c r="W224" s="118"/>
      <c r="X224" s="113"/>
      <c r="Y224" s="118"/>
      <c r="Z224" s="113"/>
      <c r="AA224" s="118"/>
      <c r="AB224" s="113"/>
      <c r="AC224" s="118"/>
      <c r="AD224" s="113"/>
      <c r="AE224" s="118"/>
      <c r="AF224" s="113"/>
      <c r="AG224" s="118"/>
      <c r="AH224" s="113"/>
      <c r="AI224" s="118"/>
      <c r="AJ224" s="113"/>
      <c r="AK224" s="118"/>
      <c r="AL224" s="113"/>
      <c r="AM224" s="157"/>
      <c r="AN224" s="157"/>
      <c r="AO224" s="157"/>
      <c r="AP224" s="157"/>
      <c r="AQ224" s="157"/>
      <c r="AR224" s="157"/>
      <c r="AS224" s="157"/>
      <c r="AT224" s="157"/>
      <c r="AU224" s="157"/>
      <c r="AV224" s="157"/>
      <c r="AW224" s="157"/>
      <c r="AX224" s="157"/>
      <c r="AY224" s="157"/>
      <c r="AZ224" s="157"/>
      <c r="BA224" s="157"/>
      <c r="BB224" s="157"/>
      <c r="BC224" s="157"/>
      <c r="BD224" s="157"/>
      <c r="BE224" s="157"/>
      <c r="BF224" s="157"/>
      <c r="BG224" s="157"/>
      <c r="BH224" s="157"/>
      <c r="BI224" s="157"/>
      <c r="BJ224" s="157"/>
      <c r="BK224" s="157"/>
      <c r="BL224" s="157"/>
      <c r="BM224" s="157"/>
      <c r="BN224" s="157"/>
      <c r="BO224" s="157"/>
      <c r="BP224" s="157"/>
      <c r="BQ224" s="157"/>
      <c r="BR224" s="157"/>
      <c r="BS224" s="157"/>
      <c r="BT224" s="157"/>
      <c r="BU224" s="157"/>
      <c r="BV224" s="157"/>
      <c r="BW224" s="157"/>
      <c r="BX224" s="157"/>
      <c r="BY224" s="157"/>
      <c r="BZ224" s="157"/>
      <c r="CA224" s="157"/>
      <c r="CB224" s="157"/>
      <c r="CC224" s="157"/>
      <c r="CD224" s="157"/>
      <c r="CE224" s="157"/>
      <c r="CF224" s="157"/>
      <c r="CG224" s="157"/>
      <c r="CH224" s="157"/>
      <c r="CI224" s="157"/>
      <c r="CJ224" s="157"/>
      <c r="CK224" s="157"/>
      <c r="CL224" s="157"/>
      <c r="CM224" s="157"/>
      <c r="CN224" s="157"/>
      <c r="CO224" s="157"/>
      <c r="CP224" s="157"/>
      <c r="CQ224" s="157"/>
      <c r="CR224" s="157"/>
      <c r="CS224" s="157"/>
      <c r="CT224" s="157"/>
      <c r="CU224" s="157"/>
      <c r="CV224" s="157"/>
      <c r="CW224" s="157"/>
      <c r="CX224" s="157"/>
      <c r="CY224" s="157"/>
      <c r="CZ224" s="157"/>
      <c r="DA224" s="157"/>
      <c r="DB224" s="157"/>
      <c r="DC224" s="157"/>
      <c r="DD224" s="157"/>
      <c r="DE224" s="157"/>
      <c r="DF224" s="157"/>
      <c r="DG224" s="157"/>
      <c r="DH224" s="157"/>
      <c r="DI224" s="157"/>
      <c r="DJ224" s="157"/>
      <c r="DK224" s="157"/>
      <c r="DL224" s="157"/>
      <c r="DM224" s="157"/>
      <c r="DN224" s="157"/>
      <c r="DO224" s="157"/>
      <c r="DP224" s="157"/>
      <c r="DQ224" s="157"/>
      <c r="DR224" s="157"/>
      <c r="DS224" s="157"/>
      <c r="DT224" s="157"/>
      <c r="DU224" s="157"/>
      <c r="DV224" s="157"/>
      <c r="DW224" s="157"/>
      <c r="DX224" s="157"/>
      <c r="DY224" s="157"/>
      <c r="DZ224" s="157"/>
      <c r="EA224" s="157"/>
      <c r="EB224" s="157"/>
      <c r="EC224" s="157"/>
      <c r="ED224" s="157"/>
      <c r="EE224" s="157"/>
      <c r="EF224" s="157"/>
      <c r="EG224" s="157"/>
      <c r="EH224" s="157"/>
      <c r="EI224" s="157"/>
      <c r="EJ224" s="157"/>
      <c r="EK224" s="157"/>
      <c r="EL224" s="157"/>
      <c r="EM224" s="157"/>
      <c r="EN224" s="157"/>
      <c r="EO224" s="157"/>
      <c r="EP224" s="157"/>
      <c r="EQ224" s="157"/>
      <c r="ER224" s="157"/>
      <c r="ES224" s="157"/>
      <c r="ET224" s="157"/>
      <c r="EU224" s="157"/>
      <c r="EV224" s="157"/>
      <c r="EW224" s="157"/>
      <c r="EX224" s="157"/>
      <c r="EY224" s="157"/>
      <c r="EZ224" s="157"/>
      <c r="FA224" s="157"/>
      <c r="FB224" s="157"/>
      <c r="FC224" s="157"/>
      <c r="FD224" s="157"/>
      <c r="FE224" s="157"/>
      <c r="FF224" s="157"/>
      <c r="FG224" s="157"/>
      <c r="FH224" s="157"/>
      <c r="FI224" s="157"/>
      <c r="FJ224" s="157"/>
      <c r="FK224" s="157"/>
      <c r="FL224" s="157"/>
      <c r="FM224" s="157"/>
      <c r="FN224" s="157"/>
      <c r="FO224" s="157"/>
      <c r="FP224" s="157"/>
      <c r="FQ224" s="157"/>
      <c r="FR224" s="157"/>
      <c r="FS224" s="157"/>
      <c r="FT224" s="157"/>
      <c r="FU224" s="157"/>
      <c r="FV224" s="157"/>
      <c r="FW224" s="157"/>
      <c r="FX224" s="157"/>
      <c r="FY224" s="157"/>
      <c r="FZ224" s="157"/>
      <c r="GA224" s="157"/>
      <c r="GB224" s="157"/>
      <c r="GC224" s="157"/>
      <c r="GD224" s="157"/>
      <c r="GE224" s="157"/>
      <c r="GF224" s="157"/>
      <c r="GG224" s="157"/>
      <c r="GH224" s="157"/>
      <c r="GI224" s="157"/>
      <c r="GJ224" s="157"/>
      <c r="GK224" s="157"/>
      <c r="GL224" s="157"/>
      <c r="GM224" s="157"/>
      <c r="GN224" s="157"/>
      <c r="GO224" s="157"/>
      <c r="GP224" s="157"/>
      <c r="GQ224" s="157"/>
      <c r="GR224" s="157"/>
      <c r="GS224" s="157"/>
      <c r="GT224" s="157"/>
      <c r="GU224" s="157"/>
      <c r="GV224" s="157"/>
      <c r="GW224" s="157"/>
      <c r="GX224" s="157"/>
      <c r="GY224" s="157"/>
      <c r="GZ224" s="157"/>
      <c r="HA224" s="157"/>
      <c r="HB224" s="157"/>
      <c r="HC224" s="157"/>
      <c r="HD224" s="157"/>
      <c r="HE224" s="157"/>
      <c r="HF224" s="157"/>
      <c r="HG224" s="157"/>
      <c r="HH224" s="157"/>
      <c r="HI224" s="157"/>
      <c r="HJ224" s="157"/>
      <c r="HK224" s="157"/>
      <c r="HL224" s="157"/>
      <c r="HM224" s="157"/>
      <c r="HN224" s="157"/>
      <c r="HO224" s="157"/>
      <c r="HP224" s="157"/>
      <c r="HQ224" s="157"/>
      <c r="HR224" s="157"/>
      <c r="HS224" s="157"/>
      <c r="HT224" s="157"/>
      <c r="HU224" s="157"/>
      <c r="HV224" s="157"/>
      <c r="HW224" s="157"/>
      <c r="HX224" s="157"/>
      <c r="HY224" s="157"/>
      <c r="HZ224" s="157"/>
      <c r="IA224" s="157"/>
      <c r="IB224" s="157"/>
      <c r="IC224" s="157"/>
      <c r="ID224" s="157"/>
      <c r="IE224" s="157"/>
      <c r="IF224" s="157"/>
      <c r="IG224" s="157"/>
      <c r="IH224" s="157"/>
      <c r="II224" s="157"/>
      <c r="IJ224" s="157"/>
      <c r="IK224" s="157"/>
      <c r="IL224" s="157"/>
      <c r="IM224" s="157"/>
      <c r="IN224" s="157"/>
      <c r="IO224" s="157"/>
      <c r="IP224" s="157"/>
      <c r="IQ224" s="157"/>
      <c r="IR224" s="157"/>
      <c r="IS224" s="157"/>
      <c r="IT224" s="157"/>
      <c r="IU224" s="157"/>
      <c r="IV224" s="157"/>
      <c r="IW224" s="157"/>
      <c r="IX224" s="157"/>
      <c r="IY224" s="157"/>
      <c r="IZ224" s="157"/>
      <c r="JA224" s="157"/>
      <c r="JB224" s="157"/>
      <c r="JC224" s="157"/>
      <c r="JD224" s="157"/>
      <c r="JE224" s="157"/>
      <c r="JF224" s="157"/>
      <c r="JG224" s="157"/>
      <c r="JH224" s="157"/>
      <c r="JI224" s="157"/>
      <c r="JJ224" s="157"/>
      <c r="JK224" s="157"/>
      <c r="JL224" s="157"/>
      <c r="JM224" s="157"/>
      <c r="JN224" s="157"/>
      <c r="JO224" s="157"/>
      <c r="JP224" s="157"/>
      <c r="JQ224" s="157"/>
      <c r="JR224" s="157"/>
      <c r="JS224" s="157"/>
      <c r="JT224" s="157"/>
      <c r="JU224" s="157"/>
      <c r="JV224" s="157"/>
      <c r="JW224" s="157"/>
      <c r="JX224" s="157"/>
      <c r="JY224" s="157"/>
      <c r="JZ224" s="157"/>
      <c r="KA224" s="157"/>
      <c r="KB224" s="157"/>
      <c r="KC224" s="157"/>
      <c r="KD224" s="157"/>
      <c r="KE224" s="157"/>
      <c r="KF224" s="157"/>
      <c r="KG224" s="157"/>
      <c r="KH224" s="157"/>
      <c r="KI224" s="157"/>
      <c r="KJ224" s="157"/>
      <c r="KK224" s="157"/>
      <c r="KL224" s="157"/>
      <c r="KM224" s="157"/>
      <c r="KN224" s="157"/>
      <c r="KO224" s="157"/>
      <c r="KP224" s="157"/>
      <c r="KQ224" s="157"/>
      <c r="KR224" s="157"/>
      <c r="KS224" s="157"/>
      <c r="KT224" s="157"/>
      <c r="KU224" s="157"/>
      <c r="KV224" s="157"/>
      <c r="KW224" s="157"/>
      <c r="KX224" s="157"/>
      <c r="KY224" s="157"/>
      <c r="KZ224" s="157"/>
      <c r="LA224" s="157"/>
      <c r="LB224" s="157"/>
      <c r="LC224" s="157"/>
      <c r="LD224" s="157"/>
      <c r="LE224" s="157"/>
      <c r="LF224" s="157"/>
      <c r="LG224" s="157"/>
      <c r="LH224" s="157"/>
      <c r="LI224" s="157"/>
      <c r="LJ224" s="157"/>
      <c r="LK224" s="157"/>
      <c r="LL224" s="157"/>
      <c r="LM224" s="157"/>
      <c r="LN224" s="157"/>
      <c r="LO224" s="157"/>
      <c r="LP224" s="157"/>
      <c r="LQ224" s="157"/>
      <c r="LR224" s="157"/>
    </row>
    <row r="225" spans="1:330" s="159" customFormat="1" x14ac:dyDescent="0.2">
      <c r="A225" s="145" t="s">
        <v>616</v>
      </c>
      <c r="B225" s="145" t="s">
        <v>633</v>
      </c>
      <c r="C225" s="147">
        <v>43</v>
      </c>
      <c r="D225" s="147"/>
      <c r="E225" s="145"/>
      <c r="F225" s="168">
        <v>322</v>
      </c>
      <c r="G225" s="148"/>
      <c r="H225" s="149"/>
      <c r="I225" s="101">
        <f t="shared" ref="I225:AL225" si="402">I226</f>
        <v>400</v>
      </c>
      <c r="J225" s="101">
        <f t="shared" si="402"/>
        <v>0</v>
      </c>
      <c r="K225" s="101">
        <f t="shared" si="402"/>
        <v>100</v>
      </c>
      <c r="L225" s="101">
        <f t="shared" si="402"/>
        <v>0</v>
      </c>
      <c r="M225" s="108">
        <f t="shared" si="402"/>
        <v>100</v>
      </c>
      <c r="N225" s="108">
        <f t="shared" si="402"/>
        <v>0</v>
      </c>
      <c r="O225" s="108">
        <f t="shared" si="402"/>
        <v>100</v>
      </c>
      <c r="P225" s="108">
        <f t="shared" si="402"/>
        <v>0</v>
      </c>
      <c r="Q225" s="108">
        <f t="shared" si="402"/>
        <v>100</v>
      </c>
      <c r="R225" s="108">
        <f t="shared" si="402"/>
        <v>0</v>
      </c>
      <c r="S225" s="108">
        <f t="shared" si="402"/>
        <v>0</v>
      </c>
      <c r="T225" s="108">
        <f t="shared" si="402"/>
        <v>0</v>
      </c>
      <c r="U225" s="101">
        <f t="shared" si="402"/>
        <v>0</v>
      </c>
      <c r="V225" s="101">
        <f t="shared" si="402"/>
        <v>0</v>
      </c>
      <c r="W225" s="108">
        <f t="shared" si="402"/>
        <v>0</v>
      </c>
      <c r="X225" s="108">
        <f t="shared" si="402"/>
        <v>0</v>
      </c>
      <c r="Y225" s="108">
        <f t="shared" si="402"/>
        <v>0</v>
      </c>
      <c r="Z225" s="108">
        <f t="shared" si="402"/>
        <v>0</v>
      </c>
      <c r="AA225" s="108">
        <f t="shared" si="402"/>
        <v>0</v>
      </c>
      <c r="AB225" s="108">
        <f t="shared" si="402"/>
        <v>0</v>
      </c>
      <c r="AC225" s="108">
        <f t="shared" si="402"/>
        <v>0</v>
      </c>
      <c r="AD225" s="108">
        <f t="shared" si="402"/>
        <v>0</v>
      </c>
      <c r="AE225" s="108">
        <f t="shared" si="402"/>
        <v>0</v>
      </c>
      <c r="AF225" s="108">
        <f t="shared" si="402"/>
        <v>0</v>
      </c>
      <c r="AG225" s="108">
        <f t="shared" si="402"/>
        <v>0</v>
      </c>
      <c r="AH225" s="108">
        <f t="shared" si="402"/>
        <v>0</v>
      </c>
      <c r="AI225" s="108">
        <f t="shared" si="402"/>
        <v>0</v>
      </c>
      <c r="AJ225" s="108">
        <f t="shared" si="402"/>
        <v>0</v>
      </c>
      <c r="AK225" s="108">
        <f t="shared" si="402"/>
        <v>0</v>
      </c>
      <c r="AL225" s="108">
        <f t="shared" si="402"/>
        <v>0</v>
      </c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  <c r="CA225" s="150"/>
      <c r="CB225" s="150"/>
      <c r="CC225" s="150"/>
      <c r="CD225" s="150"/>
      <c r="CE225" s="150"/>
      <c r="CF225" s="150"/>
      <c r="CG225" s="150"/>
      <c r="CH225" s="150"/>
      <c r="CI225" s="150"/>
      <c r="CJ225" s="150"/>
      <c r="CK225" s="150"/>
      <c r="CL225" s="150"/>
      <c r="CM225" s="150"/>
      <c r="CN225" s="150"/>
      <c r="CO225" s="150"/>
      <c r="CP225" s="150"/>
      <c r="CQ225" s="150"/>
      <c r="CR225" s="150"/>
      <c r="CS225" s="150"/>
      <c r="CT225" s="150"/>
      <c r="CU225" s="150"/>
      <c r="CV225" s="150"/>
      <c r="CW225" s="150"/>
      <c r="CX225" s="150"/>
      <c r="CY225" s="150"/>
      <c r="CZ225" s="150"/>
      <c r="DA225" s="150"/>
      <c r="DB225" s="150"/>
      <c r="DC225" s="150"/>
      <c r="DD225" s="150"/>
      <c r="DE225" s="150"/>
      <c r="DF225" s="150"/>
      <c r="DG225" s="150"/>
      <c r="DH225" s="150"/>
      <c r="DI225" s="150"/>
      <c r="DJ225" s="150"/>
      <c r="DK225" s="150"/>
      <c r="DL225" s="150"/>
      <c r="DM225" s="150"/>
      <c r="DN225" s="150"/>
      <c r="DO225" s="150"/>
      <c r="DP225" s="150"/>
      <c r="DQ225" s="150"/>
      <c r="DR225" s="150"/>
      <c r="DS225" s="150"/>
      <c r="DT225" s="150"/>
      <c r="DU225" s="150"/>
      <c r="DV225" s="150"/>
      <c r="DW225" s="150"/>
      <c r="DX225" s="150"/>
      <c r="DY225" s="150"/>
      <c r="DZ225" s="150"/>
      <c r="EA225" s="150"/>
      <c r="EB225" s="150"/>
      <c r="EC225" s="150"/>
      <c r="ED225" s="150"/>
      <c r="EE225" s="150"/>
      <c r="EF225" s="150"/>
      <c r="EG225" s="150"/>
      <c r="EH225" s="150"/>
      <c r="EI225" s="150"/>
      <c r="EJ225" s="150"/>
      <c r="EK225" s="150"/>
      <c r="EL225" s="150"/>
      <c r="EM225" s="150"/>
      <c r="EN225" s="150"/>
      <c r="EO225" s="150"/>
      <c r="EP225" s="150"/>
      <c r="EQ225" s="150"/>
      <c r="ER225" s="150"/>
      <c r="ES225" s="150"/>
      <c r="ET225" s="150"/>
      <c r="EU225" s="150"/>
      <c r="EV225" s="150"/>
      <c r="EW225" s="150"/>
      <c r="EX225" s="150"/>
      <c r="EY225" s="150"/>
      <c r="EZ225" s="150"/>
      <c r="FA225" s="150"/>
      <c r="FB225" s="150"/>
      <c r="FC225" s="150"/>
      <c r="FD225" s="150"/>
      <c r="FE225" s="150"/>
      <c r="FF225" s="150"/>
      <c r="FG225" s="150"/>
      <c r="FH225" s="150"/>
      <c r="FI225" s="150"/>
      <c r="FJ225" s="150"/>
      <c r="FK225" s="150"/>
      <c r="FL225" s="150"/>
      <c r="FM225" s="150"/>
      <c r="FN225" s="150"/>
      <c r="FO225" s="150"/>
      <c r="FP225" s="150"/>
      <c r="FQ225" s="150"/>
      <c r="FR225" s="150"/>
      <c r="FS225" s="150"/>
      <c r="FT225" s="150"/>
      <c r="FU225" s="150"/>
      <c r="FV225" s="150"/>
      <c r="FW225" s="150"/>
      <c r="FX225" s="150"/>
      <c r="FY225" s="150"/>
      <c r="FZ225" s="150"/>
      <c r="GA225" s="150"/>
      <c r="GB225" s="150"/>
      <c r="GC225" s="150"/>
      <c r="GD225" s="150"/>
      <c r="GE225" s="150"/>
      <c r="GF225" s="150"/>
      <c r="GG225" s="150"/>
      <c r="GH225" s="150"/>
      <c r="GI225" s="150"/>
      <c r="GJ225" s="150"/>
      <c r="GK225" s="150"/>
      <c r="GL225" s="150"/>
      <c r="GM225" s="150"/>
      <c r="GN225" s="150"/>
      <c r="GO225" s="150"/>
      <c r="GP225" s="150"/>
      <c r="GQ225" s="150"/>
      <c r="GR225" s="150"/>
      <c r="GS225" s="150"/>
      <c r="GT225" s="150"/>
      <c r="GU225" s="150"/>
      <c r="GV225" s="150"/>
      <c r="GW225" s="150"/>
      <c r="GX225" s="150"/>
      <c r="GY225" s="150"/>
      <c r="GZ225" s="150"/>
      <c r="HA225" s="150"/>
      <c r="HB225" s="150"/>
      <c r="HC225" s="150"/>
      <c r="HD225" s="150"/>
      <c r="HE225" s="150"/>
      <c r="HF225" s="150"/>
      <c r="HG225" s="150"/>
      <c r="HH225" s="150"/>
      <c r="HI225" s="150"/>
      <c r="HJ225" s="150"/>
      <c r="HK225" s="150"/>
      <c r="HL225" s="150"/>
      <c r="HM225" s="150"/>
      <c r="HN225" s="150"/>
      <c r="HO225" s="150"/>
      <c r="HP225" s="150"/>
      <c r="HQ225" s="150"/>
      <c r="HR225" s="150"/>
      <c r="HS225" s="150"/>
      <c r="HT225" s="150"/>
      <c r="HU225" s="150"/>
      <c r="HV225" s="150"/>
      <c r="HW225" s="150"/>
      <c r="HX225" s="150"/>
      <c r="HY225" s="150"/>
      <c r="HZ225" s="150"/>
      <c r="IA225" s="150"/>
      <c r="IB225" s="150"/>
      <c r="IC225" s="150"/>
      <c r="ID225" s="150"/>
      <c r="IE225" s="150"/>
      <c r="IF225" s="150"/>
      <c r="IG225" s="150"/>
      <c r="IH225" s="150"/>
      <c r="II225" s="150"/>
      <c r="IJ225" s="150"/>
      <c r="IK225" s="150"/>
      <c r="IL225" s="150"/>
      <c r="IM225" s="150"/>
      <c r="IN225" s="150"/>
      <c r="IO225" s="150"/>
      <c r="IP225" s="150"/>
      <c r="IQ225" s="150"/>
      <c r="IR225" s="150"/>
      <c r="IS225" s="150"/>
      <c r="IT225" s="150"/>
      <c r="IU225" s="150"/>
      <c r="IV225" s="150"/>
      <c r="IW225" s="150"/>
      <c r="IX225" s="150"/>
      <c r="IY225" s="150"/>
      <c r="IZ225" s="150"/>
      <c r="JA225" s="150"/>
      <c r="JB225" s="150"/>
      <c r="JC225" s="150"/>
      <c r="JD225" s="150"/>
      <c r="JE225" s="150"/>
      <c r="JF225" s="150"/>
      <c r="JG225" s="150"/>
      <c r="JH225" s="150"/>
      <c r="JI225" s="150"/>
      <c r="JJ225" s="150"/>
      <c r="JK225" s="150"/>
      <c r="JL225" s="150"/>
      <c r="JM225" s="150"/>
      <c r="JN225" s="150"/>
      <c r="JO225" s="150"/>
      <c r="JP225" s="150"/>
      <c r="JQ225" s="150"/>
      <c r="JR225" s="150"/>
      <c r="JS225" s="150"/>
      <c r="JT225" s="150"/>
      <c r="JU225" s="150"/>
      <c r="JV225" s="150"/>
      <c r="JW225" s="150"/>
      <c r="JX225" s="150"/>
      <c r="JY225" s="150"/>
      <c r="JZ225" s="150"/>
      <c r="KA225" s="150"/>
      <c r="KB225" s="150"/>
      <c r="KC225" s="150"/>
      <c r="KD225" s="150"/>
      <c r="KE225" s="150"/>
      <c r="KF225" s="150"/>
      <c r="KG225" s="150"/>
      <c r="KH225" s="150"/>
      <c r="KI225" s="150"/>
      <c r="KJ225" s="150"/>
      <c r="KK225" s="150"/>
      <c r="KL225" s="150"/>
      <c r="KM225" s="150"/>
      <c r="KN225" s="150"/>
      <c r="KO225" s="150"/>
      <c r="KP225" s="150"/>
      <c r="KQ225" s="150"/>
      <c r="KR225" s="150"/>
      <c r="KS225" s="150"/>
      <c r="KT225" s="150"/>
      <c r="KU225" s="150"/>
      <c r="KV225" s="150"/>
      <c r="KW225" s="150"/>
      <c r="KX225" s="150"/>
      <c r="KY225" s="150"/>
      <c r="KZ225" s="150"/>
      <c r="LA225" s="150"/>
      <c r="LB225" s="150"/>
      <c r="LC225" s="150"/>
      <c r="LD225" s="150"/>
      <c r="LE225" s="150"/>
      <c r="LF225" s="150"/>
      <c r="LG225" s="150"/>
      <c r="LH225" s="150"/>
      <c r="LI225" s="150"/>
      <c r="LJ225" s="150"/>
      <c r="LK225" s="150"/>
      <c r="LL225" s="150"/>
      <c r="LM225" s="150"/>
      <c r="LN225" s="150"/>
      <c r="LO225" s="150"/>
      <c r="LP225" s="150"/>
      <c r="LQ225" s="150"/>
      <c r="LR225" s="150"/>
    </row>
    <row r="226" spans="1:330" s="158" customFormat="1" ht="15" x14ac:dyDescent="0.2">
      <c r="A226" s="151" t="s">
        <v>616</v>
      </c>
      <c r="B226" s="151" t="s">
        <v>633</v>
      </c>
      <c r="C226" s="153">
        <v>43</v>
      </c>
      <c r="D226" s="153"/>
      <c r="E226" s="151" t="s">
        <v>101</v>
      </c>
      <c r="F226" s="174">
        <v>3223</v>
      </c>
      <c r="G226" s="155" t="s">
        <v>48</v>
      </c>
      <c r="H226" s="156"/>
      <c r="I226" s="94">
        <v>400</v>
      </c>
      <c r="J226" s="112"/>
      <c r="K226" s="94">
        <v>100</v>
      </c>
      <c r="L226" s="112"/>
      <c r="M226" s="118">
        <v>100</v>
      </c>
      <c r="N226" s="113"/>
      <c r="O226" s="118">
        <v>100</v>
      </c>
      <c r="P226" s="113"/>
      <c r="Q226" s="118">
        <v>100</v>
      </c>
      <c r="R226" s="113"/>
      <c r="S226" s="118"/>
      <c r="T226" s="113"/>
      <c r="U226" s="94">
        <v>0</v>
      </c>
      <c r="V226" s="112"/>
      <c r="W226" s="118"/>
      <c r="X226" s="113"/>
      <c r="Y226" s="118"/>
      <c r="Z226" s="113"/>
      <c r="AA226" s="118"/>
      <c r="AB226" s="113"/>
      <c r="AC226" s="118"/>
      <c r="AD226" s="113"/>
      <c r="AE226" s="118"/>
      <c r="AF226" s="113"/>
      <c r="AG226" s="118"/>
      <c r="AH226" s="113"/>
      <c r="AI226" s="118"/>
      <c r="AJ226" s="113"/>
      <c r="AK226" s="118"/>
      <c r="AL226" s="113"/>
      <c r="AM226" s="157"/>
      <c r="AN226" s="157"/>
      <c r="AO226" s="157"/>
      <c r="AP226" s="157"/>
      <c r="AQ226" s="157"/>
      <c r="AR226" s="157"/>
      <c r="AS226" s="157"/>
      <c r="AT226" s="157"/>
      <c r="AU226" s="157"/>
      <c r="AV226" s="157"/>
      <c r="AW226" s="157"/>
      <c r="AX226" s="157"/>
      <c r="AY226" s="157"/>
      <c r="AZ226" s="157"/>
      <c r="BA226" s="157"/>
      <c r="BB226" s="157"/>
      <c r="BC226" s="157"/>
      <c r="BD226" s="157"/>
      <c r="BE226" s="157"/>
      <c r="BF226" s="157"/>
      <c r="BG226" s="157"/>
      <c r="BH226" s="157"/>
      <c r="BI226" s="157"/>
      <c r="BJ226" s="157"/>
      <c r="BK226" s="157"/>
      <c r="BL226" s="157"/>
      <c r="BM226" s="157"/>
      <c r="BN226" s="157"/>
      <c r="BO226" s="157"/>
      <c r="BP226" s="157"/>
      <c r="BQ226" s="157"/>
      <c r="BR226" s="157"/>
      <c r="BS226" s="157"/>
      <c r="BT226" s="157"/>
      <c r="BU226" s="157"/>
      <c r="BV226" s="157"/>
      <c r="BW226" s="157"/>
      <c r="BX226" s="157"/>
      <c r="BY226" s="157"/>
      <c r="BZ226" s="157"/>
      <c r="CA226" s="157"/>
      <c r="CB226" s="157"/>
      <c r="CC226" s="157"/>
      <c r="CD226" s="157"/>
      <c r="CE226" s="157"/>
      <c r="CF226" s="157"/>
      <c r="CG226" s="157"/>
      <c r="CH226" s="157"/>
      <c r="CI226" s="157"/>
      <c r="CJ226" s="157"/>
      <c r="CK226" s="157"/>
      <c r="CL226" s="157"/>
      <c r="CM226" s="157"/>
      <c r="CN226" s="157"/>
      <c r="CO226" s="157"/>
      <c r="CP226" s="157"/>
      <c r="CQ226" s="157"/>
      <c r="CR226" s="157"/>
      <c r="CS226" s="157"/>
      <c r="CT226" s="157"/>
      <c r="CU226" s="157"/>
      <c r="CV226" s="157"/>
      <c r="CW226" s="157"/>
      <c r="CX226" s="157"/>
      <c r="CY226" s="157"/>
      <c r="CZ226" s="157"/>
      <c r="DA226" s="157"/>
      <c r="DB226" s="157"/>
      <c r="DC226" s="157"/>
      <c r="DD226" s="157"/>
      <c r="DE226" s="157"/>
      <c r="DF226" s="157"/>
      <c r="DG226" s="157"/>
      <c r="DH226" s="157"/>
      <c r="DI226" s="157"/>
      <c r="DJ226" s="157"/>
      <c r="DK226" s="157"/>
      <c r="DL226" s="157"/>
      <c r="DM226" s="157"/>
      <c r="DN226" s="157"/>
      <c r="DO226" s="157"/>
      <c r="DP226" s="157"/>
      <c r="DQ226" s="157"/>
      <c r="DR226" s="157"/>
      <c r="DS226" s="157"/>
      <c r="DT226" s="157"/>
      <c r="DU226" s="157"/>
      <c r="DV226" s="157"/>
      <c r="DW226" s="157"/>
      <c r="DX226" s="157"/>
      <c r="DY226" s="157"/>
      <c r="DZ226" s="157"/>
      <c r="EA226" s="157"/>
      <c r="EB226" s="157"/>
      <c r="EC226" s="157"/>
      <c r="ED226" s="157"/>
      <c r="EE226" s="157"/>
      <c r="EF226" s="157"/>
      <c r="EG226" s="157"/>
      <c r="EH226" s="157"/>
      <c r="EI226" s="157"/>
      <c r="EJ226" s="157"/>
      <c r="EK226" s="157"/>
      <c r="EL226" s="157"/>
      <c r="EM226" s="157"/>
      <c r="EN226" s="157"/>
      <c r="EO226" s="157"/>
      <c r="EP226" s="157"/>
      <c r="EQ226" s="157"/>
      <c r="ER226" s="157"/>
      <c r="ES226" s="157"/>
      <c r="ET226" s="157"/>
      <c r="EU226" s="157"/>
      <c r="EV226" s="157"/>
      <c r="EW226" s="157"/>
      <c r="EX226" s="157"/>
      <c r="EY226" s="157"/>
      <c r="EZ226" s="157"/>
      <c r="FA226" s="157"/>
      <c r="FB226" s="157"/>
      <c r="FC226" s="157"/>
      <c r="FD226" s="157"/>
      <c r="FE226" s="157"/>
      <c r="FF226" s="157"/>
      <c r="FG226" s="157"/>
      <c r="FH226" s="157"/>
      <c r="FI226" s="157"/>
      <c r="FJ226" s="157"/>
      <c r="FK226" s="157"/>
      <c r="FL226" s="157"/>
      <c r="FM226" s="157"/>
      <c r="FN226" s="157"/>
      <c r="FO226" s="157"/>
      <c r="FP226" s="157"/>
      <c r="FQ226" s="157"/>
      <c r="FR226" s="157"/>
      <c r="FS226" s="157"/>
      <c r="FT226" s="157"/>
      <c r="FU226" s="157"/>
      <c r="FV226" s="157"/>
      <c r="FW226" s="157"/>
      <c r="FX226" s="157"/>
      <c r="FY226" s="157"/>
      <c r="FZ226" s="157"/>
      <c r="GA226" s="157"/>
      <c r="GB226" s="157"/>
      <c r="GC226" s="157"/>
      <c r="GD226" s="157"/>
      <c r="GE226" s="157"/>
      <c r="GF226" s="157"/>
      <c r="GG226" s="157"/>
      <c r="GH226" s="157"/>
      <c r="GI226" s="157"/>
      <c r="GJ226" s="157"/>
      <c r="GK226" s="157"/>
      <c r="GL226" s="157"/>
      <c r="GM226" s="157"/>
      <c r="GN226" s="157"/>
      <c r="GO226" s="157"/>
      <c r="GP226" s="157"/>
      <c r="GQ226" s="157"/>
      <c r="GR226" s="157"/>
      <c r="GS226" s="157"/>
      <c r="GT226" s="157"/>
      <c r="GU226" s="157"/>
      <c r="GV226" s="157"/>
      <c r="GW226" s="157"/>
      <c r="GX226" s="157"/>
      <c r="GY226" s="157"/>
      <c r="GZ226" s="157"/>
      <c r="HA226" s="157"/>
      <c r="HB226" s="157"/>
      <c r="HC226" s="157"/>
      <c r="HD226" s="157"/>
      <c r="HE226" s="157"/>
      <c r="HF226" s="157"/>
      <c r="HG226" s="157"/>
      <c r="HH226" s="157"/>
      <c r="HI226" s="157"/>
      <c r="HJ226" s="157"/>
      <c r="HK226" s="157"/>
      <c r="HL226" s="157"/>
      <c r="HM226" s="157"/>
      <c r="HN226" s="157"/>
      <c r="HO226" s="157"/>
      <c r="HP226" s="157"/>
      <c r="HQ226" s="157"/>
      <c r="HR226" s="157"/>
      <c r="HS226" s="157"/>
      <c r="HT226" s="157"/>
      <c r="HU226" s="157"/>
      <c r="HV226" s="157"/>
      <c r="HW226" s="157"/>
      <c r="HX226" s="157"/>
      <c r="HY226" s="157"/>
      <c r="HZ226" s="157"/>
      <c r="IA226" s="157"/>
      <c r="IB226" s="157"/>
      <c r="IC226" s="157"/>
      <c r="ID226" s="157"/>
      <c r="IE226" s="157"/>
      <c r="IF226" s="157"/>
      <c r="IG226" s="157"/>
      <c r="IH226" s="157"/>
      <c r="II226" s="157"/>
      <c r="IJ226" s="157"/>
      <c r="IK226" s="157"/>
      <c r="IL226" s="157"/>
      <c r="IM226" s="157"/>
      <c r="IN226" s="157"/>
      <c r="IO226" s="157"/>
      <c r="IP226" s="157"/>
      <c r="IQ226" s="157"/>
      <c r="IR226" s="157"/>
      <c r="IS226" s="157"/>
      <c r="IT226" s="157"/>
      <c r="IU226" s="157"/>
      <c r="IV226" s="157"/>
      <c r="IW226" s="157"/>
      <c r="IX226" s="157"/>
      <c r="IY226" s="157"/>
      <c r="IZ226" s="157"/>
      <c r="JA226" s="157"/>
      <c r="JB226" s="157"/>
      <c r="JC226" s="157"/>
      <c r="JD226" s="157"/>
      <c r="JE226" s="157"/>
      <c r="JF226" s="157"/>
      <c r="JG226" s="157"/>
      <c r="JH226" s="157"/>
      <c r="JI226" s="157"/>
      <c r="JJ226" s="157"/>
      <c r="JK226" s="157"/>
      <c r="JL226" s="157"/>
      <c r="JM226" s="157"/>
      <c r="JN226" s="157"/>
      <c r="JO226" s="157"/>
      <c r="JP226" s="157"/>
      <c r="JQ226" s="157"/>
      <c r="JR226" s="157"/>
      <c r="JS226" s="157"/>
      <c r="JT226" s="157"/>
      <c r="JU226" s="157"/>
      <c r="JV226" s="157"/>
      <c r="JW226" s="157"/>
      <c r="JX226" s="157"/>
      <c r="JY226" s="157"/>
      <c r="JZ226" s="157"/>
      <c r="KA226" s="157"/>
      <c r="KB226" s="157"/>
      <c r="KC226" s="157"/>
      <c r="KD226" s="157"/>
      <c r="KE226" s="157"/>
      <c r="KF226" s="157"/>
      <c r="KG226" s="157"/>
      <c r="KH226" s="157"/>
      <c r="KI226" s="157"/>
      <c r="KJ226" s="157"/>
      <c r="KK226" s="157"/>
      <c r="KL226" s="157"/>
      <c r="KM226" s="157"/>
      <c r="KN226" s="157"/>
      <c r="KO226" s="157"/>
      <c r="KP226" s="157"/>
      <c r="KQ226" s="157"/>
      <c r="KR226" s="157"/>
      <c r="KS226" s="157"/>
      <c r="KT226" s="157"/>
      <c r="KU226" s="157"/>
      <c r="KV226" s="157"/>
      <c r="KW226" s="157"/>
      <c r="KX226" s="157"/>
      <c r="KY226" s="157"/>
      <c r="KZ226" s="157"/>
      <c r="LA226" s="157"/>
      <c r="LB226" s="157"/>
      <c r="LC226" s="157"/>
      <c r="LD226" s="157"/>
      <c r="LE226" s="157"/>
      <c r="LF226" s="157"/>
      <c r="LG226" s="157"/>
      <c r="LH226" s="157"/>
      <c r="LI226" s="157"/>
      <c r="LJ226" s="157"/>
      <c r="LK226" s="157"/>
      <c r="LL226" s="157"/>
      <c r="LM226" s="157"/>
      <c r="LN226" s="157"/>
      <c r="LO226" s="157"/>
      <c r="LP226" s="157"/>
      <c r="LQ226" s="157"/>
      <c r="LR226" s="157"/>
    </row>
    <row r="227" spans="1:330" s="159" customFormat="1" x14ac:dyDescent="0.2">
      <c r="A227" s="145" t="s">
        <v>616</v>
      </c>
      <c r="B227" s="145" t="s">
        <v>633</v>
      </c>
      <c r="C227" s="147">
        <v>43</v>
      </c>
      <c r="D227" s="147"/>
      <c r="E227" s="145"/>
      <c r="F227" s="168">
        <v>323</v>
      </c>
      <c r="G227" s="148"/>
      <c r="H227" s="149"/>
      <c r="I227" s="101">
        <f t="shared" ref="I227:AF227" si="403">SUM(I228:I229)</f>
        <v>2000</v>
      </c>
      <c r="J227" s="101">
        <f t="shared" si="403"/>
        <v>0</v>
      </c>
      <c r="K227" s="101">
        <f t="shared" si="403"/>
        <v>0</v>
      </c>
      <c r="L227" s="101">
        <f t="shared" si="403"/>
        <v>0</v>
      </c>
      <c r="M227" s="108">
        <f t="shared" si="403"/>
        <v>0</v>
      </c>
      <c r="N227" s="108">
        <f t="shared" si="403"/>
        <v>0</v>
      </c>
      <c r="O227" s="108">
        <f t="shared" ref="O227:P227" si="404">SUM(O228:O229)</f>
        <v>0</v>
      </c>
      <c r="P227" s="108">
        <f t="shared" si="404"/>
        <v>0</v>
      </c>
      <c r="Q227" s="108">
        <f t="shared" ref="Q227:R227" si="405">SUM(Q228:Q229)</f>
        <v>0</v>
      </c>
      <c r="R227" s="108">
        <f t="shared" si="405"/>
        <v>0</v>
      </c>
      <c r="S227" s="108">
        <f t="shared" ref="S227:T227" si="406">SUM(S228:S229)</f>
        <v>0</v>
      </c>
      <c r="T227" s="108">
        <f t="shared" si="406"/>
        <v>0</v>
      </c>
      <c r="U227" s="101">
        <f t="shared" si="403"/>
        <v>0</v>
      </c>
      <c r="V227" s="101">
        <f t="shared" si="403"/>
        <v>0</v>
      </c>
      <c r="W227" s="108">
        <f t="shared" si="403"/>
        <v>0</v>
      </c>
      <c r="X227" s="108">
        <f t="shared" si="403"/>
        <v>0</v>
      </c>
      <c r="Y227" s="108">
        <f t="shared" ref="Y227:Z227" si="407">SUM(Y228:Y229)</f>
        <v>0</v>
      </c>
      <c r="Z227" s="108">
        <f t="shared" si="407"/>
        <v>0</v>
      </c>
      <c r="AA227" s="108">
        <f t="shared" ref="AA227:AB227" si="408">SUM(AA228:AA229)</f>
        <v>0</v>
      </c>
      <c r="AB227" s="108">
        <f t="shared" si="408"/>
        <v>0</v>
      </c>
      <c r="AC227" s="108">
        <f t="shared" ref="AC227:AD227" si="409">SUM(AC228:AC229)</f>
        <v>0</v>
      </c>
      <c r="AD227" s="108">
        <f t="shared" si="409"/>
        <v>0</v>
      </c>
      <c r="AE227" s="108">
        <f t="shared" si="403"/>
        <v>0</v>
      </c>
      <c r="AF227" s="108">
        <f t="shared" si="403"/>
        <v>0</v>
      </c>
      <c r="AG227" s="108">
        <f t="shared" ref="AG227:AH227" si="410">SUM(AG228:AG229)</f>
        <v>0</v>
      </c>
      <c r="AH227" s="108">
        <f t="shared" si="410"/>
        <v>0</v>
      </c>
      <c r="AI227" s="108">
        <f t="shared" ref="AI227:AJ227" si="411">SUM(AI228:AI229)</f>
        <v>0</v>
      </c>
      <c r="AJ227" s="108">
        <f t="shared" si="411"/>
        <v>0</v>
      </c>
      <c r="AK227" s="108">
        <f t="shared" ref="AK227:AL227" si="412">SUM(AK228:AK229)</f>
        <v>0</v>
      </c>
      <c r="AL227" s="108">
        <f t="shared" si="412"/>
        <v>0</v>
      </c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  <c r="CA227" s="150"/>
      <c r="CB227" s="150"/>
      <c r="CC227" s="150"/>
      <c r="CD227" s="150"/>
      <c r="CE227" s="150"/>
      <c r="CF227" s="150"/>
      <c r="CG227" s="150"/>
      <c r="CH227" s="150"/>
      <c r="CI227" s="150"/>
      <c r="CJ227" s="150"/>
      <c r="CK227" s="150"/>
      <c r="CL227" s="150"/>
      <c r="CM227" s="150"/>
      <c r="CN227" s="150"/>
      <c r="CO227" s="150"/>
      <c r="CP227" s="150"/>
      <c r="CQ227" s="150"/>
      <c r="CR227" s="150"/>
      <c r="CS227" s="150"/>
      <c r="CT227" s="150"/>
      <c r="CU227" s="150"/>
      <c r="CV227" s="150"/>
      <c r="CW227" s="150"/>
      <c r="CX227" s="150"/>
      <c r="CY227" s="150"/>
      <c r="CZ227" s="150"/>
      <c r="DA227" s="150"/>
      <c r="DB227" s="150"/>
      <c r="DC227" s="150"/>
      <c r="DD227" s="150"/>
      <c r="DE227" s="150"/>
      <c r="DF227" s="150"/>
      <c r="DG227" s="150"/>
      <c r="DH227" s="150"/>
      <c r="DI227" s="150"/>
      <c r="DJ227" s="150"/>
      <c r="DK227" s="150"/>
      <c r="DL227" s="150"/>
      <c r="DM227" s="150"/>
      <c r="DN227" s="150"/>
      <c r="DO227" s="150"/>
      <c r="DP227" s="150"/>
      <c r="DQ227" s="150"/>
      <c r="DR227" s="150"/>
      <c r="DS227" s="150"/>
      <c r="DT227" s="150"/>
      <c r="DU227" s="150"/>
      <c r="DV227" s="150"/>
      <c r="DW227" s="150"/>
      <c r="DX227" s="150"/>
      <c r="DY227" s="150"/>
      <c r="DZ227" s="150"/>
      <c r="EA227" s="150"/>
      <c r="EB227" s="150"/>
      <c r="EC227" s="150"/>
      <c r="ED227" s="150"/>
      <c r="EE227" s="150"/>
      <c r="EF227" s="150"/>
      <c r="EG227" s="150"/>
      <c r="EH227" s="150"/>
      <c r="EI227" s="150"/>
      <c r="EJ227" s="150"/>
      <c r="EK227" s="150"/>
      <c r="EL227" s="150"/>
      <c r="EM227" s="150"/>
      <c r="EN227" s="150"/>
      <c r="EO227" s="150"/>
      <c r="EP227" s="150"/>
      <c r="EQ227" s="150"/>
      <c r="ER227" s="150"/>
      <c r="ES227" s="150"/>
      <c r="ET227" s="150"/>
      <c r="EU227" s="150"/>
      <c r="EV227" s="150"/>
      <c r="EW227" s="150"/>
      <c r="EX227" s="150"/>
      <c r="EY227" s="150"/>
      <c r="EZ227" s="150"/>
      <c r="FA227" s="150"/>
      <c r="FB227" s="150"/>
      <c r="FC227" s="150"/>
      <c r="FD227" s="150"/>
      <c r="FE227" s="150"/>
      <c r="FF227" s="150"/>
      <c r="FG227" s="150"/>
      <c r="FH227" s="150"/>
      <c r="FI227" s="150"/>
      <c r="FJ227" s="150"/>
      <c r="FK227" s="150"/>
      <c r="FL227" s="150"/>
      <c r="FM227" s="150"/>
      <c r="FN227" s="150"/>
      <c r="FO227" s="150"/>
      <c r="FP227" s="150"/>
      <c r="FQ227" s="150"/>
      <c r="FR227" s="150"/>
      <c r="FS227" s="150"/>
      <c r="FT227" s="150"/>
      <c r="FU227" s="150"/>
      <c r="FV227" s="150"/>
      <c r="FW227" s="150"/>
      <c r="FX227" s="150"/>
      <c r="FY227" s="150"/>
      <c r="FZ227" s="150"/>
      <c r="GA227" s="150"/>
      <c r="GB227" s="150"/>
      <c r="GC227" s="150"/>
      <c r="GD227" s="150"/>
      <c r="GE227" s="150"/>
      <c r="GF227" s="150"/>
      <c r="GG227" s="150"/>
      <c r="GH227" s="150"/>
      <c r="GI227" s="150"/>
      <c r="GJ227" s="150"/>
      <c r="GK227" s="150"/>
      <c r="GL227" s="150"/>
      <c r="GM227" s="150"/>
      <c r="GN227" s="150"/>
      <c r="GO227" s="150"/>
      <c r="GP227" s="150"/>
      <c r="GQ227" s="150"/>
      <c r="GR227" s="150"/>
      <c r="GS227" s="150"/>
      <c r="GT227" s="150"/>
      <c r="GU227" s="150"/>
      <c r="GV227" s="150"/>
      <c r="GW227" s="150"/>
      <c r="GX227" s="150"/>
      <c r="GY227" s="150"/>
      <c r="GZ227" s="150"/>
      <c r="HA227" s="150"/>
      <c r="HB227" s="150"/>
      <c r="HC227" s="150"/>
      <c r="HD227" s="150"/>
      <c r="HE227" s="150"/>
      <c r="HF227" s="150"/>
      <c r="HG227" s="150"/>
      <c r="HH227" s="150"/>
      <c r="HI227" s="150"/>
      <c r="HJ227" s="150"/>
      <c r="HK227" s="150"/>
      <c r="HL227" s="150"/>
      <c r="HM227" s="150"/>
      <c r="HN227" s="150"/>
      <c r="HO227" s="150"/>
      <c r="HP227" s="150"/>
      <c r="HQ227" s="150"/>
      <c r="HR227" s="150"/>
      <c r="HS227" s="150"/>
      <c r="HT227" s="150"/>
      <c r="HU227" s="150"/>
      <c r="HV227" s="150"/>
      <c r="HW227" s="150"/>
      <c r="HX227" s="150"/>
      <c r="HY227" s="150"/>
      <c r="HZ227" s="150"/>
      <c r="IA227" s="150"/>
      <c r="IB227" s="150"/>
      <c r="IC227" s="150"/>
      <c r="ID227" s="150"/>
      <c r="IE227" s="150"/>
      <c r="IF227" s="150"/>
      <c r="IG227" s="150"/>
      <c r="IH227" s="150"/>
      <c r="II227" s="150"/>
      <c r="IJ227" s="150"/>
      <c r="IK227" s="150"/>
      <c r="IL227" s="150"/>
      <c r="IM227" s="150"/>
      <c r="IN227" s="150"/>
      <c r="IO227" s="150"/>
      <c r="IP227" s="150"/>
      <c r="IQ227" s="150"/>
      <c r="IR227" s="150"/>
      <c r="IS227" s="150"/>
      <c r="IT227" s="150"/>
      <c r="IU227" s="150"/>
      <c r="IV227" s="150"/>
      <c r="IW227" s="150"/>
      <c r="IX227" s="150"/>
      <c r="IY227" s="150"/>
      <c r="IZ227" s="150"/>
      <c r="JA227" s="150"/>
      <c r="JB227" s="150"/>
      <c r="JC227" s="150"/>
      <c r="JD227" s="150"/>
      <c r="JE227" s="150"/>
      <c r="JF227" s="150"/>
      <c r="JG227" s="150"/>
      <c r="JH227" s="150"/>
      <c r="JI227" s="150"/>
      <c r="JJ227" s="150"/>
      <c r="JK227" s="150"/>
      <c r="JL227" s="150"/>
      <c r="JM227" s="150"/>
      <c r="JN227" s="150"/>
      <c r="JO227" s="150"/>
      <c r="JP227" s="150"/>
      <c r="JQ227" s="150"/>
      <c r="JR227" s="150"/>
      <c r="JS227" s="150"/>
      <c r="JT227" s="150"/>
      <c r="JU227" s="150"/>
      <c r="JV227" s="150"/>
      <c r="JW227" s="150"/>
      <c r="JX227" s="150"/>
      <c r="JY227" s="150"/>
      <c r="JZ227" s="150"/>
      <c r="KA227" s="150"/>
      <c r="KB227" s="150"/>
      <c r="KC227" s="150"/>
      <c r="KD227" s="150"/>
      <c r="KE227" s="150"/>
      <c r="KF227" s="150"/>
      <c r="KG227" s="150"/>
      <c r="KH227" s="150"/>
      <c r="KI227" s="150"/>
      <c r="KJ227" s="150"/>
      <c r="KK227" s="150"/>
      <c r="KL227" s="150"/>
      <c r="KM227" s="150"/>
      <c r="KN227" s="150"/>
      <c r="KO227" s="150"/>
      <c r="KP227" s="150"/>
      <c r="KQ227" s="150"/>
      <c r="KR227" s="150"/>
      <c r="KS227" s="150"/>
      <c r="KT227" s="150"/>
      <c r="KU227" s="150"/>
      <c r="KV227" s="150"/>
      <c r="KW227" s="150"/>
      <c r="KX227" s="150"/>
      <c r="KY227" s="150"/>
      <c r="KZ227" s="150"/>
      <c r="LA227" s="150"/>
      <c r="LB227" s="150"/>
      <c r="LC227" s="150"/>
      <c r="LD227" s="150"/>
      <c r="LE227" s="150"/>
      <c r="LF227" s="150"/>
      <c r="LG227" s="150"/>
      <c r="LH227" s="150"/>
      <c r="LI227" s="150"/>
      <c r="LJ227" s="150"/>
      <c r="LK227" s="150"/>
      <c r="LL227" s="150"/>
      <c r="LM227" s="150"/>
      <c r="LN227" s="150"/>
      <c r="LO227" s="150"/>
      <c r="LP227" s="150"/>
      <c r="LQ227" s="150"/>
      <c r="LR227" s="150"/>
    </row>
    <row r="228" spans="1:330" s="158" customFormat="1" ht="15" x14ac:dyDescent="0.2">
      <c r="A228" s="151" t="s">
        <v>616</v>
      </c>
      <c r="B228" s="151" t="s">
        <v>633</v>
      </c>
      <c r="C228" s="153">
        <v>43</v>
      </c>
      <c r="D228" s="153"/>
      <c r="E228" s="151" t="s">
        <v>101</v>
      </c>
      <c r="F228" s="174">
        <v>3231</v>
      </c>
      <c r="G228" s="155" t="s">
        <v>599</v>
      </c>
      <c r="H228" s="156"/>
      <c r="I228" s="94">
        <v>500</v>
      </c>
      <c r="J228" s="112"/>
      <c r="K228" s="94">
        <v>0</v>
      </c>
      <c r="L228" s="112"/>
      <c r="M228" s="118"/>
      <c r="N228" s="113"/>
      <c r="O228" s="118"/>
      <c r="P228" s="113"/>
      <c r="Q228" s="118"/>
      <c r="R228" s="113"/>
      <c r="S228" s="118"/>
      <c r="T228" s="113"/>
      <c r="U228" s="94">
        <v>0</v>
      </c>
      <c r="V228" s="112"/>
      <c r="W228" s="118"/>
      <c r="X228" s="113"/>
      <c r="Y228" s="118"/>
      <c r="Z228" s="113"/>
      <c r="AA228" s="118"/>
      <c r="AB228" s="113"/>
      <c r="AC228" s="118"/>
      <c r="AD228" s="113"/>
      <c r="AE228" s="118"/>
      <c r="AF228" s="113"/>
      <c r="AG228" s="118"/>
      <c r="AH228" s="113"/>
      <c r="AI228" s="118"/>
      <c r="AJ228" s="113"/>
      <c r="AK228" s="118"/>
      <c r="AL228" s="113"/>
      <c r="AM228" s="157"/>
      <c r="AN228" s="157"/>
      <c r="AO228" s="157"/>
      <c r="AP228" s="157"/>
      <c r="AQ228" s="157"/>
      <c r="AR228" s="157"/>
      <c r="AS228" s="157"/>
      <c r="AT228" s="157"/>
      <c r="AU228" s="157"/>
      <c r="AV228" s="157"/>
      <c r="AW228" s="157"/>
      <c r="AX228" s="157"/>
      <c r="AY228" s="157"/>
      <c r="AZ228" s="157"/>
      <c r="BA228" s="157"/>
      <c r="BB228" s="157"/>
      <c r="BC228" s="157"/>
      <c r="BD228" s="157"/>
      <c r="BE228" s="157"/>
      <c r="BF228" s="157"/>
      <c r="BG228" s="157"/>
      <c r="BH228" s="157"/>
      <c r="BI228" s="157"/>
      <c r="BJ228" s="157"/>
      <c r="BK228" s="157"/>
      <c r="BL228" s="157"/>
      <c r="BM228" s="157"/>
      <c r="BN228" s="157"/>
      <c r="BO228" s="157"/>
      <c r="BP228" s="157"/>
      <c r="BQ228" s="157"/>
      <c r="BR228" s="157"/>
      <c r="BS228" s="157"/>
      <c r="BT228" s="157"/>
      <c r="BU228" s="157"/>
      <c r="BV228" s="157"/>
      <c r="BW228" s="157"/>
      <c r="BX228" s="157"/>
      <c r="BY228" s="157"/>
      <c r="BZ228" s="157"/>
      <c r="CA228" s="157"/>
      <c r="CB228" s="157"/>
      <c r="CC228" s="157"/>
      <c r="CD228" s="157"/>
      <c r="CE228" s="157"/>
      <c r="CF228" s="157"/>
      <c r="CG228" s="157"/>
      <c r="CH228" s="157"/>
      <c r="CI228" s="157"/>
      <c r="CJ228" s="157"/>
      <c r="CK228" s="157"/>
      <c r="CL228" s="157"/>
      <c r="CM228" s="157"/>
      <c r="CN228" s="157"/>
      <c r="CO228" s="157"/>
      <c r="CP228" s="157"/>
      <c r="CQ228" s="157"/>
      <c r="CR228" s="157"/>
      <c r="CS228" s="157"/>
      <c r="CT228" s="157"/>
      <c r="CU228" s="157"/>
      <c r="CV228" s="157"/>
      <c r="CW228" s="157"/>
      <c r="CX228" s="157"/>
      <c r="CY228" s="157"/>
      <c r="CZ228" s="157"/>
      <c r="DA228" s="157"/>
      <c r="DB228" s="157"/>
      <c r="DC228" s="157"/>
      <c r="DD228" s="157"/>
      <c r="DE228" s="157"/>
      <c r="DF228" s="157"/>
      <c r="DG228" s="157"/>
      <c r="DH228" s="157"/>
      <c r="DI228" s="157"/>
      <c r="DJ228" s="157"/>
      <c r="DK228" s="157"/>
      <c r="DL228" s="157"/>
      <c r="DM228" s="157"/>
      <c r="DN228" s="157"/>
      <c r="DO228" s="157"/>
      <c r="DP228" s="157"/>
      <c r="DQ228" s="157"/>
      <c r="DR228" s="157"/>
      <c r="DS228" s="157"/>
      <c r="DT228" s="157"/>
      <c r="DU228" s="157"/>
      <c r="DV228" s="157"/>
      <c r="DW228" s="157"/>
      <c r="DX228" s="157"/>
      <c r="DY228" s="157"/>
      <c r="DZ228" s="157"/>
      <c r="EA228" s="157"/>
      <c r="EB228" s="157"/>
      <c r="EC228" s="157"/>
      <c r="ED228" s="157"/>
      <c r="EE228" s="157"/>
      <c r="EF228" s="157"/>
      <c r="EG228" s="157"/>
      <c r="EH228" s="157"/>
      <c r="EI228" s="157"/>
      <c r="EJ228" s="157"/>
      <c r="EK228" s="157"/>
      <c r="EL228" s="157"/>
      <c r="EM228" s="157"/>
      <c r="EN228" s="157"/>
      <c r="EO228" s="157"/>
      <c r="EP228" s="157"/>
      <c r="EQ228" s="157"/>
      <c r="ER228" s="157"/>
      <c r="ES228" s="157"/>
      <c r="ET228" s="157"/>
      <c r="EU228" s="157"/>
      <c r="EV228" s="157"/>
      <c r="EW228" s="157"/>
      <c r="EX228" s="157"/>
      <c r="EY228" s="157"/>
      <c r="EZ228" s="157"/>
      <c r="FA228" s="157"/>
      <c r="FB228" s="157"/>
      <c r="FC228" s="157"/>
      <c r="FD228" s="157"/>
      <c r="FE228" s="157"/>
      <c r="FF228" s="157"/>
      <c r="FG228" s="157"/>
      <c r="FH228" s="157"/>
      <c r="FI228" s="157"/>
      <c r="FJ228" s="157"/>
      <c r="FK228" s="157"/>
      <c r="FL228" s="157"/>
      <c r="FM228" s="157"/>
      <c r="FN228" s="157"/>
      <c r="FO228" s="157"/>
      <c r="FP228" s="157"/>
      <c r="FQ228" s="157"/>
      <c r="FR228" s="157"/>
      <c r="FS228" s="157"/>
      <c r="FT228" s="157"/>
      <c r="FU228" s="157"/>
      <c r="FV228" s="157"/>
      <c r="FW228" s="157"/>
      <c r="FX228" s="157"/>
      <c r="FY228" s="157"/>
      <c r="FZ228" s="157"/>
      <c r="GA228" s="157"/>
      <c r="GB228" s="157"/>
      <c r="GC228" s="157"/>
      <c r="GD228" s="157"/>
      <c r="GE228" s="157"/>
      <c r="GF228" s="157"/>
      <c r="GG228" s="157"/>
      <c r="GH228" s="157"/>
      <c r="GI228" s="157"/>
      <c r="GJ228" s="157"/>
      <c r="GK228" s="157"/>
      <c r="GL228" s="157"/>
      <c r="GM228" s="157"/>
      <c r="GN228" s="157"/>
      <c r="GO228" s="157"/>
      <c r="GP228" s="157"/>
      <c r="GQ228" s="157"/>
      <c r="GR228" s="157"/>
      <c r="GS228" s="157"/>
      <c r="GT228" s="157"/>
      <c r="GU228" s="157"/>
      <c r="GV228" s="157"/>
      <c r="GW228" s="157"/>
      <c r="GX228" s="157"/>
      <c r="GY228" s="157"/>
      <c r="GZ228" s="157"/>
      <c r="HA228" s="157"/>
      <c r="HB228" s="157"/>
      <c r="HC228" s="157"/>
      <c r="HD228" s="157"/>
      <c r="HE228" s="157"/>
      <c r="HF228" s="157"/>
      <c r="HG228" s="157"/>
      <c r="HH228" s="157"/>
      <c r="HI228" s="157"/>
      <c r="HJ228" s="157"/>
      <c r="HK228" s="157"/>
      <c r="HL228" s="157"/>
      <c r="HM228" s="157"/>
      <c r="HN228" s="157"/>
      <c r="HO228" s="157"/>
      <c r="HP228" s="157"/>
      <c r="HQ228" s="157"/>
      <c r="HR228" s="157"/>
      <c r="HS228" s="157"/>
      <c r="HT228" s="157"/>
      <c r="HU228" s="157"/>
      <c r="HV228" s="157"/>
      <c r="HW228" s="157"/>
      <c r="HX228" s="157"/>
      <c r="HY228" s="157"/>
      <c r="HZ228" s="157"/>
      <c r="IA228" s="157"/>
      <c r="IB228" s="157"/>
      <c r="IC228" s="157"/>
      <c r="ID228" s="157"/>
      <c r="IE228" s="157"/>
      <c r="IF228" s="157"/>
      <c r="IG228" s="157"/>
      <c r="IH228" s="157"/>
      <c r="II228" s="157"/>
      <c r="IJ228" s="157"/>
      <c r="IK228" s="157"/>
      <c r="IL228" s="157"/>
      <c r="IM228" s="157"/>
      <c r="IN228" s="157"/>
      <c r="IO228" s="157"/>
      <c r="IP228" s="157"/>
      <c r="IQ228" s="157"/>
      <c r="IR228" s="157"/>
      <c r="IS228" s="157"/>
      <c r="IT228" s="157"/>
      <c r="IU228" s="157"/>
      <c r="IV228" s="157"/>
      <c r="IW228" s="157"/>
      <c r="IX228" s="157"/>
      <c r="IY228" s="157"/>
      <c r="IZ228" s="157"/>
      <c r="JA228" s="157"/>
      <c r="JB228" s="157"/>
      <c r="JC228" s="157"/>
      <c r="JD228" s="157"/>
      <c r="JE228" s="157"/>
      <c r="JF228" s="157"/>
      <c r="JG228" s="157"/>
      <c r="JH228" s="157"/>
      <c r="JI228" s="157"/>
      <c r="JJ228" s="157"/>
      <c r="JK228" s="157"/>
      <c r="JL228" s="157"/>
      <c r="JM228" s="157"/>
      <c r="JN228" s="157"/>
      <c r="JO228" s="157"/>
      <c r="JP228" s="157"/>
      <c r="JQ228" s="157"/>
      <c r="JR228" s="157"/>
      <c r="JS228" s="157"/>
      <c r="JT228" s="157"/>
      <c r="JU228" s="157"/>
      <c r="JV228" s="157"/>
      <c r="JW228" s="157"/>
      <c r="JX228" s="157"/>
      <c r="JY228" s="157"/>
      <c r="JZ228" s="157"/>
      <c r="KA228" s="157"/>
      <c r="KB228" s="157"/>
      <c r="KC228" s="157"/>
      <c r="KD228" s="157"/>
      <c r="KE228" s="157"/>
      <c r="KF228" s="157"/>
      <c r="KG228" s="157"/>
      <c r="KH228" s="157"/>
      <c r="KI228" s="157"/>
      <c r="KJ228" s="157"/>
      <c r="KK228" s="157"/>
      <c r="KL228" s="157"/>
      <c r="KM228" s="157"/>
      <c r="KN228" s="157"/>
      <c r="KO228" s="157"/>
      <c r="KP228" s="157"/>
      <c r="KQ228" s="157"/>
      <c r="KR228" s="157"/>
      <c r="KS228" s="157"/>
      <c r="KT228" s="157"/>
      <c r="KU228" s="157"/>
      <c r="KV228" s="157"/>
      <c r="KW228" s="157"/>
      <c r="KX228" s="157"/>
      <c r="KY228" s="157"/>
      <c r="KZ228" s="157"/>
      <c r="LA228" s="157"/>
      <c r="LB228" s="157"/>
      <c r="LC228" s="157"/>
      <c r="LD228" s="157"/>
      <c r="LE228" s="157"/>
      <c r="LF228" s="157"/>
      <c r="LG228" s="157"/>
      <c r="LH228" s="157"/>
      <c r="LI228" s="157"/>
      <c r="LJ228" s="157"/>
      <c r="LK228" s="157"/>
      <c r="LL228" s="157"/>
      <c r="LM228" s="157"/>
      <c r="LN228" s="157"/>
      <c r="LO228" s="157"/>
      <c r="LP228" s="157"/>
      <c r="LQ228" s="157"/>
      <c r="LR228" s="157"/>
    </row>
    <row r="229" spans="1:330" s="158" customFormat="1" ht="15" x14ac:dyDescent="0.2">
      <c r="A229" s="151" t="s">
        <v>616</v>
      </c>
      <c r="B229" s="151" t="s">
        <v>633</v>
      </c>
      <c r="C229" s="153">
        <v>43</v>
      </c>
      <c r="D229" s="153"/>
      <c r="E229" s="151" t="s">
        <v>101</v>
      </c>
      <c r="F229" s="174">
        <v>3233</v>
      </c>
      <c r="G229" s="155" t="s">
        <v>54</v>
      </c>
      <c r="H229" s="156"/>
      <c r="I229" s="94">
        <v>1500</v>
      </c>
      <c r="J229" s="112"/>
      <c r="K229" s="94">
        <v>0</v>
      </c>
      <c r="L229" s="112"/>
      <c r="M229" s="118"/>
      <c r="N229" s="113"/>
      <c r="O229" s="118"/>
      <c r="P229" s="113"/>
      <c r="Q229" s="118"/>
      <c r="R229" s="113"/>
      <c r="S229" s="118"/>
      <c r="T229" s="113"/>
      <c r="U229" s="94">
        <v>0</v>
      </c>
      <c r="V229" s="112"/>
      <c r="W229" s="118"/>
      <c r="X229" s="113"/>
      <c r="Y229" s="118"/>
      <c r="Z229" s="113"/>
      <c r="AA229" s="118"/>
      <c r="AB229" s="113"/>
      <c r="AC229" s="118"/>
      <c r="AD229" s="113"/>
      <c r="AE229" s="118"/>
      <c r="AF229" s="113"/>
      <c r="AG229" s="118"/>
      <c r="AH229" s="113"/>
      <c r="AI229" s="118"/>
      <c r="AJ229" s="113"/>
      <c r="AK229" s="118"/>
      <c r="AL229" s="113"/>
      <c r="AM229" s="157"/>
      <c r="AN229" s="157"/>
      <c r="AO229" s="157"/>
      <c r="AP229" s="157"/>
      <c r="AQ229" s="157"/>
      <c r="AR229" s="157"/>
      <c r="AS229" s="157"/>
      <c r="AT229" s="157"/>
      <c r="AU229" s="157"/>
      <c r="AV229" s="157"/>
      <c r="AW229" s="157"/>
      <c r="AX229" s="157"/>
      <c r="AY229" s="157"/>
      <c r="AZ229" s="157"/>
      <c r="BA229" s="157"/>
      <c r="BB229" s="157"/>
      <c r="BC229" s="157"/>
      <c r="BD229" s="157"/>
      <c r="BE229" s="157"/>
      <c r="BF229" s="157"/>
      <c r="BG229" s="157"/>
      <c r="BH229" s="157"/>
      <c r="BI229" s="157"/>
      <c r="BJ229" s="157"/>
      <c r="BK229" s="157"/>
      <c r="BL229" s="157"/>
      <c r="BM229" s="157"/>
      <c r="BN229" s="157"/>
      <c r="BO229" s="157"/>
      <c r="BP229" s="157"/>
      <c r="BQ229" s="157"/>
      <c r="BR229" s="157"/>
      <c r="BS229" s="157"/>
      <c r="BT229" s="157"/>
      <c r="BU229" s="157"/>
      <c r="BV229" s="157"/>
      <c r="BW229" s="157"/>
      <c r="BX229" s="157"/>
      <c r="BY229" s="157"/>
      <c r="BZ229" s="157"/>
      <c r="CA229" s="157"/>
      <c r="CB229" s="157"/>
      <c r="CC229" s="157"/>
      <c r="CD229" s="157"/>
      <c r="CE229" s="157"/>
      <c r="CF229" s="157"/>
      <c r="CG229" s="157"/>
      <c r="CH229" s="157"/>
      <c r="CI229" s="157"/>
      <c r="CJ229" s="157"/>
      <c r="CK229" s="157"/>
      <c r="CL229" s="157"/>
      <c r="CM229" s="157"/>
      <c r="CN229" s="157"/>
      <c r="CO229" s="157"/>
      <c r="CP229" s="157"/>
      <c r="CQ229" s="157"/>
      <c r="CR229" s="157"/>
      <c r="CS229" s="157"/>
      <c r="CT229" s="157"/>
      <c r="CU229" s="157"/>
      <c r="CV229" s="157"/>
      <c r="CW229" s="157"/>
      <c r="CX229" s="157"/>
      <c r="CY229" s="157"/>
      <c r="CZ229" s="157"/>
      <c r="DA229" s="157"/>
      <c r="DB229" s="157"/>
      <c r="DC229" s="157"/>
      <c r="DD229" s="157"/>
      <c r="DE229" s="157"/>
      <c r="DF229" s="157"/>
      <c r="DG229" s="157"/>
      <c r="DH229" s="157"/>
      <c r="DI229" s="157"/>
      <c r="DJ229" s="157"/>
      <c r="DK229" s="157"/>
      <c r="DL229" s="157"/>
      <c r="DM229" s="157"/>
      <c r="DN229" s="157"/>
      <c r="DO229" s="157"/>
      <c r="DP229" s="157"/>
      <c r="DQ229" s="157"/>
      <c r="DR229" s="157"/>
      <c r="DS229" s="157"/>
      <c r="DT229" s="157"/>
      <c r="DU229" s="157"/>
      <c r="DV229" s="157"/>
      <c r="DW229" s="157"/>
      <c r="DX229" s="157"/>
      <c r="DY229" s="157"/>
      <c r="DZ229" s="157"/>
      <c r="EA229" s="157"/>
      <c r="EB229" s="157"/>
      <c r="EC229" s="157"/>
      <c r="ED229" s="157"/>
      <c r="EE229" s="157"/>
      <c r="EF229" s="157"/>
      <c r="EG229" s="157"/>
      <c r="EH229" s="157"/>
      <c r="EI229" s="157"/>
      <c r="EJ229" s="157"/>
      <c r="EK229" s="157"/>
      <c r="EL229" s="157"/>
      <c r="EM229" s="157"/>
      <c r="EN229" s="157"/>
      <c r="EO229" s="157"/>
      <c r="EP229" s="157"/>
      <c r="EQ229" s="157"/>
      <c r="ER229" s="157"/>
      <c r="ES229" s="157"/>
      <c r="ET229" s="157"/>
      <c r="EU229" s="157"/>
      <c r="EV229" s="157"/>
      <c r="EW229" s="157"/>
      <c r="EX229" s="157"/>
      <c r="EY229" s="157"/>
      <c r="EZ229" s="157"/>
      <c r="FA229" s="157"/>
      <c r="FB229" s="157"/>
      <c r="FC229" s="157"/>
      <c r="FD229" s="157"/>
      <c r="FE229" s="157"/>
      <c r="FF229" s="157"/>
      <c r="FG229" s="157"/>
      <c r="FH229" s="157"/>
      <c r="FI229" s="157"/>
      <c r="FJ229" s="157"/>
      <c r="FK229" s="157"/>
      <c r="FL229" s="157"/>
      <c r="FM229" s="157"/>
      <c r="FN229" s="157"/>
      <c r="FO229" s="157"/>
      <c r="FP229" s="157"/>
      <c r="FQ229" s="157"/>
      <c r="FR229" s="157"/>
      <c r="FS229" s="157"/>
      <c r="FT229" s="157"/>
      <c r="FU229" s="157"/>
      <c r="FV229" s="157"/>
      <c r="FW229" s="157"/>
      <c r="FX229" s="157"/>
      <c r="FY229" s="157"/>
      <c r="FZ229" s="157"/>
      <c r="GA229" s="157"/>
      <c r="GB229" s="157"/>
      <c r="GC229" s="157"/>
      <c r="GD229" s="157"/>
      <c r="GE229" s="157"/>
      <c r="GF229" s="157"/>
      <c r="GG229" s="157"/>
      <c r="GH229" s="157"/>
      <c r="GI229" s="157"/>
      <c r="GJ229" s="157"/>
      <c r="GK229" s="157"/>
      <c r="GL229" s="157"/>
      <c r="GM229" s="157"/>
      <c r="GN229" s="157"/>
      <c r="GO229" s="157"/>
      <c r="GP229" s="157"/>
      <c r="GQ229" s="157"/>
      <c r="GR229" s="157"/>
      <c r="GS229" s="157"/>
      <c r="GT229" s="157"/>
      <c r="GU229" s="157"/>
      <c r="GV229" s="157"/>
      <c r="GW229" s="157"/>
      <c r="GX229" s="157"/>
      <c r="GY229" s="157"/>
      <c r="GZ229" s="157"/>
      <c r="HA229" s="157"/>
      <c r="HB229" s="157"/>
      <c r="HC229" s="157"/>
      <c r="HD229" s="157"/>
      <c r="HE229" s="157"/>
      <c r="HF229" s="157"/>
      <c r="HG229" s="157"/>
      <c r="HH229" s="157"/>
      <c r="HI229" s="157"/>
      <c r="HJ229" s="157"/>
      <c r="HK229" s="157"/>
      <c r="HL229" s="157"/>
      <c r="HM229" s="157"/>
      <c r="HN229" s="157"/>
      <c r="HO229" s="157"/>
      <c r="HP229" s="157"/>
      <c r="HQ229" s="157"/>
      <c r="HR229" s="157"/>
      <c r="HS229" s="157"/>
      <c r="HT229" s="157"/>
      <c r="HU229" s="157"/>
      <c r="HV229" s="157"/>
      <c r="HW229" s="157"/>
      <c r="HX229" s="157"/>
      <c r="HY229" s="157"/>
      <c r="HZ229" s="157"/>
      <c r="IA229" s="157"/>
      <c r="IB229" s="157"/>
      <c r="IC229" s="157"/>
      <c r="ID229" s="157"/>
      <c r="IE229" s="157"/>
      <c r="IF229" s="157"/>
      <c r="IG229" s="157"/>
      <c r="IH229" s="157"/>
      <c r="II229" s="157"/>
      <c r="IJ229" s="157"/>
      <c r="IK229" s="157"/>
      <c r="IL229" s="157"/>
      <c r="IM229" s="157"/>
      <c r="IN229" s="157"/>
      <c r="IO229" s="157"/>
      <c r="IP229" s="157"/>
      <c r="IQ229" s="157"/>
      <c r="IR229" s="157"/>
      <c r="IS229" s="157"/>
      <c r="IT229" s="157"/>
      <c r="IU229" s="157"/>
      <c r="IV229" s="157"/>
      <c r="IW229" s="157"/>
      <c r="IX229" s="157"/>
      <c r="IY229" s="157"/>
      <c r="IZ229" s="157"/>
      <c r="JA229" s="157"/>
      <c r="JB229" s="157"/>
      <c r="JC229" s="157"/>
      <c r="JD229" s="157"/>
      <c r="JE229" s="157"/>
      <c r="JF229" s="157"/>
      <c r="JG229" s="157"/>
      <c r="JH229" s="157"/>
      <c r="JI229" s="157"/>
      <c r="JJ229" s="157"/>
      <c r="JK229" s="157"/>
      <c r="JL229" s="157"/>
      <c r="JM229" s="157"/>
      <c r="JN229" s="157"/>
      <c r="JO229" s="157"/>
      <c r="JP229" s="157"/>
      <c r="JQ229" s="157"/>
      <c r="JR229" s="157"/>
      <c r="JS229" s="157"/>
      <c r="JT229" s="157"/>
      <c r="JU229" s="157"/>
      <c r="JV229" s="157"/>
      <c r="JW229" s="157"/>
      <c r="JX229" s="157"/>
      <c r="JY229" s="157"/>
      <c r="JZ229" s="157"/>
      <c r="KA229" s="157"/>
      <c r="KB229" s="157"/>
      <c r="KC229" s="157"/>
      <c r="KD229" s="157"/>
      <c r="KE229" s="157"/>
      <c r="KF229" s="157"/>
      <c r="KG229" s="157"/>
      <c r="KH229" s="157"/>
      <c r="KI229" s="157"/>
      <c r="KJ229" s="157"/>
      <c r="KK229" s="157"/>
      <c r="KL229" s="157"/>
      <c r="KM229" s="157"/>
      <c r="KN229" s="157"/>
      <c r="KO229" s="157"/>
      <c r="KP229" s="157"/>
      <c r="KQ229" s="157"/>
      <c r="KR229" s="157"/>
      <c r="KS229" s="157"/>
      <c r="KT229" s="157"/>
      <c r="KU229" s="157"/>
      <c r="KV229" s="157"/>
      <c r="KW229" s="157"/>
      <c r="KX229" s="157"/>
      <c r="KY229" s="157"/>
      <c r="KZ229" s="157"/>
      <c r="LA229" s="157"/>
      <c r="LB229" s="157"/>
      <c r="LC229" s="157"/>
      <c r="LD229" s="157"/>
      <c r="LE229" s="157"/>
      <c r="LF229" s="157"/>
      <c r="LG229" s="157"/>
      <c r="LH229" s="157"/>
      <c r="LI229" s="157"/>
      <c r="LJ229" s="157"/>
      <c r="LK229" s="157"/>
      <c r="LL229" s="157"/>
      <c r="LM229" s="157"/>
      <c r="LN229" s="157"/>
      <c r="LO229" s="157"/>
      <c r="LP229" s="157"/>
      <c r="LQ229" s="157"/>
      <c r="LR229" s="157"/>
    </row>
    <row r="230" spans="1:330" s="159" customFormat="1" x14ac:dyDescent="0.2">
      <c r="A230" s="145" t="s">
        <v>616</v>
      </c>
      <c r="B230" s="145" t="s">
        <v>633</v>
      </c>
      <c r="C230" s="147">
        <v>43</v>
      </c>
      <c r="D230" s="147"/>
      <c r="E230" s="145"/>
      <c r="F230" s="168">
        <v>329</v>
      </c>
      <c r="G230" s="148"/>
      <c r="H230" s="149"/>
      <c r="I230" s="101">
        <f t="shared" ref="I230:AL230" si="413">I231</f>
        <v>1000</v>
      </c>
      <c r="J230" s="101">
        <f t="shared" si="413"/>
        <v>0</v>
      </c>
      <c r="K230" s="101">
        <f t="shared" si="413"/>
        <v>250</v>
      </c>
      <c r="L230" s="101">
        <f t="shared" si="413"/>
        <v>0</v>
      </c>
      <c r="M230" s="108">
        <f t="shared" si="413"/>
        <v>250</v>
      </c>
      <c r="N230" s="108">
        <f t="shared" si="413"/>
        <v>0</v>
      </c>
      <c r="O230" s="108">
        <f t="shared" si="413"/>
        <v>250</v>
      </c>
      <c r="P230" s="108">
        <f t="shared" si="413"/>
        <v>0</v>
      </c>
      <c r="Q230" s="108">
        <f t="shared" si="413"/>
        <v>250</v>
      </c>
      <c r="R230" s="108">
        <f t="shared" si="413"/>
        <v>0</v>
      </c>
      <c r="S230" s="108">
        <f t="shared" si="413"/>
        <v>0</v>
      </c>
      <c r="T230" s="108">
        <f t="shared" si="413"/>
        <v>0</v>
      </c>
      <c r="U230" s="101">
        <f t="shared" si="413"/>
        <v>0</v>
      </c>
      <c r="V230" s="101">
        <f t="shared" si="413"/>
        <v>0</v>
      </c>
      <c r="W230" s="108">
        <f t="shared" si="413"/>
        <v>0</v>
      </c>
      <c r="X230" s="108">
        <f t="shared" si="413"/>
        <v>0</v>
      </c>
      <c r="Y230" s="108">
        <f t="shared" si="413"/>
        <v>0</v>
      </c>
      <c r="Z230" s="108">
        <f t="shared" si="413"/>
        <v>0</v>
      </c>
      <c r="AA230" s="108">
        <f t="shared" si="413"/>
        <v>0</v>
      </c>
      <c r="AB230" s="108">
        <f t="shared" si="413"/>
        <v>0</v>
      </c>
      <c r="AC230" s="108">
        <f t="shared" si="413"/>
        <v>0</v>
      </c>
      <c r="AD230" s="108">
        <f t="shared" si="413"/>
        <v>0</v>
      </c>
      <c r="AE230" s="108">
        <f t="shared" si="413"/>
        <v>0</v>
      </c>
      <c r="AF230" s="108">
        <f t="shared" si="413"/>
        <v>0</v>
      </c>
      <c r="AG230" s="108">
        <f t="shared" si="413"/>
        <v>0</v>
      </c>
      <c r="AH230" s="108">
        <f t="shared" si="413"/>
        <v>0</v>
      </c>
      <c r="AI230" s="108">
        <f t="shared" si="413"/>
        <v>0</v>
      </c>
      <c r="AJ230" s="108">
        <f t="shared" si="413"/>
        <v>0</v>
      </c>
      <c r="AK230" s="108">
        <f t="shared" si="413"/>
        <v>0</v>
      </c>
      <c r="AL230" s="108">
        <f t="shared" si="413"/>
        <v>0</v>
      </c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  <c r="CA230" s="150"/>
      <c r="CB230" s="150"/>
      <c r="CC230" s="150"/>
      <c r="CD230" s="150"/>
      <c r="CE230" s="150"/>
      <c r="CF230" s="150"/>
      <c r="CG230" s="150"/>
      <c r="CH230" s="150"/>
      <c r="CI230" s="150"/>
      <c r="CJ230" s="150"/>
      <c r="CK230" s="150"/>
      <c r="CL230" s="150"/>
      <c r="CM230" s="150"/>
      <c r="CN230" s="150"/>
      <c r="CO230" s="150"/>
      <c r="CP230" s="150"/>
      <c r="CQ230" s="150"/>
      <c r="CR230" s="150"/>
      <c r="CS230" s="150"/>
      <c r="CT230" s="150"/>
      <c r="CU230" s="150"/>
      <c r="CV230" s="150"/>
      <c r="CW230" s="150"/>
      <c r="CX230" s="150"/>
      <c r="CY230" s="150"/>
      <c r="CZ230" s="150"/>
      <c r="DA230" s="150"/>
      <c r="DB230" s="150"/>
      <c r="DC230" s="150"/>
      <c r="DD230" s="150"/>
      <c r="DE230" s="150"/>
      <c r="DF230" s="150"/>
      <c r="DG230" s="150"/>
      <c r="DH230" s="150"/>
      <c r="DI230" s="150"/>
      <c r="DJ230" s="150"/>
      <c r="DK230" s="150"/>
      <c r="DL230" s="150"/>
      <c r="DM230" s="150"/>
      <c r="DN230" s="150"/>
      <c r="DO230" s="150"/>
      <c r="DP230" s="150"/>
      <c r="DQ230" s="150"/>
      <c r="DR230" s="150"/>
      <c r="DS230" s="150"/>
      <c r="DT230" s="150"/>
      <c r="DU230" s="150"/>
      <c r="DV230" s="150"/>
      <c r="DW230" s="150"/>
      <c r="DX230" s="150"/>
      <c r="DY230" s="150"/>
      <c r="DZ230" s="150"/>
      <c r="EA230" s="150"/>
      <c r="EB230" s="150"/>
      <c r="EC230" s="150"/>
      <c r="ED230" s="150"/>
      <c r="EE230" s="150"/>
      <c r="EF230" s="150"/>
      <c r="EG230" s="150"/>
      <c r="EH230" s="150"/>
      <c r="EI230" s="150"/>
      <c r="EJ230" s="150"/>
      <c r="EK230" s="150"/>
      <c r="EL230" s="150"/>
      <c r="EM230" s="150"/>
      <c r="EN230" s="150"/>
      <c r="EO230" s="150"/>
      <c r="EP230" s="150"/>
      <c r="EQ230" s="150"/>
      <c r="ER230" s="150"/>
      <c r="ES230" s="150"/>
      <c r="ET230" s="150"/>
      <c r="EU230" s="150"/>
      <c r="EV230" s="150"/>
      <c r="EW230" s="150"/>
      <c r="EX230" s="150"/>
      <c r="EY230" s="150"/>
      <c r="EZ230" s="150"/>
      <c r="FA230" s="150"/>
      <c r="FB230" s="150"/>
      <c r="FC230" s="150"/>
      <c r="FD230" s="150"/>
      <c r="FE230" s="150"/>
      <c r="FF230" s="150"/>
      <c r="FG230" s="150"/>
      <c r="FH230" s="150"/>
      <c r="FI230" s="150"/>
      <c r="FJ230" s="150"/>
      <c r="FK230" s="150"/>
      <c r="FL230" s="150"/>
      <c r="FM230" s="150"/>
      <c r="FN230" s="150"/>
      <c r="FO230" s="150"/>
      <c r="FP230" s="150"/>
      <c r="FQ230" s="150"/>
      <c r="FR230" s="150"/>
      <c r="FS230" s="150"/>
      <c r="FT230" s="150"/>
      <c r="FU230" s="150"/>
      <c r="FV230" s="150"/>
      <c r="FW230" s="150"/>
      <c r="FX230" s="150"/>
      <c r="FY230" s="150"/>
      <c r="FZ230" s="150"/>
      <c r="GA230" s="150"/>
      <c r="GB230" s="150"/>
      <c r="GC230" s="150"/>
      <c r="GD230" s="150"/>
      <c r="GE230" s="150"/>
      <c r="GF230" s="150"/>
      <c r="GG230" s="150"/>
      <c r="GH230" s="150"/>
      <c r="GI230" s="150"/>
      <c r="GJ230" s="150"/>
      <c r="GK230" s="150"/>
      <c r="GL230" s="150"/>
      <c r="GM230" s="150"/>
      <c r="GN230" s="150"/>
      <c r="GO230" s="150"/>
      <c r="GP230" s="150"/>
      <c r="GQ230" s="150"/>
      <c r="GR230" s="150"/>
      <c r="GS230" s="150"/>
      <c r="GT230" s="150"/>
      <c r="GU230" s="150"/>
      <c r="GV230" s="150"/>
      <c r="GW230" s="150"/>
      <c r="GX230" s="150"/>
      <c r="GY230" s="150"/>
      <c r="GZ230" s="150"/>
      <c r="HA230" s="150"/>
      <c r="HB230" s="150"/>
      <c r="HC230" s="150"/>
      <c r="HD230" s="150"/>
      <c r="HE230" s="150"/>
      <c r="HF230" s="150"/>
      <c r="HG230" s="150"/>
      <c r="HH230" s="150"/>
      <c r="HI230" s="150"/>
      <c r="HJ230" s="150"/>
      <c r="HK230" s="150"/>
      <c r="HL230" s="150"/>
      <c r="HM230" s="150"/>
      <c r="HN230" s="150"/>
      <c r="HO230" s="150"/>
      <c r="HP230" s="150"/>
      <c r="HQ230" s="150"/>
      <c r="HR230" s="150"/>
      <c r="HS230" s="150"/>
      <c r="HT230" s="150"/>
      <c r="HU230" s="150"/>
      <c r="HV230" s="150"/>
      <c r="HW230" s="150"/>
      <c r="HX230" s="150"/>
      <c r="HY230" s="150"/>
      <c r="HZ230" s="150"/>
      <c r="IA230" s="150"/>
      <c r="IB230" s="150"/>
      <c r="IC230" s="150"/>
      <c r="ID230" s="150"/>
      <c r="IE230" s="150"/>
      <c r="IF230" s="150"/>
      <c r="IG230" s="150"/>
      <c r="IH230" s="150"/>
      <c r="II230" s="150"/>
      <c r="IJ230" s="150"/>
      <c r="IK230" s="150"/>
      <c r="IL230" s="150"/>
      <c r="IM230" s="150"/>
      <c r="IN230" s="150"/>
      <c r="IO230" s="150"/>
      <c r="IP230" s="150"/>
      <c r="IQ230" s="150"/>
      <c r="IR230" s="150"/>
      <c r="IS230" s="150"/>
      <c r="IT230" s="150"/>
      <c r="IU230" s="150"/>
      <c r="IV230" s="150"/>
      <c r="IW230" s="150"/>
      <c r="IX230" s="150"/>
      <c r="IY230" s="150"/>
      <c r="IZ230" s="150"/>
      <c r="JA230" s="150"/>
      <c r="JB230" s="150"/>
      <c r="JC230" s="150"/>
      <c r="JD230" s="150"/>
      <c r="JE230" s="150"/>
      <c r="JF230" s="150"/>
      <c r="JG230" s="150"/>
      <c r="JH230" s="150"/>
      <c r="JI230" s="150"/>
      <c r="JJ230" s="150"/>
      <c r="JK230" s="150"/>
      <c r="JL230" s="150"/>
      <c r="JM230" s="150"/>
      <c r="JN230" s="150"/>
      <c r="JO230" s="150"/>
      <c r="JP230" s="150"/>
      <c r="JQ230" s="150"/>
      <c r="JR230" s="150"/>
      <c r="JS230" s="150"/>
      <c r="JT230" s="150"/>
      <c r="JU230" s="150"/>
      <c r="JV230" s="150"/>
      <c r="JW230" s="150"/>
      <c r="JX230" s="150"/>
      <c r="JY230" s="150"/>
      <c r="JZ230" s="150"/>
      <c r="KA230" s="150"/>
      <c r="KB230" s="150"/>
      <c r="KC230" s="150"/>
      <c r="KD230" s="150"/>
      <c r="KE230" s="150"/>
      <c r="KF230" s="150"/>
      <c r="KG230" s="150"/>
      <c r="KH230" s="150"/>
      <c r="KI230" s="150"/>
      <c r="KJ230" s="150"/>
      <c r="KK230" s="150"/>
      <c r="KL230" s="150"/>
      <c r="KM230" s="150"/>
      <c r="KN230" s="150"/>
      <c r="KO230" s="150"/>
      <c r="KP230" s="150"/>
      <c r="KQ230" s="150"/>
      <c r="KR230" s="150"/>
      <c r="KS230" s="150"/>
      <c r="KT230" s="150"/>
      <c r="KU230" s="150"/>
      <c r="KV230" s="150"/>
      <c r="KW230" s="150"/>
      <c r="KX230" s="150"/>
      <c r="KY230" s="150"/>
      <c r="KZ230" s="150"/>
      <c r="LA230" s="150"/>
      <c r="LB230" s="150"/>
      <c r="LC230" s="150"/>
      <c r="LD230" s="150"/>
      <c r="LE230" s="150"/>
      <c r="LF230" s="150"/>
      <c r="LG230" s="150"/>
      <c r="LH230" s="150"/>
      <c r="LI230" s="150"/>
      <c r="LJ230" s="150"/>
      <c r="LK230" s="150"/>
      <c r="LL230" s="150"/>
      <c r="LM230" s="150"/>
      <c r="LN230" s="150"/>
      <c r="LO230" s="150"/>
      <c r="LP230" s="150"/>
      <c r="LQ230" s="150"/>
      <c r="LR230" s="150"/>
    </row>
    <row r="231" spans="1:330" s="158" customFormat="1" ht="15" x14ac:dyDescent="0.2">
      <c r="A231" s="151" t="s">
        <v>616</v>
      </c>
      <c r="B231" s="151" t="s">
        <v>633</v>
      </c>
      <c r="C231" s="153">
        <v>43</v>
      </c>
      <c r="D231" s="153"/>
      <c r="E231" s="151" t="s">
        <v>101</v>
      </c>
      <c r="F231" s="174">
        <v>3293</v>
      </c>
      <c r="G231" s="155" t="s">
        <v>64</v>
      </c>
      <c r="H231" s="156"/>
      <c r="I231" s="94">
        <v>1000</v>
      </c>
      <c r="J231" s="112"/>
      <c r="K231" s="94">
        <v>250</v>
      </c>
      <c r="L231" s="112"/>
      <c r="M231" s="118">
        <v>250</v>
      </c>
      <c r="N231" s="113"/>
      <c r="O231" s="118">
        <v>250</v>
      </c>
      <c r="P231" s="113"/>
      <c r="Q231" s="118">
        <v>250</v>
      </c>
      <c r="R231" s="113"/>
      <c r="S231" s="118"/>
      <c r="T231" s="113"/>
      <c r="U231" s="94">
        <v>0</v>
      </c>
      <c r="V231" s="112"/>
      <c r="W231" s="118"/>
      <c r="X231" s="113"/>
      <c r="Y231" s="118"/>
      <c r="Z231" s="113"/>
      <c r="AA231" s="118"/>
      <c r="AB231" s="113"/>
      <c r="AC231" s="118"/>
      <c r="AD231" s="113"/>
      <c r="AE231" s="118"/>
      <c r="AF231" s="113"/>
      <c r="AG231" s="118"/>
      <c r="AH231" s="113"/>
      <c r="AI231" s="118"/>
      <c r="AJ231" s="113"/>
      <c r="AK231" s="118"/>
      <c r="AL231" s="113"/>
      <c r="AM231" s="157"/>
      <c r="AN231" s="157"/>
      <c r="AO231" s="157"/>
      <c r="AP231" s="157"/>
      <c r="AQ231" s="157"/>
      <c r="AR231" s="157"/>
      <c r="AS231" s="157"/>
      <c r="AT231" s="157"/>
      <c r="AU231" s="157"/>
      <c r="AV231" s="157"/>
      <c r="AW231" s="157"/>
      <c r="AX231" s="157"/>
      <c r="AY231" s="157"/>
      <c r="AZ231" s="157"/>
      <c r="BA231" s="157"/>
      <c r="BB231" s="157"/>
      <c r="BC231" s="157"/>
      <c r="BD231" s="157"/>
      <c r="BE231" s="157"/>
      <c r="BF231" s="157"/>
      <c r="BG231" s="157"/>
      <c r="BH231" s="157"/>
      <c r="BI231" s="157"/>
      <c r="BJ231" s="157"/>
      <c r="BK231" s="157"/>
      <c r="BL231" s="157"/>
      <c r="BM231" s="157"/>
      <c r="BN231" s="157"/>
      <c r="BO231" s="157"/>
      <c r="BP231" s="157"/>
      <c r="BQ231" s="157"/>
      <c r="BR231" s="157"/>
      <c r="BS231" s="157"/>
      <c r="BT231" s="157"/>
      <c r="BU231" s="157"/>
      <c r="BV231" s="157"/>
      <c r="BW231" s="157"/>
      <c r="BX231" s="157"/>
      <c r="BY231" s="157"/>
      <c r="BZ231" s="157"/>
      <c r="CA231" s="157"/>
      <c r="CB231" s="157"/>
      <c r="CC231" s="157"/>
      <c r="CD231" s="157"/>
      <c r="CE231" s="157"/>
      <c r="CF231" s="157"/>
      <c r="CG231" s="157"/>
      <c r="CH231" s="157"/>
      <c r="CI231" s="157"/>
      <c r="CJ231" s="157"/>
      <c r="CK231" s="157"/>
      <c r="CL231" s="157"/>
      <c r="CM231" s="157"/>
      <c r="CN231" s="157"/>
      <c r="CO231" s="157"/>
      <c r="CP231" s="157"/>
      <c r="CQ231" s="157"/>
      <c r="CR231" s="157"/>
      <c r="CS231" s="157"/>
      <c r="CT231" s="157"/>
      <c r="CU231" s="157"/>
      <c r="CV231" s="157"/>
      <c r="CW231" s="157"/>
      <c r="CX231" s="157"/>
      <c r="CY231" s="157"/>
      <c r="CZ231" s="157"/>
      <c r="DA231" s="157"/>
      <c r="DB231" s="157"/>
      <c r="DC231" s="157"/>
      <c r="DD231" s="157"/>
      <c r="DE231" s="157"/>
      <c r="DF231" s="157"/>
      <c r="DG231" s="157"/>
      <c r="DH231" s="157"/>
      <c r="DI231" s="157"/>
      <c r="DJ231" s="157"/>
      <c r="DK231" s="157"/>
      <c r="DL231" s="157"/>
      <c r="DM231" s="157"/>
      <c r="DN231" s="157"/>
      <c r="DO231" s="157"/>
      <c r="DP231" s="157"/>
      <c r="DQ231" s="157"/>
      <c r="DR231" s="157"/>
      <c r="DS231" s="157"/>
      <c r="DT231" s="157"/>
      <c r="DU231" s="157"/>
      <c r="DV231" s="157"/>
      <c r="DW231" s="157"/>
      <c r="DX231" s="157"/>
      <c r="DY231" s="157"/>
      <c r="DZ231" s="157"/>
      <c r="EA231" s="157"/>
      <c r="EB231" s="157"/>
      <c r="EC231" s="157"/>
      <c r="ED231" s="157"/>
      <c r="EE231" s="157"/>
      <c r="EF231" s="157"/>
      <c r="EG231" s="157"/>
      <c r="EH231" s="157"/>
      <c r="EI231" s="157"/>
      <c r="EJ231" s="157"/>
      <c r="EK231" s="157"/>
      <c r="EL231" s="157"/>
      <c r="EM231" s="157"/>
      <c r="EN231" s="157"/>
      <c r="EO231" s="157"/>
      <c r="EP231" s="157"/>
      <c r="EQ231" s="157"/>
      <c r="ER231" s="157"/>
      <c r="ES231" s="157"/>
      <c r="ET231" s="157"/>
      <c r="EU231" s="157"/>
      <c r="EV231" s="157"/>
      <c r="EW231" s="157"/>
      <c r="EX231" s="157"/>
      <c r="EY231" s="157"/>
      <c r="EZ231" s="157"/>
      <c r="FA231" s="157"/>
      <c r="FB231" s="157"/>
      <c r="FC231" s="157"/>
      <c r="FD231" s="157"/>
      <c r="FE231" s="157"/>
      <c r="FF231" s="157"/>
      <c r="FG231" s="157"/>
      <c r="FH231" s="157"/>
      <c r="FI231" s="157"/>
      <c r="FJ231" s="157"/>
      <c r="FK231" s="157"/>
      <c r="FL231" s="157"/>
      <c r="FM231" s="157"/>
      <c r="FN231" s="157"/>
      <c r="FO231" s="157"/>
      <c r="FP231" s="157"/>
      <c r="FQ231" s="157"/>
      <c r="FR231" s="157"/>
      <c r="FS231" s="157"/>
      <c r="FT231" s="157"/>
      <c r="FU231" s="157"/>
      <c r="FV231" s="157"/>
      <c r="FW231" s="157"/>
      <c r="FX231" s="157"/>
      <c r="FY231" s="157"/>
      <c r="FZ231" s="157"/>
      <c r="GA231" s="157"/>
      <c r="GB231" s="157"/>
      <c r="GC231" s="157"/>
      <c r="GD231" s="157"/>
      <c r="GE231" s="157"/>
      <c r="GF231" s="157"/>
      <c r="GG231" s="157"/>
      <c r="GH231" s="157"/>
      <c r="GI231" s="157"/>
      <c r="GJ231" s="157"/>
      <c r="GK231" s="157"/>
      <c r="GL231" s="157"/>
      <c r="GM231" s="157"/>
      <c r="GN231" s="157"/>
      <c r="GO231" s="157"/>
      <c r="GP231" s="157"/>
      <c r="GQ231" s="157"/>
      <c r="GR231" s="157"/>
      <c r="GS231" s="157"/>
      <c r="GT231" s="157"/>
      <c r="GU231" s="157"/>
      <c r="GV231" s="157"/>
      <c r="GW231" s="157"/>
      <c r="GX231" s="157"/>
      <c r="GY231" s="157"/>
      <c r="GZ231" s="157"/>
      <c r="HA231" s="157"/>
      <c r="HB231" s="157"/>
      <c r="HC231" s="157"/>
      <c r="HD231" s="157"/>
      <c r="HE231" s="157"/>
      <c r="HF231" s="157"/>
      <c r="HG231" s="157"/>
      <c r="HH231" s="157"/>
      <c r="HI231" s="157"/>
      <c r="HJ231" s="157"/>
      <c r="HK231" s="157"/>
      <c r="HL231" s="157"/>
      <c r="HM231" s="157"/>
      <c r="HN231" s="157"/>
      <c r="HO231" s="157"/>
      <c r="HP231" s="157"/>
      <c r="HQ231" s="157"/>
      <c r="HR231" s="157"/>
      <c r="HS231" s="157"/>
      <c r="HT231" s="157"/>
      <c r="HU231" s="157"/>
      <c r="HV231" s="157"/>
      <c r="HW231" s="157"/>
      <c r="HX231" s="157"/>
      <c r="HY231" s="157"/>
      <c r="HZ231" s="157"/>
      <c r="IA231" s="157"/>
      <c r="IB231" s="157"/>
      <c r="IC231" s="157"/>
      <c r="ID231" s="157"/>
      <c r="IE231" s="157"/>
      <c r="IF231" s="157"/>
      <c r="IG231" s="157"/>
      <c r="IH231" s="157"/>
      <c r="II231" s="157"/>
      <c r="IJ231" s="157"/>
      <c r="IK231" s="157"/>
      <c r="IL231" s="157"/>
      <c r="IM231" s="157"/>
      <c r="IN231" s="157"/>
      <c r="IO231" s="157"/>
      <c r="IP231" s="157"/>
      <c r="IQ231" s="157"/>
      <c r="IR231" s="157"/>
      <c r="IS231" s="157"/>
      <c r="IT231" s="157"/>
      <c r="IU231" s="157"/>
      <c r="IV231" s="157"/>
      <c r="IW231" s="157"/>
      <c r="IX231" s="157"/>
      <c r="IY231" s="157"/>
      <c r="IZ231" s="157"/>
      <c r="JA231" s="157"/>
      <c r="JB231" s="157"/>
      <c r="JC231" s="157"/>
      <c r="JD231" s="157"/>
      <c r="JE231" s="157"/>
      <c r="JF231" s="157"/>
      <c r="JG231" s="157"/>
      <c r="JH231" s="157"/>
      <c r="JI231" s="157"/>
      <c r="JJ231" s="157"/>
      <c r="JK231" s="157"/>
      <c r="JL231" s="157"/>
      <c r="JM231" s="157"/>
      <c r="JN231" s="157"/>
      <c r="JO231" s="157"/>
      <c r="JP231" s="157"/>
      <c r="JQ231" s="157"/>
      <c r="JR231" s="157"/>
      <c r="JS231" s="157"/>
      <c r="JT231" s="157"/>
      <c r="JU231" s="157"/>
      <c r="JV231" s="157"/>
      <c r="JW231" s="157"/>
      <c r="JX231" s="157"/>
      <c r="JY231" s="157"/>
      <c r="JZ231" s="157"/>
      <c r="KA231" s="157"/>
      <c r="KB231" s="157"/>
      <c r="KC231" s="157"/>
      <c r="KD231" s="157"/>
      <c r="KE231" s="157"/>
      <c r="KF231" s="157"/>
      <c r="KG231" s="157"/>
      <c r="KH231" s="157"/>
      <c r="KI231" s="157"/>
      <c r="KJ231" s="157"/>
      <c r="KK231" s="157"/>
      <c r="KL231" s="157"/>
      <c r="KM231" s="157"/>
      <c r="KN231" s="157"/>
      <c r="KO231" s="157"/>
      <c r="KP231" s="157"/>
      <c r="KQ231" s="157"/>
      <c r="KR231" s="157"/>
      <c r="KS231" s="157"/>
      <c r="KT231" s="157"/>
      <c r="KU231" s="157"/>
      <c r="KV231" s="157"/>
      <c r="KW231" s="157"/>
      <c r="KX231" s="157"/>
      <c r="KY231" s="157"/>
      <c r="KZ231" s="157"/>
      <c r="LA231" s="157"/>
      <c r="LB231" s="157"/>
      <c r="LC231" s="157"/>
      <c r="LD231" s="157"/>
      <c r="LE231" s="157"/>
      <c r="LF231" s="157"/>
      <c r="LG231" s="157"/>
      <c r="LH231" s="157"/>
      <c r="LI231" s="157"/>
      <c r="LJ231" s="157"/>
      <c r="LK231" s="157"/>
      <c r="LL231" s="157"/>
      <c r="LM231" s="157"/>
      <c r="LN231" s="157"/>
      <c r="LO231" s="157"/>
      <c r="LP231" s="157"/>
      <c r="LQ231" s="157"/>
      <c r="LR231" s="157"/>
    </row>
    <row r="232" spans="1:330" x14ac:dyDescent="0.2">
      <c r="A232" s="170" t="s">
        <v>616</v>
      </c>
      <c r="B232" s="170" t="s">
        <v>633</v>
      </c>
      <c r="C232" s="141">
        <v>43</v>
      </c>
      <c r="D232" s="141"/>
      <c r="E232" s="171"/>
      <c r="F232" s="142">
        <v>42</v>
      </c>
      <c r="G232" s="143"/>
      <c r="H232" s="172"/>
      <c r="I232" s="105">
        <f t="shared" ref="I232:AK233" si="414">I233</f>
        <v>24000</v>
      </c>
      <c r="J232" s="105">
        <f t="shared" si="414"/>
        <v>0</v>
      </c>
      <c r="K232" s="105">
        <f t="shared" si="414"/>
        <v>6000</v>
      </c>
      <c r="L232" s="105">
        <f t="shared" si="414"/>
        <v>0</v>
      </c>
      <c r="M232" s="105">
        <f t="shared" si="414"/>
        <v>6000</v>
      </c>
      <c r="N232" s="105">
        <f t="shared" si="414"/>
        <v>0</v>
      </c>
      <c r="O232" s="105">
        <f t="shared" si="414"/>
        <v>6000</v>
      </c>
      <c r="P232" s="105">
        <f t="shared" si="414"/>
        <v>0</v>
      </c>
      <c r="Q232" s="105">
        <f t="shared" si="414"/>
        <v>6000</v>
      </c>
      <c r="R232" s="105">
        <f t="shared" si="414"/>
        <v>0</v>
      </c>
      <c r="S232" s="105">
        <f t="shared" si="414"/>
        <v>0</v>
      </c>
      <c r="T232" s="105">
        <f t="shared" si="414"/>
        <v>0</v>
      </c>
      <c r="U232" s="105">
        <f t="shared" si="414"/>
        <v>0</v>
      </c>
      <c r="V232" s="105">
        <f t="shared" si="414"/>
        <v>0</v>
      </c>
      <c r="W232" s="105">
        <f t="shared" si="414"/>
        <v>0</v>
      </c>
      <c r="X232" s="105">
        <f t="shared" si="414"/>
        <v>0</v>
      </c>
      <c r="Y232" s="105">
        <f t="shared" si="414"/>
        <v>0</v>
      </c>
      <c r="Z232" s="105">
        <f t="shared" si="414"/>
        <v>0</v>
      </c>
      <c r="AA232" s="105">
        <f t="shared" si="414"/>
        <v>0</v>
      </c>
      <c r="AB232" s="105">
        <f t="shared" si="414"/>
        <v>0</v>
      </c>
      <c r="AC232" s="105">
        <f t="shared" si="414"/>
        <v>0</v>
      </c>
      <c r="AD232" s="105">
        <f t="shared" si="414"/>
        <v>0</v>
      </c>
      <c r="AE232" s="105">
        <f t="shared" si="414"/>
        <v>0</v>
      </c>
      <c r="AF232" s="105">
        <f t="shared" si="414"/>
        <v>0</v>
      </c>
      <c r="AG232" s="105">
        <f t="shared" si="414"/>
        <v>0</v>
      </c>
      <c r="AH232" s="105">
        <f t="shared" ref="AG232:AJ233" si="415">AH233</f>
        <v>0</v>
      </c>
      <c r="AI232" s="105">
        <f t="shared" si="414"/>
        <v>0</v>
      </c>
      <c r="AJ232" s="105">
        <f t="shared" si="415"/>
        <v>0</v>
      </c>
      <c r="AK232" s="105">
        <f t="shared" si="414"/>
        <v>0</v>
      </c>
      <c r="AL232" s="105">
        <f t="shared" ref="AK232:AL233" si="416">AL233</f>
        <v>0</v>
      </c>
    </row>
    <row r="233" spans="1:330" s="159" customFormat="1" x14ac:dyDescent="0.2">
      <c r="A233" s="145" t="s">
        <v>616</v>
      </c>
      <c r="B233" s="145" t="s">
        <v>633</v>
      </c>
      <c r="C233" s="147">
        <v>43</v>
      </c>
      <c r="D233" s="147"/>
      <c r="E233" s="145"/>
      <c r="F233" s="168">
        <v>422</v>
      </c>
      <c r="G233" s="148"/>
      <c r="H233" s="149"/>
      <c r="I233" s="101">
        <f t="shared" si="414"/>
        <v>24000</v>
      </c>
      <c r="J233" s="101">
        <f t="shared" si="414"/>
        <v>0</v>
      </c>
      <c r="K233" s="101">
        <f t="shared" si="414"/>
        <v>6000</v>
      </c>
      <c r="L233" s="101">
        <f t="shared" si="414"/>
        <v>0</v>
      </c>
      <c r="M233" s="108">
        <f t="shared" si="414"/>
        <v>6000</v>
      </c>
      <c r="N233" s="108">
        <f t="shared" si="414"/>
        <v>0</v>
      </c>
      <c r="O233" s="108">
        <f t="shared" si="414"/>
        <v>6000</v>
      </c>
      <c r="P233" s="108">
        <f t="shared" si="414"/>
        <v>0</v>
      </c>
      <c r="Q233" s="108">
        <f t="shared" si="414"/>
        <v>6000</v>
      </c>
      <c r="R233" s="108">
        <f t="shared" si="414"/>
        <v>0</v>
      </c>
      <c r="S233" s="108">
        <f t="shared" si="414"/>
        <v>0</v>
      </c>
      <c r="T233" s="108">
        <f t="shared" si="414"/>
        <v>0</v>
      </c>
      <c r="U233" s="101">
        <f t="shared" si="414"/>
        <v>0</v>
      </c>
      <c r="V233" s="101">
        <f t="shared" si="414"/>
        <v>0</v>
      </c>
      <c r="W233" s="108">
        <f t="shared" si="414"/>
        <v>0</v>
      </c>
      <c r="X233" s="108">
        <f t="shared" si="414"/>
        <v>0</v>
      </c>
      <c r="Y233" s="108">
        <f t="shared" si="414"/>
        <v>0</v>
      </c>
      <c r="Z233" s="108">
        <f t="shared" si="414"/>
        <v>0</v>
      </c>
      <c r="AA233" s="108">
        <f t="shared" si="414"/>
        <v>0</v>
      </c>
      <c r="AB233" s="108">
        <f t="shared" si="414"/>
        <v>0</v>
      </c>
      <c r="AC233" s="108">
        <f t="shared" si="414"/>
        <v>0</v>
      </c>
      <c r="AD233" s="108">
        <f t="shared" si="414"/>
        <v>0</v>
      </c>
      <c r="AE233" s="108">
        <f t="shared" si="414"/>
        <v>0</v>
      </c>
      <c r="AF233" s="108">
        <f t="shared" si="414"/>
        <v>0</v>
      </c>
      <c r="AG233" s="108">
        <f t="shared" si="415"/>
        <v>0</v>
      </c>
      <c r="AH233" s="108">
        <f t="shared" si="415"/>
        <v>0</v>
      </c>
      <c r="AI233" s="108">
        <f t="shared" si="415"/>
        <v>0</v>
      </c>
      <c r="AJ233" s="108">
        <f t="shared" si="415"/>
        <v>0</v>
      </c>
      <c r="AK233" s="108">
        <f t="shared" si="416"/>
        <v>0</v>
      </c>
      <c r="AL233" s="108">
        <f t="shared" si="416"/>
        <v>0</v>
      </c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50"/>
      <c r="CH233" s="150"/>
      <c r="CI233" s="150"/>
      <c r="CJ233" s="150"/>
      <c r="CK233" s="150"/>
      <c r="CL233" s="150"/>
      <c r="CM233" s="150"/>
      <c r="CN233" s="150"/>
      <c r="CO233" s="150"/>
      <c r="CP233" s="150"/>
      <c r="CQ233" s="150"/>
      <c r="CR233" s="150"/>
      <c r="CS233" s="150"/>
      <c r="CT233" s="150"/>
      <c r="CU233" s="150"/>
      <c r="CV233" s="150"/>
      <c r="CW233" s="150"/>
      <c r="CX233" s="150"/>
      <c r="CY233" s="150"/>
      <c r="CZ233" s="150"/>
      <c r="DA233" s="150"/>
      <c r="DB233" s="150"/>
      <c r="DC233" s="150"/>
      <c r="DD233" s="150"/>
      <c r="DE233" s="150"/>
      <c r="DF233" s="150"/>
      <c r="DG233" s="150"/>
      <c r="DH233" s="150"/>
      <c r="DI233" s="150"/>
      <c r="DJ233" s="150"/>
      <c r="DK233" s="150"/>
      <c r="DL233" s="150"/>
      <c r="DM233" s="150"/>
      <c r="DN233" s="150"/>
      <c r="DO233" s="150"/>
      <c r="DP233" s="150"/>
      <c r="DQ233" s="150"/>
      <c r="DR233" s="150"/>
      <c r="DS233" s="150"/>
      <c r="DT233" s="150"/>
      <c r="DU233" s="150"/>
      <c r="DV233" s="150"/>
      <c r="DW233" s="150"/>
      <c r="DX233" s="150"/>
      <c r="DY233" s="150"/>
      <c r="DZ233" s="150"/>
      <c r="EA233" s="150"/>
      <c r="EB233" s="150"/>
      <c r="EC233" s="150"/>
      <c r="ED233" s="150"/>
      <c r="EE233" s="150"/>
      <c r="EF233" s="150"/>
      <c r="EG233" s="150"/>
      <c r="EH233" s="150"/>
      <c r="EI233" s="150"/>
      <c r="EJ233" s="150"/>
      <c r="EK233" s="150"/>
      <c r="EL233" s="150"/>
      <c r="EM233" s="150"/>
      <c r="EN233" s="150"/>
      <c r="EO233" s="150"/>
      <c r="EP233" s="150"/>
      <c r="EQ233" s="150"/>
      <c r="ER233" s="150"/>
      <c r="ES233" s="150"/>
      <c r="ET233" s="150"/>
      <c r="EU233" s="150"/>
      <c r="EV233" s="150"/>
      <c r="EW233" s="150"/>
      <c r="EX233" s="150"/>
      <c r="EY233" s="150"/>
      <c r="EZ233" s="150"/>
      <c r="FA233" s="150"/>
      <c r="FB233" s="150"/>
      <c r="FC233" s="150"/>
      <c r="FD233" s="150"/>
      <c r="FE233" s="150"/>
      <c r="FF233" s="150"/>
      <c r="FG233" s="150"/>
      <c r="FH233" s="150"/>
      <c r="FI233" s="150"/>
      <c r="FJ233" s="150"/>
      <c r="FK233" s="150"/>
      <c r="FL233" s="150"/>
      <c r="FM233" s="150"/>
      <c r="FN233" s="150"/>
      <c r="FO233" s="150"/>
      <c r="FP233" s="150"/>
      <c r="FQ233" s="150"/>
      <c r="FR233" s="150"/>
      <c r="FS233" s="150"/>
      <c r="FT233" s="150"/>
      <c r="FU233" s="150"/>
      <c r="FV233" s="150"/>
      <c r="FW233" s="150"/>
      <c r="FX233" s="150"/>
      <c r="FY233" s="150"/>
      <c r="FZ233" s="150"/>
      <c r="GA233" s="150"/>
      <c r="GB233" s="150"/>
      <c r="GC233" s="150"/>
      <c r="GD233" s="150"/>
      <c r="GE233" s="150"/>
      <c r="GF233" s="150"/>
      <c r="GG233" s="150"/>
      <c r="GH233" s="150"/>
      <c r="GI233" s="150"/>
      <c r="GJ233" s="150"/>
      <c r="GK233" s="150"/>
      <c r="GL233" s="150"/>
      <c r="GM233" s="150"/>
      <c r="GN233" s="150"/>
      <c r="GO233" s="150"/>
      <c r="GP233" s="150"/>
      <c r="GQ233" s="150"/>
      <c r="GR233" s="150"/>
      <c r="GS233" s="150"/>
      <c r="GT233" s="150"/>
      <c r="GU233" s="150"/>
      <c r="GV233" s="150"/>
      <c r="GW233" s="150"/>
      <c r="GX233" s="150"/>
      <c r="GY233" s="150"/>
      <c r="GZ233" s="150"/>
      <c r="HA233" s="150"/>
      <c r="HB233" s="150"/>
      <c r="HC233" s="150"/>
      <c r="HD233" s="150"/>
      <c r="HE233" s="150"/>
      <c r="HF233" s="150"/>
      <c r="HG233" s="150"/>
      <c r="HH233" s="150"/>
      <c r="HI233" s="150"/>
      <c r="HJ233" s="150"/>
      <c r="HK233" s="150"/>
      <c r="HL233" s="150"/>
      <c r="HM233" s="150"/>
      <c r="HN233" s="150"/>
      <c r="HO233" s="150"/>
      <c r="HP233" s="150"/>
      <c r="HQ233" s="150"/>
      <c r="HR233" s="150"/>
      <c r="HS233" s="150"/>
      <c r="HT233" s="150"/>
      <c r="HU233" s="150"/>
      <c r="HV233" s="150"/>
      <c r="HW233" s="150"/>
      <c r="HX233" s="150"/>
      <c r="HY233" s="150"/>
      <c r="HZ233" s="150"/>
      <c r="IA233" s="150"/>
      <c r="IB233" s="150"/>
      <c r="IC233" s="150"/>
      <c r="ID233" s="150"/>
      <c r="IE233" s="150"/>
      <c r="IF233" s="150"/>
      <c r="IG233" s="150"/>
      <c r="IH233" s="150"/>
      <c r="II233" s="150"/>
      <c r="IJ233" s="150"/>
      <c r="IK233" s="150"/>
      <c r="IL233" s="150"/>
      <c r="IM233" s="150"/>
      <c r="IN233" s="150"/>
      <c r="IO233" s="150"/>
      <c r="IP233" s="150"/>
      <c r="IQ233" s="150"/>
      <c r="IR233" s="150"/>
      <c r="IS233" s="150"/>
      <c r="IT233" s="150"/>
      <c r="IU233" s="150"/>
      <c r="IV233" s="150"/>
      <c r="IW233" s="150"/>
      <c r="IX233" s="150"/>
      <c r="IY233" s="150"/>
      <c r="IZ233" s="150"/>
      <c r="JA233" s="150"/>
      <c r="JB233" s="150"/>
      <c r="JC233" s="150"/>
      <c r="JD233" s="150"/>
      <c r="JE233" s="150"/>
      <c r="JF233" s="150"/>
      <c r="JG233" s="150"/>
      <c r="JH233" s="150"/>
      <c r="JI233" s="150"/>
      <c r="JJ233" s="150"/>
      <c r="JK233" s="150"/>
      <c r="JL233" s="150"/>
      <c r="JM233" s="150"/>
      <c r="JN233" s="150"/>
      <c r="JO233" s="150"/>
      <c r="JP233" s="150"/>
      <c r="JQ233" s="150"/>
      <c r="JR233" s="150"/>
      <c r="JS233" s="150"/>
      <c r="JT233" s="150"/>
      <c r="JU233" s="150"/>
      <c r="JV233" s="150"/>
      <c r="JW233" s="150"/>
      <c r="JX233" s="150"/>
      <c r="JY233" s="150"/>
      <c r="JZ233" s="150"/>
      <c r="KA233" s="150"/>
      <c r="KB233" s="150"/>
      <c r="KC233" s="150"/>
      <c r="KD233" s="150"/>
      <c r="KE233" s="150"/>
      <c r="KF233" s="150"/>
      <c r="KG233" s="150"/>
      <c r="KH233" s="150"/>
      <c r="KI233" s="150"/>
      <c r="KJ233" s="150"/>
      <c r="KK233" s="150"/>
      <c r="KL233" s="150"/>
      <c r="KM233" s="150"/>
      <c r="KN233" s="150"/>
      <c r="KO233" s="150"/>
      <c r="KP233" s="150"/>
      <c r="KQ233" s="150"/>
      <c r="KR233" s="150"/>
      <c r="KS233" s="150"/>
      <c r="KT233" s="150"/>
      <c r="KU233" s="150"/>
      <c r="KV233" s="150"/>
      <c r="KW233" s="150"/>
      <c r="KX233" s="150"/>
      <c r="KY233" s="150"/>
      <c r="KZ233" s="150"/>
      <c r="LA233" s="150"/>
      <c r="LB233" s="150"/>
      <c r="LC233" s="150"/>
      <c r="LD233" s="150"/>
      <c r="LE233" s="150"/>
      <c r="LF233" s="150"/>
      <c r="LG233" s="150"/>
      <c r="LH233" s="150"/>
      <c r="LI233" s="150"/>
      <c r="LJ233" s="150"/>
      <c r="LK233" s="150"/>
      <c r="LL233" s="150"/>
      <c r="LM233" s="150"/>
      <c r="LN233" s="150"/>
      <c r="LO233" s="150"/>
      <c r="LP233" s="150"/>
      <c r="LQ233" s="150"/>
      <c r="LR233" s="150"/>
    </row>
    <row r="234" spans="1:330" s="158" customFormat="1" ht="15" x14ac:dyDescent="0.2">
      <c r="A234" s="151" t="s">
        <v>616</v>
      </c>
      <c r="B234" s="151" t="s">
        <v>633</v>
      </c>
      <c r="C234" s="153">
        <v>43</v>
      </c>
      <c r="D234" s="153"/>
      <c r="E234" s="151" t="s">
        <v>101</v>
      </c>
      <c r="F234" s="174">
        <v>4227</v>
      </c>
      <c r="G234" s="155" t="s">
        <v>77</v>
      </c>
      <c r="H234" s="156"/>
      <c r="I234" s="94">
        <v>24000</v>
      </c>
      <c r="J234" s="112"/>
      <c r="K234" s="94">
        <v>6000</v>
      </c>
      <c r="L234" s="112"/>
      <c r="M234" s="118">
        <v>6000</v>
      </c>
      <c r="N234" s="113"/>
      <c r="O234" s="118">
        <v>6000</v>
      </c>
      <c r="P234" s="113"/>
      <c r="Q234" s="118">
        <v>6000</v>
      </c>
      <c r="R234" s="113"/>
      <c r="S234" s="118"/>
      <c r="T234" s="113"/>
      <c r="U234" s="94">
        <v>0</v>
      </c>
      <c r="V234" s="112"/>
      <c r="W234" s="118"/>
      <c r="X234" s="113"/>
      <c r="Y234" s="118"/>
      <c r="Z234" s="113"/>
      <c r="AA234" s="118"/>
      <c r="AB234" s="113"/>
      <c r="AC234" s="118"/>
      <c r="AD234" s="113"/>
      <c r="AE234" s="118"/>
      <c r="AF234" s="113"/>
      <c r="AG234" s="118"/>
      <c r="AH234" s="113"/>
      <c r="AI234" s="118"/>
      <c r="AJ234" s="113"/>
      <c r="AK234" s="118"/>
      <c r="AL234" s="113"/>
      <c r="AM234" s="157"/>
      <c r="AN234" s="157"/>
      <c r="AO234" s="157"/>
      <c r="AP234" s="157"/>
      <c r="AQ234" s="157"/>
      <c r="AR234" s="157"/>
      <c r="AS234" s="157"/>
      <c r="AT234" s="157"/>
      <c r="AU234" s="157"/>
      <c r="AV234" s="157"/>
      <c r="AW234" s="157"/>
      <c r="AX234" s="157"/>
      <c r="AY234" s="157"/>
      <c r="AZ234" s="157"/>
      <c r="BA234" s="157"/>
      <c r="BB234" s="157"/>
      <c r="BC234" s="157"/>
      <c r="BD234" s="157"/>
      <c r="BE234" s="157"/>
      <c r="BF234" s="157"/>
      <c r="BG234" s="157"/>
      <c r="BH234" s="157"/>
      <c r="BI234" s="157"/>
      <c r="BJ234" s="157"/>
      <c r="BK234" s="157"/>
      <c r="BL234" s="157"/>
      <c r="BM234" s="157"/>
      <c r="BN234" s="157"/>
      <c r="BO234" s="157"/>
      <c r="BP234" s="157"/>
      <c r="BQ234" s="157"/>
      <c r="BR234" s="157"/>
      <c r="BS234" s="157"/>
      <c r="BT234" s="157"/>
      <c r="BU234" s="157"/>
      <c r="BV234" s="157"/>
      <c r="BW234" s="157"/>
      <c r="BX234" s="157"/>
      <c r="BY234" s="157"/>
      <c r="BZ234" s="157"/>
      <c r="CA234" s="157"/>
      <c r="CB234" s="157"/>
      <c r="CC234" s="157"/>
      <c r="CD234" s="157"/>
      <c r="CE234" s="157"/>
      <c r="CF234" s="157"/>
      <c r="CG234" s="157"/>
      <c r="CH234" s="157"/>
      <c r="CI234" s="157"/>
      <c r="CJ234" s="157"/>
      <c r="CK234" s="157"/>
      <c r="CL234" s="157"/>
      <c r="CM234" s="157"/>
      <c r="CN234" s="157"/>
      <c r="CO234" s="157"/>
      <c r="CP234" s="157"/>
      <c r="CQ234" s="157"/>
      <c r="CR234" s="157"/>
      <c r="CS234" s="157"/>
      <c r="CT234" s="157"/>
      <c r="CU234" s="157"/>
      <c r="CV234" s="157"/>
      <c r="CW234" s="157"/>
      <c r="CX234" s="157"/>
      <c r="CY234" s="157"/>
      <c r="CZ234" s="157"/>
      <c r="DA234" s="157"/>
      <c r="DB234" s="157"/>
      <c r="DC234" s="157"/>
      <c r="DD234" s="157"/>
      <c r="DE234" s="157"/>
      <c r="DF234" s="157"/>
      <c r="DG234" s="157"/>
      <c r="DH234" s="157"/>
      <c r="DI234" s="157"/>
      <c r="DJ234" s="157"/>
      <c r="DK234" s="157"/>
      <c r="DL234" s="157"/>
      <c r="DM234" s="157"/>
      <c r="DN234" s="157"/>
      <c r="DO234" s="157"/>
      <c r="DP234" s="157"/>
      <c r="DQ234" s="157"/>
      <c r="DR234" s="157"/>
      <c r="DS234" s="157"/>
      <c r="DT234" s="157"/>
      <c r="DU234" s="157"/>
      <c r="DV234" s="157"/>
      <c r="DW234" s="157"/>
      <c r="DX234" s="157"/>
      <c r="DY234" s="157"/>
      <c r="DZ234" s="157"/>
      <c r="EA234" s="157"/>
      <c r="EB234" s="157"/>
      <c r="EC234" s="157"/>
      <c r="ED234" s="157"/>
      <c r="EE234" s="157"/>
      <c r="EF234" s="157"/>
      <c r="EG234" s="157"/>
      <c r="EH234" s="157"/>
      <c r="EI234" s="157"/>
      <c r="EJ234" s="157"/>
      <c r="EK234" s="157"/>
      <c r="EL234" s="157"/>
      <c r="EM234" s="157"/>
      <c r="EN234" s="157"/>
      <c r="EO234" s="157"/>
      <c r="EP234" s="157"/>
      <c r="EQ234" s="157"/>
      <c r="ER234" s="157"/>
      <c r="ES234" s="157"/>
      <c r="ET234" s="157"/>
      <c r="EU234" s="157"/>
      <c r="EV234" s="157"/>
      <c r="EW234" s="157"/>
      <c r="EX234" s="157"/>
      <c r="EY234" s="157"/>
      <c r="EZ234" s="157"/>
      <c r="FA234" s="157"/>
      <c r="FB234" s="157"/>
      <c r="FC234" s="157"/>
      <c r="FD234" s="157"/>
      <c r="FE234" s="157"/>
      <c r="FF234" s="157"/>
      <c r="FG234" s="157"/>
      <c r="FH234" s="157"/>
      <c r="FI234" s="157"/>
      <c r="FJ234" s="157"/>
      <c r="FK234" s="157"/>
      <c r="FL234" s="157"/>
      <c r="FM234" s="157"/>
      <c r="FN234" s="157"/>
      <c r="FO234" s="157"/>
      <c r="FP234" s="157"/>
      <c r="FQ234" s="157"/>
      <c r="FR234" s="157"/>
      <c r="FS234" s="157"/>
      <c r="FT234" s="157"/>
      <c r="FU234" s="157"/>
      <c r="FV234" s="157"/>
      <c r="FW234" s="157"/>
      <c r="FX234" s="157"/>
      <c r="FY234" s="157"/>
      <c r="FZ234" s="157"/>
      <c r="GA234" s="157"/>
      <c r="GB234" s="157"/>
      <c r="GC234" s="157"/>
      <c r="GD234" s="157"/>
      <c r="GE234" s="157"/>
      <c r="GF234" s="157"/>
      <c r="GG234" s="157"/>
      <c r="GH234" s="157"/>
      <c r="GI234" s="157"/>
      <c r="GJ234" s="157"/>
      <c r="GK234" s="157"/>
      <c r="GL234" s="157"/>
      <c r="GM234" s="157"/>
      <c r="GN234" s="157"/>
      <c r="GO234" s="157"/>
      <c r="GP234" s="157"/>
      <c r="GQ234" s="157"/>
      <c r="GR234" s="157"/>
      <c r="GS234" s="157"/>
      <c r="GT234" s="157"/>
      <c r="GU234" s="157"/>
      <c r="GV234" s="157"/>
      <c r="GW234" s="157"/>
      <c r="GX234" s="157"/>
      <c r="GY234" s="157"/>
      <c r="GZ234" s="157"/>
      <c r="HA234" s="157"/>
      <c r="HB234" s="157"/>
      <c r="HC234" s="157"/>
      <c r="HD234" s="157"/>
      <c r="HE234" s="157"/>
      <c r="HF234" s="157"/>
      <c r="HG234" s="157"/>
      <c r="HH234" s="157"/>
      <c r="HI234" s="157"/>
      <c r="HJ234" s="157"/>
      <c r="HK234" s="157"/>
      <c r="HL234" s="157"/>
      <c r="HM234" s="157"/>
      <c r="HN234" s="157"/>
      <c r="HO234" s="157"/>
      <c r="HP234" s="157"/>
      <c r="HQ234" s="157"/>
      <c r="HR234" s="157"/>
      <c r="HS234" s="157"/>
      <c r="HT234" s="157"/>
      <c r="HU234" s="157"/>
      <c r="HV234" s="157"/>
      <c r="HW234" s="157"/>
      <c r="HX234" s="157"/>
      <c r="HY234" s="157"/>
      <c r="HZ234" s="157"/>
      <c r="IA234" s="157"/>
      <c r="IB234" s="157"/>
      <c r="IC234" s="157"/>
      <c r="ID234" s="157"/>
      <c r="IE234" s="157"/>
      <c r="IF234" s="157"/>
      <c r="IG234" s="157"/>
      <c r="IH234" s="157"/>
      <c r="II234" s="157"/>
      <c r="IJ234" s="157"/>
      <c r="IK234" s="157"/>
      <c r="IL234" s="157"/>
      <c r="IM234" s="157"/>
      <c r="IN234" s="157"/>
      <c r="IO234" s="157"/>
      <c r="IP234" s="157"/>
      <c r="IQ234" s="157"/>
      <c r="IR234" s="157"/>
      <c r="IS234" s="157"/>
      <c r="IT234" s="157"/>
      <c r="IU234" s="157"/>
      <c r="IV234" s="157"/>
      <c r="IW234" s="157"/>
      <c r="IX234" s="157"/>
      <c r="IY234" s="157"/>
      <c r="IZ234" s="157"/>
      <c r="JA234" s="157"/>
      <c r="JB234" s="157"/>
      <c r="JC234" s="157"/>
      <c r="JD234" s="157"/>
      <c r="JE234" s="157"/>
      <c r="JF234" s="157"/>
      <c r="JG234" s="157"/>
      <c r="JH234" s="157"/>
      <c r="JI234" s="157"/>
      <c r="JJ234" s="157"/>
      <c r="JK234" s="157"/>
      <c r="JL234" s="157"/>
      <c r="JM234" s="157"/>
      <c r="JN234" s="157"/>
      <c r="JO234" s="157"/>
      <c r="JP234" s="157"/>
      <c r="JQ234" s="157"/>
      <c r="JR234" s="157"/>
      <c r="JS234" s="157"/>
      <c r="JT234" s="157"/>
      <c r="JU234" s="157"/>
      <c r="JV234" s="157"/>
      <c r="JW234" s="157"/>
      <c r="JX234" s="157"/>
      <c r="JY234" s="157"/>
      <c r="JZ234" s="157"/>
      <c r="KA234" s="157"/>
      <c r="KB234" s="157"/>
      <c r="KC234" s="157"/>
      <c r="KD234" s="157"/>
      <c r="KE234" s="157"/>
      <c r="KF234" s="157"/>
      <c r="KG234" s="157"/>
      <c r="KH234" s="157"/>
      <c r="KI234" s="157"/>
      <c r="KJ234" s="157"/>
      <c r="KK234" s="157"/>
      <c r="KL234" s="157"/>
      <c r="KM234" s="157"/>
      <c r="KN234" s="157"/>
      <c r="KO234" s="157"/>
      <c r="KP234" s="157"/>
      <c r="KQ234" s="157"/>
      <c r="KR234" s="157"/>
      <c r="KS234" s="157"/>
      <c r="KT234" s="157"/>
      <c r="KU234" s="157"/>
      <c r="KV234" s="157"/>
      <c r="KW234" s="157"/>
      <c r="KX234" s="157"/>
      <c r="KY234" s="157"/>
      <c r="KZ234" s="157"/>
      <c r="LA234" s="157"/>
      <c r="LB234" s="157"/>
      <c r="LC234" s="157"/>
      <c r="LD234" s="157"/>
      <c r="LE234" s="157"/>
      <c r="LF234" s="157"/>
      <c r="LG234" s="157"/>
      <c r="LH234" s="157"/>
      <c r="LI234" s="157"/>
      <c r="LJ234" s="157"/>
      <c r="LK234" s="157"/>
      <c r="LL234" s="157"/>
      <c r="LM234" s="157"/>
      <c r="LN234" s="157"/>
      <c r="LO234" s="157"/>
      <c r="LP234" s="157"/>
      <c r="LQ234" s="157"/>
      <c r="LR234" s="157"/>
    </row>
    <row r="235" spans="1:330" x14ac:dyDescent="0.2">
      <c r="A235" s="170" t="s">
        <v>616</v>
      </c>
      <c r="B235" s="170" t="s">
        <v>633</v>
      </c>
      <c r="C235" s="141">
        <v>559</v>
      </c>
      <c r="D235" s="141"/>
      <c r="E235" s="171"/>
      <c r="F235" s="142">
        <v>31</v>
      </c>
      <c r="G235" s="143"/>
      <c r="H235" s="172"/>
      <c r="I235" s="105">
        <f t="shared" ref="I235:AF235" si="417">I236+I240+I238</f>
        <v>55900</v>
      </c>
      <c r="J235" s="105">
        <f t="shared" si="417"/>
        <v>0</v>
      </c>
      <c r="K235" s="105">
        <f t="shared" si="417"/>
        <v>26950</v>
      </c>
      <c r="L235" s="105">
        <f t="shared" si="417"/>
        <v>0</v>
      </c>
      <c r="M235" s="105">
        <f t="shared" si="417"/>
        <v>26950</v>
      </c>
      <c r="N235" s="105">
        <f t="shared" si="417"/>
        <v>0</v>
      </c>
      <c r="O235" s="105">
        <f t="shared" ref="O235:P235" si="418">O236+O240+O238</f>
        <v>26950</v>
      </c>
      <c r="P235" s="105">
        <f t="shared" si="418"/>
        <v>0</v>
      </c>
      <c r="Q235" s="105">
        <f t="shared" ref="Q235:T235" si="419">Q236+Q240+Q238</f>
        <v>26950</v>
      </c>
      <c r="R235" s="105">
        <f t="shared" si="419"/>
        <v>0</v>
      </c>
      <c r="S235" s="105">
        <f t="shared" si="419"/>
        <v>0</v>
      </c>
      <c r="T235" s="105">
        <f t="shared" si="419"/>
        <v>0</v>
      </c>
      <c r="U235" s="105">
        <f t="shared" si="417"/>
        <v>0</v>
      </c>
      <c r="V235" s="105">
        <f t="shared" si="417"/>
        <v>0</v>
      </c>
      <c r="W235" s="105">
        <f t="shared" si="417"/>
        <v>0</v>
      </c>
      <c r="X235" s="105">
        <f t="shared" si="417"/>
        <v>0</v>
      </c>
      <c r="Y235" s="105">
        <f t="shared" ref="Y235:Z235" si="420">Y236+Y240+Y238</f>
        <v>0</v>
      </c>
      <c r="Z235" s="105">
        <f t="shared" si="420"/>
        <v>0</v>
      </c>
      <c r="AA235" s="105">
        <f t="shared" ref="AA235:AD235" si="421">AA236+AA240+AA238</f>
        <v>0</v>
      </c>
      <c r="AB235" s="105">
        <f t="shared" si="421"/>
        <v>0</v>
      </c>
      <c r="AC235" s="105">
        <f t="shared" si="421"/>
        <v>0</v>
      </c>
      <c r="AD235" s="105">
        <f t="shared" si="421"/>
        <v>0</v>
      </c>
      <c r="AE235" s="105">
        <f t="shared" si="417"/>
        <v>0</v>
      </c>
      <c r="AF235" s="105">
        <f t="shared" si="417"/>
        <v>0</v>
      </c>
      <c r="AG235" s="105">
        <f t="shared" ref="AG235:AH235" si="422">AG236+AG240+AG238</f>
        <v>0</v>
      </c>
      <c r="AH235" s="105">
        <f t="shared" si="422"/>
        <v>0</v>
      </c>
      <c r="AI235" s="105">
        <f t="shared" ref="AI235:AL235" si="423">AI236+AI240+AI238</f>
        <v>0</v>
      </c>
      <c r="AJ235" s="105">
        <f t="shared" si="423"/>
        <v>0</v>
      </c>
      <c r="AK235" s="105">
        <f t="shared" si="423"/>
        <v>0</v>
      </c>
      <c r="AL235" s="105">
        <f t="shared" si="423"/>
        <v>0</v>
      </c>
    </row>
    <row r="236" spans="1:330" s="159" customFormat="1" x14ac:dyDescent="0.2">
      <c r="A236" s="145" t="s">
        <v>616</v>
      </c>
      <c r="B236" s="145" t="s">
        <v>633</v>
      </c>
      <c r="C236" s="147">
        <v>559</v>
      </c>
      <c r="D236" s="147"/>
      <c r="E236" s="145"/>
      <c r="F236" s="168">
        <v>311</v>
      </c>
      <c r="G236" s="148"/>
      <c r="H236" s="149"/>
      <c r="I236" s="101">
        <f t="shared" ref="I236:AL236" si="424">I237</f>
        <v>48000</v>
      </c>
      <c r="J236" s="101">
        <f t="shared" si="424"/>
        <v>0</v>
      </c>
      <c r="K236" s="101">
        <f t="shared" si="424"/>
        <v>24000</v>
      </c>
      <c r="L236" s="101">
        <f t="shared" si="424"/>
        <v>0</v>
      </c>
      <c r="M236" s="108">
        <f t="shared" si="424"/>
        <v>24000</v>
      </c>
      <c r="N236" s="108">
        <f t="shared" si="424"/>
        <v>0</v>
      </c>
      <c r="O236" s="108">
        <f t="shared" si="424"/>
        <v>24000</v>
      </c>
      <c r="P236" s="108">
        <f t="shared" si="424"/>
        <v>0</v>
      </c>
      <c r="Q236" s="108">
        <f t="shared" si="424"/>
        <v>24000</v>
      </c>
      <c r="R236" s="108">
        <f t="shared" si="424"/>
        <v>0</v>
      </c>
      <c r="S236" s="108">
        <f t="shared" si="424"/>
        <v>0</v>
      </c>
      <c r="T236" s="108">
        <f t="shared" si="424"/>
        <v>0</v>
      </c>
      <c r="U236" s="101">
        <f t="shared" si="424"/>
        <v>0</v>
      </c>
      <c r="V236" s="101">
        <f t="shared" si="424"/>
        <v>0</v>
      </c>
      <c r="W236" s="108">
        <f t="shared" si="424"/>
        <v>0</v>
      </c>
      <c r="X236" s="108">
        <f t="shared" si="424"/>
        <v>0</v>
      </c>
      <c r="Y236" s="108">
        <f t="shared" si="424"/>
        <v>0</v>
      </c>
      <c r="Z236" s="108">
        <f t="shared" si="424"/>
        <v>0</v>
      </c>
      <c r="AA236" s="108">
        <f t="shared" si="424"/>
        <v>0</v>
      </c>
      <c r="AB236" s="108">
        <f t="shared" si="424"/>
        <v>0</v>
      </c>
      <c r="AC236" s="108">
        <f t="shared" si="424"/>
        <v>0</v>
      </c>
      <c r="AD236" s="108">
        <f t="shared" si="424"/>
        <v>0</v>
      </c>
      <c r="AE236" s="108">
        <f t="shared" si="424"/>
        <v>0</v>
      </c>
      <c r="AF236" s="108">
        <f t="shared" si="424"/>
        <v>0</v>
      </c>
      <c r="AG236" s="108">
        <f t="shared" si="424"/>
        <v>0</v>
      </c>
      <c r="AH236" s="108">
        <f t="shared" si="424"/>
        <v>0</v>
      </c>
      <c r="AI236" s="108">
        <f t="shared" si="424"/>
        <v>0</v>
      </c>
      <c r="AJ236" s="108">
        <f t="shared" si="424"/>
        <v>0</v>
      </c>
      <c r="AK236" s="108">
        <f t="shared" si="424"/>
        <v>0</v>
      </c>
      <c r="AL236" s="108">
        <f t="shared" si="424"/>
        <v>0</v>
      </c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50"/>
      <c r="CH236" s="150"/>
      <c r="CI236" s="150"/>
      <c r="CJ236" s="150"/>
      <c r="CK236" s="150"/>
      <c r="CL236" s="150"/>
      <c r="CM236" s="150"/>
      <c r="CN236" s="150"/>
      <c r="CO236" s="150"/>
      <c r="CP236" s="150"/>
      <c r="CQ236" s="150"/>
      <c r="CR236" s="150"/>
      <c r="CS236" s="150"/>
      <c r="CT236" s="150"/>
      <c r="CU236" s="150"/>
      <c r="CV236" s="150"/>
      <c r="CW236" s="150"/>
      <c r="CX236" s="150"/>
      <c r="CY236" s="150"/>
      <c r="CZ236" s="150"/>
      <c r="DA236" s="150"/>
      <c r="DB236" s="150"/>
      <c r="DC236" s="150"/>
      <c r="DD236" s="150"/>
      <c r="DE236" s="150"/>
      <c r="DF236" s="150"/>
      <c r="DG236" s="150"/>
      <c r="DH236" s="150"/>
      <c r="DI236" s="150"/>
      <c r="DJ236" s="150"/>
      <c r="DK236" s="150"/>
      <c r="DL236" s="150"/>
      <c r="DM236" s="150"/>
      <c r="DN236" s="150"/>
      <c r="DO236" s="150"/>
      <c r="DP236" s="150"/>
      <c r="DQ236" s="150"/>
      <c r="DR236" s="150"/>
      <c r="DS236" s="150"/>
      <c r="DT236" s="150"/>
      <c r="DU236" s="150"/>
      <c r="DV236" s="150"/>
      <c r="DW236" s="150"/>
      <c r="DX236" s="150"/>
      <c r="DY236" s="150"/>
      <c r="DZ236" s="150"/>
      <c r="EA236" s="150"/>
      <c r="EB236" s="150"/>
      <c r="EC236" s="150"/>
      <c r="ED236" s="150"/>
      <c r="EE236" s="150"/>
      <c r="EF236" s="150"/>
      <c r="EG236" s="150"/>
      <c r="EH236" s="150"/>
      <c r="EI236" s="150"/>
      <c r="EJ236" s="150"/>
      <c r="EK236" s="150"/>
      <c r="EL236" s="150"/>
      <c r="EM236" s="150"/>
      <c r="EN236" s="150"/>
      <c r="EO236" s="150"/>
      <c r="EP236" s="150"/>
      <c r="EQ236" s="150"/>
      <c r="ER236" s="150"/>
      <c r="ES236" s="150"/>
      <c r="ET236" s="150"/>
      <c r="EU236" s="150"/>
      <c r="EV236" s="150"/>
      <c r="EW236" s="150"/>
      <c r="EX236" s="150"/>
      <c r="EY236" s="150"/>
      <c r="EZ236" s="150"/>
      <c r="FA236" s="150"/>
      <c r="FB236" s="150"/>
      <c r="FC236" s="150"/>
      <c r="FD236" s="150"/>
      <c r="FE236" s="150"/>
      <c r="FF236" s="150"/>
      <c r="FG236" s="150"/>
      <c r="FH236" s="150"/>
      <c r="FI236" s="150"/>
      <c r="FJ236" s="150"/>
      <c r="FK236" s="150"/>
      <c r="FL236" s="150"/>
      <c r="FM236" s="150"/>
      <c r="FN236" s="150"/>
      <c r="FO236" s="150"/>
      <c r="FP236" s="150"/>
      <c r="FQ236" s="150"/>
      <c r="FR236" s="150"/>
      <c r="FS236" s="150"/>
      <c r="FT236" s="150"/>
      <c r="FU236" s="150"/>
      <c r="FV236" s="150"/>
      <c r="FW236" s="150"/>
      <c r="FX236" s="150"/>
      <c r="FY236" s="150"/>
      <c r="FZ236" s="150"/>
      <c r="GA236" s="150"/>
      <c r="GB236" s="150"/>
      <c r="GC236" s="150"/>
      <c r="GD236" s="150"/>
      <c r="GE236" s="150"/>
      <c r="GF236" s="150"/>
      <c r="GG236" s="150"/>
      <c r="GH236" s="150"/>
      <c r="GI236" s="150"/>
      <c r="GJ236" s="150"/>
      <c r="GK236" s="150"/>
      <c r="GL236" s="150"/>
      <c r="GM236" s="150"/>
      <c r="GN236" s="150"/>
      <c r="GO236" s="150"/>
      <c r="GP236" s="150"/>
      <c r="GQ236" s="150"/>
      <c r="GR236" s="150"/>
      <c r="GS236" s="150"/>
      <c r="GT236" s="150"/>
      <c r="GU236" s="150"/>
      <c r="GV236" s="150"/>
      <c r="GW236" s="150"/>
      <c r="GX236" s="150"/>
      <c r="GY236" s="150"/>
      <c r="GZ236" s="150"/>
      <c r="HA236" s="150"/>
      <c r="HB236" s="150"/>
      <c r="HC236" s="150"/>
      <c r="HD236" s="150"/>
      <c r="HE236" s="150"/>
      <c r="HF236" s="150"/>
      <c r="HG236" s="150"/>
      <c r="HH236" s="150"/>
      <c r="HI236" s="150"/>
      <c r="HJ236" s="150"/>
      <c r="HK236" s="150"/>
      <c r="HL236" s="150"/>
      <c r="HM236" s="150"/>
      <c r="HN236" s="150"/>
      <c r="HO236" s="150"/>
      <c r="HP236" s="150"/>
      <c r="HQ236" s="150"/>
      <c r="HR236" s="150"/>
      <c r="HS236" s="150"/>
      <c r="HT236" s="150"/>
      <c r="HU236" s="150"/>
      <c r="HV236" s="150"/>
      <c r="HW236" s="150"/>
      <c r="HX236" s="150"/>
      <c r="HY236" s="150"/>
      <c r="HZ236" s="150"/>
      <c r="IA236" s="150"/>
      <c r="IB236" s="150"/>
      <c r="IC236" s="150"/>
      <c r="ID236" s="150"/>
      <c r="IE236" s="150"/>
      <c r="IF236" s="150"/>
      <c r="IG236" s="150"/>
      <c r="IH236" s="150"/>
      <c r="II236" s="150"/>
      <c r="IJ236" s="150"/>
      <c r="IK236" s="150"/>
      <c r="IL236" s="150"/>
      <c r="IM236" s="150"/>
      <c r="IN236" s="150"/>
      <c r="IO236" s="150"/>
      <c r="IP236" s="150"/>
      <c r="IQ236" s="150"/>
      <c r="IR236" s="150"/>
      <c r="IS236" s="150"/>
      <c r="IT236" s="150"/>
      <c r="IU236" s="150"/>
      <c r="IV236" s="150"/>
      <c r="IW236" s="150"/>
      <c r="IX236" s="150"/>
      <c r="IY236" s="150"/>
      <c r="IZ236" s="150"/>
      <c r="JA236" s="150"/>
      <c r="JB236" s="150"/>
      <c r="JC236" s="150"/>
      <c r="JD236" s="150"/>
      <c r="JE236" s="150"/>
      <c r="JF236" s="150"/>
      <c r="JG236" s="150"/>
      <c r="JH236" s="150"/>
      <c r="JI236" s="150"/>
      <c r="JJ236" s="150"/>
      <c r="JK236" s="150"/>
      <c r="JL236" s="150"/>
      <c r="JM236" s="150"/>
      <c r="JN236" s="150"/>
      <c r="JO236" s="150"/>
      <c r="JP236" s="150"/>
      <c r="JQ236" s="150"/>
      <c r="JR236" s="150"/>
      <c r="JS236" s="150"/>
      <c r="JT236" s="150"/>
      <c r="JU236" s="150"/>
      <c r="JV236" s="150"/>
      <c r="JW236" s="150"/>
      <c r="JX236" s="150"/>
      <c r="JY236" s="150"/>
      <c r="JZ236" s="150"/>
      <c r="KA236" s="150"/>
      <c r="KB236" s="150"/>
      <c r="KC236" s="150"/>
      <c r="KD236" s="150"/>
      <c r="KE236" s="150"/>
      <c r="KF236" s="150"/>
      <c r="KG236" s="150"/>
      <c r="KH236" s="150"/>
      <c r="KI236" s="150"/>
      <c r="KJ236" s="150"/>
      <c r="KK236" s="150"/>
      <c r="KL236" s="150"/>
      <c r="KM236" s="150"/>
      <c r="KN236" s="150"/>
      <c r="KO236" s="150"/>
      <c r="KP236" s="150"/>
      <c r="KQ236" s="150"/>
      <c r="KR236" s="150"/>
      <c r="KS236" s="150"/>
      <c r="KT236" s="150"/>
      <c r="KU236" s="150"/>
      <c r="KV236" s="150"/>
      <c r="KW236" s="150"/>
      <c r="KX236" s="150"/>
      <c r="KY236" s="150"/>
      <c r="KZ236" s="150"/>
      <c r="LA236" s="150"/>
      <c r="LB236" s="150"/>
      <c r="LC236" s="150"/>
      <c r="LD236" s="150"/>
      <c r="LE236" s="150"/>
      <c r="LF236" s="150"/>
      <c r="LG236" s="150"/>
      <c r="LH236" s="150"/>
      <c r="LI236" s="150"/>
      <c r="LJ236" s="150"/>
      <c r="LK236" s="150"/>
      <c r="LL236" s="150"/>
      <c r="LM236" s="150"/>
      <c r="LN236" s="150"/>
      <c r="LO236" s="150"/>
      <c r="LP236" s="150"/>
      <c r="LQ236" s="150"/>
      <c r="LR236" s="150"/>
    </row>
    <row r="237" spans="1:330" s="158" customFormat="1" ht="15" x14ac:dyDescent="0.2">
      <c r="A237" s="151" t="s">
        <v>616</v>
      </c>
      <c r="B237" s="151" t="s">
        <v>633</v>
      </c>
      <c r="C237" s="153">
        <v>559</v>
      </c>
      <c r="D237" s="153"/>
      <c r="E237" s="151" t="s">
        <v>101</v>
      </c>
      <c r="F237" s="174">
        <v>3111</v>
      </c>
      <c r="G237" s="155" t="s">
        <v>33</v>
      </c>
      <c r="H237" s="156"/>
      <c r="I237" s="94">
        <v>48000</v>
      </c>
      <c r="J237" s="112"/>
      <c r="K237" s="94">
        <v>24000</v>
      </c>
      <c r="L237" s="112"/>
      <c r="M237" s="118">
        <v>24000</v>
      </c>
      <c r="N237" s="113"/>
      <c r="O237" s="118">
        <v>24000</v>
      </c>
      <c r="P237" s="113"/>
      <c r="Q237" s="118">
        <v>24000</v>
      </c>
      <c r="R237" s="113"/>
      <c r="S237" s="118"/>
      <c r="T237" s="113"/>
      <c r="U237" s="94">
        <v>0</v>
      </c>
      <c r="V237" s="112"/>
      <c r="W237" s="118"/>
      <c r="X237" s="113"/>
      <c r="Y237" s="118"/>
      <c r="Z237" s="113"/>
      <c r="AA237" s="118"/>
      <c r="AB237" s="113"/>
      <c r="AC237" s="118"/>
      <c r="AD237" s="113"/>
      <c r="AE237" s="118"/>
      <c r="AF237" s="113"/>
      <c r="AG237" s="118"/>
      <c r="AH237" s="113"/>
      <c r="AI237" s="118"/>
      <c r="AJ237" s="113"/>
      <c r="AK237" s="118"/>
      <c r="AL237" s="113"/>
      <c r="AM237" s="157"/>
      <c r="AN237" s="157"/>
      <c r="AO237" s="157"/>
      <c r="AP237" s="157"/>
      <c r="AQ237" s="157"/>
      <c r="AR237" s="157"/>
      <c r="AS237" s="157"/>
      <c r="AT237" s="157"/>
      <c r="AU237" s="157"/>
      <c r="AV237" s="157"/>
      <c r="AW237" s="157"/>
      <c r="AX237" s="157"/>
      <c r="AY237" s="157"/>
      <c r="AZ237" s="157"/>
      <c r="BA237" s="157"/>
      <c r="BB237" s="157"/>
      <c r="BC237" s="157"/>
      <c r="BD237" s="157"/>
      <c r="BE237" s="157"/>
      <c r="BF237" s="157"/>
      <c r="BG237" s="157"/>
      <c r="BH237" s="157"/>
      <c r="BI237" s="157"/>
      <c r="BJ237" s="157"/>
      <c r="BK237" s="157"/>
      <c r="BL237" s="157"/>
      <c r="BM237" s="157"/>
      <c r="BN237" s="157"/>
      <c r="BO237" s="157"/>
      <c r="BP237" s="157"/>
      <c r="BQ237" s="157"/>
      <c r="BR237" s="157"/>
      <c r="BS237" s="157"/>
      <c r="BT237" s="157"/>
      <c r="BU237" s="157"/>
      <c r="BV237" s="157"/>
      <c r="BW237" s="157"/>
      <c r="BX237" s="157"/>
      <c r="BY237" s="157"/>
      <c r="BZ237" s="157"/>
      <c r="CA237" s="157"/>
      <c r="CB237" s="157"/>
      <c r="CC237" s="157"/>
      <c r="CD237" s="157"/>
      <c r="CE237" s="157"/>
      <c r="CF237" s="157"/>
      <c r="CG237" s="157"/>
      <c r="CH237" s="157"/>
      <c r="CI237" s="157"/>
      <c r="CJ237" s="157"/>
      <c r="CK237" s="157"/>
      <c r="CL237" s="157"/>
      <c r="CM237" s="157"/>
      <c r="CN237" s="157"/>
      <c r="CO237" s="157"/>
      <c r="CP237" s="157"/>
      <c r="CQ237" s="157"/>
      <c r="CR237" s="157"/>
      <c r="CS237" s="157"/>
      <c r="CT237" s="157"/>
      <c r="CU237" s="157"/>
      <c r="CV237" s="157"/>
      <c r="CW237" s="157"/>
      <c r="CX237" s="157"/>
      <c r="CY237" s="157"/>
      <c r="CZ237" s="157"/>
      <c r="DA237" s="157"/>
      <c r="DB237" s="157"/>
      <c r="DC237" s="157"/>
      <c r="DD237" s="157"/>
      <c r="DE237" s="157"/>
      <c r="DF237" s="157"/>
      <c r="DG237" s="157"/>
      <c r="DH237" s="157"/>
      <c r="DI237" s="157"/>
      <c r="DJ237" s="157"/>
      <c r="DK237" s="157"/>
      <c r="DL237" s="157"/>
      <c r="DM237" s="157"/>
      <c r="DN237" s="157"/>
      <c r="DO237" s="157"/>
      <c r="DP237" s="157"/>
      <c r="DQ237" s="157"/>
      <c r="DR237" s="157"/>
      <c r="DS237" s="157"/>
      <c r="DT237" s="157"/>
      <c r="DU237" s="157"/>
      <c r="DV237" s="157"/>
      <c r="DW237" s="157"/>
      <c r="DX237" s="157"/>
      <c r="DY237" s="157"/>
      <c r="DZ237" s="157"/>
      <c r="EA237" s="157"/>
      <c r="EB237" s="157"/>
      <c r="EC237" s="157"/>
      <c r="ED237" s="157"/>
      <c r="EE237" s="157"/>
      <c r="EF237" s="157"/>
      <c r="EG237" s="157"/>
      <c r="EH237" s="157"/>
      <c r="EI237" s="157"/>
      <c r="EJ237" s="157"/>
      <c r="EK237" s="157"/>
      <c r="EL237" s="157"/>
      <c r="EM237" s="157"/>
      <c r="EN237" s="157"/>
      <c r="EO237" s="157"/>
      <c r="EP237" s="157"/>
      <c r="EQ237" s="157"/>
      <c r="ER237" s="157"/>
      <c r="ES237" s="157"/>
      <c r="ET237" s="157"/>
      <c r="EU237" s="157"/>
      <c r="EV237" s="157"/>
      <c r="EW237" s="157"/>
      <c r="EX237" s="157"/>
      <c r="EY237" s="157"/>
      <c r="EZ237" s="157"/>
      <c r="FA237" s="157"/>
      <c r="FB237" s="157"/>
      <c r="FC237" s="157"/>
      <c r="FD237" s="157"/>
      <c r="FE237" s="157"/>
      <c r="FF237" s="157"/>
      <c r="FG237" s="157"/>
      <c r="FH237" s="157"/>
      <c r="FI237" s="157"/>
      <c r="FJ237" s="157"/>
      <c r="FK237" s="157"/>
      <c r="FL237" s="157"/>
      <c r="FM237" s="157"/>
      <c r="FN237" s="157"/>
      <c r="FO237" s="157"/>
      <c r="FP237" s="157"/>
      <c r="FQ237" s="157"/>
      <c r="FR237" s="157"/>
      <c r="FS237" s="157"/>
      <c r="FT237" s="157"/>
      <c r="FU237" s="157"/>
      <c r="FV237" s="157"/>
      <c r="FW237" s="157"/>
      <c r="FX237" s="157"/>
      <c r="FY237" s="157"/>
      <c r="FZ237" s="157"/>
      <c r="GA237" s="157"/>
      <c r="GB237" s="157"/>
      <c r="GC237" s="157"/>
      <c r="GD237" s="157"/>
      <c r="GE237" s="157"/>
      <c r="GF237" s="157"/>
      <c r="GG237" s="157"/>
      <c r="GH237" s="157"/>
      <c r="GI237" s="157"/>
      <c r="GJ237" s="157"/>
      <c r="GK237" s="157"/>
      <c r="GL237" s="157"/>
      <c r="GM237" s="157"/>
      <c r="GN237" s="157"/>
      <c r="GO237" s="157"/>
      <c r="GP237" s="157"/>
      <c r="GQ237" s="157"/>
      <c r="GR237" s="157"/>
      <c r="GS237" s="157"/>
      <c r="GT237" s="157"/>
      <c r="GU237" s="157"/>
      <c r="GV237" s="157"/>
      <c r="GW237" s="157"/>
      <c r="GX237" s="157"/>
      <c r="GY237" s="157"/>
      <c r="GZ237" s="157"/>
      <c r="HA237" s="157"/>
      <c r="HB237" s="157"/>
      <c r="HC237" s="157"/>
      <c r="HD237" s="157"/>
      <c r="HE237" s="157"/>
      <c r="HF237" s="157"/>
      <c r="HG237" s="157"/>
      <c r="HH237" s="157"/>
      <c r="HI237" s="157"/>
      <c r="HJ237" s="157"/>
      <c r="HK237" s="157"/>
      <c r="HL237" s="157"/>
      <c r="HM237" s="157"/>
      <c r="HN237" s="157"/>
      <c r="HO237" s="157"/>
      <c r="HP237" s="157"/>
      <c r="HQ237" s="157"/>
      <c r="HR237" s="157"/>
      <c r="HS237" s="157"/>
      <c r="HT237" s="157"/>
      <c r="HU237" s="157"/>
      <c r="HV237" s="157"/>
      <c r="HW237" s="157"/>
      <c r="HX237" s="157"/>
      <c r="HY237" s="157"/>
      <c r="HZ237" s="157"/>
      <c r="IA237" s="157"/>
      <c r="IB237" s="157"/>
      <c r="IC237" s="157"/>
      <c r="ID237" s="157"/>
      <c r="IE237" s="157"/>
      <c r="IF237" s="157"/>
      <c r="IG237" s="157"/>
      <c r="IH237" s="157"/>
      <c r="II237" s="157"/>
      <c r="IJ237" s="157"/>
      <c r="IK237" s="157"/>
      <c r="IL237" s="157"/>
      <c r="IM237" s="157"/>
      <c r="IN237" s="157"/>
      <c r="IO237" s="157"/>
      <c r="IP237" s="157"/>
      <c r="IQ237" s="157"/>
      <c r="IR237" s="157"/>
      <c r="IS237" s="157"/>
      <c r="IT237" s="157"/>
      <c r="IU237" s="157"/>
      <c r="IV237" s="157"/>
      <c r="IW237" s="157"/>
      <c r="IX237" s="157"/>
      <c r="IY237" s="157"/>
      <c r="IZ237" s="157"/>
      <c r="JA237" s="157"/>
      <c r="JB237" s="157"/>
      <c r="JC237" s="157"/>
      <c r="JD237" s="157"/>
      <c r="JE237" s="157"/>
      <c r="JF237" s="157"/>
      <c r="JG237" s="157"/>
      <c r="JH237" s="157"/>
      <c r="JI237" s="157"/>
      <c r="JJ237" s="157"/>
      <c r="JK237" s="157"/>
      <c r="JL237" s="157"/>
      <c r="JM237" s="157"/>
      <c r="JN237" s="157"/>
      <c r="JO237" s="157"/>
      <c r="JP237" s="157"/>
      <c r="JQ237" s="157"/>
      <c r="JR237" s="157"/>
      <c r="JS237" s="157"/>
      <c r="JT237" s="157"/>
      <c r="JU237" s="157"/>
      <c r="JV237" s="157"/>
      <c r="JW237" s="157"/>
      <c r="JX237" s="157"/>
      <c r="JY237" s="157"/>
      <c r="JZ237" s="157"/>
      <c r="KA237" s="157"/>
      <c r="KB237" s="157"/>
      <c r="KC237" s="157"/>
      <c r="KD237" s="157"/>
      <c r="KE237" s="157"/>
      <c r="KF237" s="157"/>
      <c r="KG237" s="157"/>
      <c r="KH237" s="157"/>
      <c r="KI237" s="157"/>
      <c r="KJ237" s="157"/>
      <c r="KK237" s="157"/>
      <c r="KL237" s="157"/>
      <c r="KM237" s="157"/>
      <c r="KN237" s="157"/>
      <c r="KO237" s="157"/>
      <c r="KP237" s="157"/>
      <c r="KQ237" s="157"/>
      <c r="KR237" s="157"/>
      <c r="KS237" s="157"/>
      <c r="KT237" s="157"/>
      <c r="KU237" s="157"/>
      <c r="KV237" s="157"/>
      <c r="KW237" s="157"/>
      <c r="KX237" s="157"/>
      <c r="KY237" s="157"/>
      <c r="KZ237" s="157"/>
      <c r="LA237" s="157"/>
      <c r="LB237" s="157"/>
      <c r="LC237" s="157"/>
      <c r="LD237" s="157"/>
      <c r="LE237" s="157"/>
      <c r="LF237" s="157"/>
      <c r="LG237" s="157"/>
      <c r="LH237" s="157"/>
      <c r="LI237" s="157"/>
      <c r="LJ237" s="157"/>
      <c r="LK237" s="157"/>
      <c r="LL237" s="157"/>
      <c r="LM237" s="157"/>
      <c r="LN237" s="157"/>
      <c r="LO237" s="157"/>
      <c r="LP237" s="157"/>
      <c r="LQ237" s="157"/>
      <c r="LR237" s="157"/>
    </row>
    <row r="238" spans="1:330" s="159" customFormat="1" x14ac:dyDescent="0.2">
      <c r="A238" s="145" t="s">
        <v>616</v>
      </c>
      <c r="B238" s="145" t="s">
        <v>633</v>
      </c>
      <c r="C238" s="147">
        <v>559</v>
      </c>
      <c r="D238" s="147"/>
      <c r="E238" s="145"/>
      <c r="F238" s="168">
        <v>312</v>
      </c>
      <c r="G238" s="148"/>
      <c r="H238" s="149"/>
      <c r="I238" s="101">
        <f t="shared" ref="I238:AL238" si="425">I239</f>
        <v>2400</v>
      </c>
      <c r="J238" s="101">
        <f t="shared" si="425"/>
        <v>0</v>
      </c>
      <c r="K238" s="101">
        <f t="shared" si="425"/>
        <v>1200</v>
      </c>
      <c r="L238" s="101">
        <f t="shared" si="425"/>
        <v>0</v>
      </c>
      <c r="M238" s="108">
        <f t="shared" si="425"/>
        <v>1200</v>
      </c>
      <c r="N238" s="108">
        <f t="shared" si="425"/>
        <v>0</v>
      </c>
      <c r="O238" s="108">
        <f t="shared" si="425"/>
        <v>1200</v>
      </c>
      <c r="P238" s="108">
        <f t="shared" si="425"/>
        <v>0</v>
      </c>
      <c r="Q238" s="108">
        <f t="shared" si="425"/>
        <v>1200</v>
      </c>
      <c r="R238" s="108">
        <f t="shared" si="425"/>
        <v>0</v>
      </c>
      <c r="S238" s="108">
        <f t="shared" si="425"/>
        <v>0</v>
      </c>
      <c r="T238" s="108">
        <f t="shared" si="425"/>
        <v>0</v>
      </c>
      <c r="U238" s="101">
        <f t="shared" si="425"/>
        <v>0</v>
      </c>
      <c r="V238" s="101">
        <f t="shared" si="425"/>
        <v>0</v>
      </c>
      <c r="W238" s="108">
        <f t="shared" si="425"/>
        <v>0</v>
      </c>
      <c r="X238" s="108">
        <f t="shared" si="425"/>
        <v>0</v>
      </c>
      <c r="Y238" s="108">
        <f t="shared" si="425"/>
        <v>0</v>
      </c>
      <c r="Z238" s="108">
        <f t="shared" si="425"/>
        <v>0</v>
      </c>
      <c r="AA238" s="108">
        <f t="shared" si="425"/>
        <v>0</v>
      </c>
      <c r="AB238" s="108">
        <f t="shared" si="425"/>
        <v>0</v>
      </c>
      <c r="AC238" s="108">
        <f t="shared" si="425"/>
        <v>0</v>
      </c>
      <c r="AD238" s="108">
        <f t="shared" si="425"/>
        <v>0</v>
      </c>
      <c r="AE238" s="108">
        <f t="shared" si="425"/>
        <v>0</v>
      </c>
      <c r="AF238" s="108">
        <f t="shared" si="425"/>
        <v>0</v>
      </c>
      <c r="AG238" s="108">
        <f t="shared" si="425"/>
        <v>0</v>
      </c>
      <c r="AH238" s="108">
        <f t="shared" si="425"/>
        <v>0</v>
      </c>
      <c r="AI238" s="108">
        <f t="shared" si="425"/>
        <v>0</v>
      </c>
      <c r="AJ238" s="108">
        <f t="shared" si="425"/>
        <v>0</v>
      </c>
      <c r="AK238" s="108">
        <f t="shared" si="425"/>
        <v>0</v>
      </c>
      <c r="AL238" s="108">
        <f t="shared" si="425"/>
        <v>0</v>
      </c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50"/>
      <c r="CH238" s="150"/>
      <c r="CI238" s="150"/>
      <c r="CJ238" s="150"/>
      <c r="CK238" s="150"/>
      <c r="CL238" s="150"/>
      <c r="CM238" s="150"/>
      <c r="CN238" s="150"/>
      <c r="CO238" s="150"/>
      <c r="CP238" s="150"/>
      <c r="CQ238" s="150"/>
      <c r="CR238" s="150"/>
      <c r="CS238" s="150"/>
      <c r="CT238" s="150"/>
      <c r="CU238" s="150"/>
      <c r="CV238" s="150"/>
      <c r="CW238" s="150"/>
      <c r="CX238" s="150"/>
      <c r="CY238" s="150"/>
      <c r="CZ238" s="150"/>
      <c r="DA238" s="150"/>
      <c r="DB238" s="150"/>
      <c r="DC238" s="150"/>
      <c r="DD238" s="150"/>
      <c r="DE238" s="150"/>
      <c r="DF238" s="150"/>
      <c r="DG238" s="150"/>
      <c r="DH238" s="150"/>
      <c r="DI238" s="150"/>
      <c r="DJ238" s="150"/>
      <c r="DK238" s="150"/>
      <c r="DL238" s="150"/>
      <c r="DM238" s="150"/>
      <c r="DN238" s="150"/>
      <c r="DO238" s="150"/>
      <c r="DP238" s="150"/>
      <c r="DQ238" s="150"/>
      <c r="DR238" s="150"/>
      <c r="DS238" s="150"/>
      <c r="DT238" s="150"/>
      <c r="DU238" s="150"/>
      <c r="DV238" s="150"/>
      <c r="DW238" s="150"/>
      <c r="DX238" s="150"/>
      <c r="DY238" s="150"/>
      <c r="DZ238" s="150"/>
      <c r="EA238" s="150"/>
      <c r="EB238" s="150"/>
      <c r="EC238" s="150"/>
      <c r="ED238" s="150"/>
      <c r="EE238" s="150"/>
      <c r="EF238" s="150"/>
      <c r="EG238" s="150"/>
      <c r="EH238" s="150"/>
      <c r="EI238" s="150"/>
      <c r="EJ238" s="150"/>
      <c r="EK238" s="150"/>
      <c r="EL238" s="150"/>
      <c r="EM238" s="150"/>
      <c r="EN238" s="150"/>
      <c r="EO238" s="150"/>
      <c r="EP238" s="150"/>
      <c r="EQ238" s="150"/>
      <c r="ER238" s="150"/>
      <c r="ES238" s="150"/>
      <c r="ET238" s="150"/>
      <c r="EU238" s="150"/>
      <c r="EV238" s="150"/>
      <c r="EW238" s="150"/>
      <c r="EX238" s="150"/>
      <c r="EY238" s="150"/>
      <c r="EZ238" s="150"/>
      <c r="FA238" s="150"/>
      <c r="FB238" s="150"/>
      <c r="FC238" s="150"/>
      <c r="FD238" s="150"/>
      <c r="FE238" s="150"/>
      <c r="FF238" s="150"/>
      <c r="FG238" s="150"/>
      <c r="FH238" s="150"/>
      <c r="FI238" s="150"/>
      <c r="FJ238" s="150"/>
      <c r="FK238" s="150"/>
      <c r="FL238" s="150"/>
      <c r="FM238" s="150"/>
      <c r="FN238" s="150"/>
      <c r="FO238" s="150"/>
      <c r="FP238" s="150"/>
      <c r="FQ238" s="150"/>
      <c r="FR238" s="150"/>
      <c r="FS238" s="150"/>
      <c r="FT238" s="150"/>
      <c r="FU238" s="150"/>
      <c r="FV238" s="150"/>
      <c r="FW238" s="150"/>
      <c r="FX238" s="150"/>
      <c r="FY238" s="150"/>
      <c r="FZ238" s="150"/>
      <c r="GA238" s="150"/>
      <c r="GB238" s="150"/>
      <c r="GC238" s="150"/>
      <c r="GD238" s="150"/>
      <c r="GE238" s="150"/>
      <c r="GF238" s="150"/>
      <c r="GG238" s="150"/>
      <c r="GH238" s="150"/>
      <c r="GI238" s="150"/>
      <c r="GJ238" s="150"/>
      <c r="GK238" s="150"/>
      <c r="GL238" s="150"/>
      <c r="GM238" s="150"/>
      <c r="GN238" s="150"/>
      <c r="GO238" s="150"/>
      <c r="GP238" s="150"/>
      <c r="GQ238" s="150"/>
      <c r="GR238" s="150"/>
      <c r="GS238" s="150"/>
      <c r="GT238" s="150"/>
      <c r="GU238" s="150"/>
      <c r="GV238" s="150"/>
      <c r="GW238" s="150"/>
      <c r="GX238" s="150"/>
      <c r="GY238" s="150"/>
      <c r="GZ238" s="150"/>
      <c r="HA238" s="150"/>
      <c r="HB238" s="150"/>
      <c r="HC238" s="150"/>
      <c r="HD238" s="150"/>
      <c r="HE238" s="150"/>
      <c r="HF238" s="150"/>
      <c r="HG238" s="150"/>
      <c r="HH238" s="150"/>
      <c r="HI238" s="150"/>
      <c r="HJ238" s="150"/>
      <c r="HK238" s="150"/>
      <c r="HL238" s="150"/>
      <c r="HM238" s="150"/>
      <c r="HN238" s="150"/>
      <c r="HO238" s="150"/>
      <c r="HP238" s="150"/>
      <c r="HQ238" s="150"/>
      <c r="HR238" s="150"/>
      <c r="HS238" s="150"/>
      <c r="HT238" s="150"/>
      <c r="HU238" s="150"/>
      <c r="HV238" s="150"/>
      <c r="HW238" s="150"/>
      <c r="HX238" s="150"/>
      <c r="HY238" s="150"/>
      <c r="HZ238" s="150"/>
      <c r="IA238" s="150"/>
      <c r="IB238" s="150"/>
      <c r="IC238" s="150"/>
      <c r="ID238" s="150"/>
      <c r="IE238" s="150"/>
      <c r="IF238" s="150"/>
      <c r="IG238" s="150"/>
      <c r="IH238" s="150"/>
      <c r="II238" s="150"/>
      <c r="IJ238" s="150"/>
      <c r="IK238" s="150"/>
      <c r="IL238" s="150"/>
      <c r="IM238" s="150"/>
      <c r="IN238" s="150"/>
      <c r="IO238" s="150"/>
      <c r="IP238" s="150"/>
      <c r="IQ238" s="150"/>
      <c r="IR238" s="150"/>
      <c r="IS238" s="150"/>
      <c r="IT238" s="150"/>
      <c r="IU238" s="150"/>
      <c r="IV238" s="150"/>
      <c r="IW238" s="150"/>
      <c r="IX238" s="150"/>
      <c r="IY238" s="150"/>
      <c r="IZ238" s="150"/>
      <c r="JA238" s="150"/>
      <c r="JB238" s="150"/>
      <c r="JC238" s="150"/>
      <c r="JD238" s="150"/>
      <c r="JE238" s="150"/>
      <c r="JF238" s="150"/>
      <c r="JG238" s="150"/>
      <c r="JH238" s="150"/>
      <c r="JI238" s="150"/>
      <c r="JJ238" s="150"/>
      <c r="JK238" s="150"/>
      <c r="JL238" s="150"/>
      <c r="JM238" s="150"/>
      <c r="JN238" s="150"/>
      <c r="JO238" s="150"/>
      <c r="JP238" s="150"/>
      <c r="JQ238" s="150"/>
      <c r="JR238" s="150"/>
      <c r="JS238" s="150"/>
      <c r="JT238" s="150"/>
      <c r="JU238" s="150"/>
      <c r="JV238" s="150"/>
      <c r="JW238" s="150"/>
      <c r="JX238" s="150"/>
      <c r="JY238" s="150"/>
      <c r="JZ238" s="150"/>
      <c r="KA238" s="150"/>
      <c r="KB238" s="150"/>
      <c r="KC238" s="150"/>
      <c r="KD238" s="150"/>
      <c r="KE238" s="150"/>
      <c r="KF238" s="150"/>
      <c r="KG238" s="150"/>
      <c r="KH238" s="150"/>
      <c r="KI238" s="150"/>
      <c r="KJ238" s="150"/>
      <c r="KK238" s="150"/>
      <c r="KL238" s="150"/>
      <c r="KM238" s="150"/>
      <c r="KN238" s="150"/>
      <c r="KO238" s="150"/>
      <c r="KP238" s="150"/>
      <c r="KQ238" s="150"/>
      <c r="KR238" s="150"/>
      <c r="KS238" s="150"/>
      <c r="KT238" s="150"/>
      <c r="KU238" s="150"/>
      <c r="KV238" s="150"/>
      <c r="KW238" s="150"/>
      <c r="KX238" s="150"/>
      <c r="KY238" s="150"/>
      <c r="KZ238" s="150"/>
      <c r="LA238" s="150"/>
      <c r="LB238" s="150"/>
      <c r="LC238" s="150"/>
      <c r="LD238" s="150"/>
      <c r="LE238" s="150"/>
      <c r="LF238" s="150"/>
      <c r="LG238" s="150"/>
      <c r="LH238" s="150"/>
      <c r="LI238" s="150"/>
      <c r="LJ238" s="150"/>
      <c r="LK238" s="150"/>
      <c r="LL238" s="150"/>
      <c r="LM238" s="150"/>
      <c r="LN238" s="150"/>
      <c r="LO238" s="150"/>
      <c r="LP238" s="150"/>
      <c r="LQ238" s="150"/>
      <c r="LR238" s="150"/>
    </row>
    <row r="239" spans="1:330" s="158" customFormat="1" ht="15" x14ac:dyDescent="0.2">
      <c r="A239" s="151" t="s">
        <v>616</v>
      </c>
      <c r="B239" s="151" t="s">
        <v>633</v>
      </c>
      <c r="C239" s="153">
        <v>559</v>
      </c>
      <c r="D239" s="153"/>
      <c r="E239" s="151" t="s">
        <v>101</v>
      </c>
      <c r="F239" s="174">
        <v>3121</v>
      </c>
      <c r="G239" s="155" t="s">
        <v>471</v>
      </c>
      <c r="H239" s="156"/>
      <c r="I239" s="94">
        <v>2400</v>
      </c>
      <c r="J239" s="112"/>
      <c r="K239" s="94">
        <v>1200</v>
      </c>
      <c r="L239" s="112"/>
      <c r="M239" s="118">
        <v>1200</v>
      </c>
      <c r="N239" s="113"/>
      <c r="O239" s="118">
        <v>1200</v>
      </c>
      <c r="P239" s="113"/>
      <c r="Q239" s="118">
        <v>1200</v>
      </c>
      <c r="R239" s="113"/>
      <c r="S239" s="118"/>
      <c r="T239" s="113"/>
      <c r="U239" s="94">
        <v>0</v>
      </c>
      <c r="V239" s="112"/>
      <c r="W239" s="118"/>
      <c r="X239" s="113"/>
      <c r="Y239" s="118"/>
      <c r="Z239" s="113"/>
      <c r="AA239" s="118"/>
      <c r="AB239" s="113"/>
      <c r="AC239" s="118"/>
      <c r="AD239" s="113"/>
      <c r="AE239" s="118"/>
      <c r="AF239" s="113"/>
      <c r="AG239" s="118"/>
      <c r="AH239" s="113"/>
      <c r="AI239" s="118"/>
      <c r="AJ239" s="113"/>
      <c r="AK239" s="118"/>
      <c r="AL239" s="113"/>
      <c r="AM239" s="157"/>
      <c r="AN239" s="157"/>
      <c r="AO239" s="157"/>
      <c r="AP239" s="157"/>
      <c r="AQ239" s="157"/>
      <c r="AR239" s="157"/>
      <c r="AS239" s="157"/>
      <c r="AT239" s="157"/>
      <c r="AU239" s="157"/>
      <c r="AV239" s="157"/>
      <c r="AW239" s="157"/>
      <c r="AX239" s="157"/>
      <c r="AY239" s="157"/>
      <c r="AZ239" s="157"/>
      <c r="BA239" s="157"/>
      <c r="BB239" s="157"/>
      <c r="BC239" s="157"/>
      <c r="BD239" s="157"/>
      <c r="BE239" s="157"/>
      <c r="BF239" s="157"/>
      <c r="BG239" s="157"/>
      <c r="BH239" s="157"/>
      <c r="BI239" s="157"/>
      <c r="BJ239" s="157"/>
      <c r="BK239" s="157"/>
      <c r="BL239" s="157"/>
      <c r="BM239" s="157"/>
      <c r="BN239" s="157"/>
      <c r="BO239" s="157"/>
      <c r="BP239" s="157"/>
      <c r="BQ239" s="157"/>
      <c r="BR239" s="157"/>
      <c r="BS239" s="157"/>
      <c r="BT239" s="157"/>
      <c r="BU239" s="157"/>
      <c r="BV239" s="157"/>
      <c r="BW239" s="157"/>
      <c r="BX239" s="157"/>
      <c r="BY239" s="157"/>
      <c r="BZ239" s="157"/>
      <c r="CA239" s="157"/>
      <c r="CB239" s="157"/>
      <c r="CC239" s="157"/>
      <c r="CD239" s="157"/>
      <c r="CE239" s="157"/>
      <c r="CF239" s="157"/>
      <c r="CG239" s="157"/>
      <c r="CH239" s="157"/>
      <c r="CI239" s="157"/>
      <c r="CJ239" s="157"/>
      <c r="CK239" s="157"/>
      <c r="CL239" s="157"/>
      <c r="CM239" s="157"/>
      <c r="CN239" s="157"/>
      <c r="CO239" s="157"/>
      <c r="CP239" s="157"/>
      <c r="CQ239" s="157"/>
      <c r="CR239" s="157"/>
      <c r="CS239" s="157"/>
      <c r="CT239" s="157"/>
      <c r="CU239" s="157"/>
      <c r="CV239" s="157"/>
      <c r="CW239" s="157"/>
      <c r="CX239" s="157"/>
      <c r="CY239" s="157"/>
      <c r="CZ239" s="157"/>
      <c r="DA239" s="157"/>
      <c r="DB239" s="157"/>
      <c r="DC239" s="157"/>
      <c r="DD239" s="157"/>
      <c r="DE239" s="157"/>
      <c r="DF239" s="157"/>
      <c r="DG239" s="157"/>
      <c r="DH239" s="157"/>
      <c r="DI239" s="157"/>
      <c r="DJ239" s="157"/>
      <c r="DK239" s="157"/>
      <c r="DL239" s="157"/>
      <c r="DM239" s="157"/>
      <c r="DN239" s="157"/>
      <c r="DO239" s="157"/>
      <c r="DP239" s="157"/>
      <c r="DQ239" s="157"/>
      <c r="DR239" s="157"/>
      <c r="DS239" s="157"/>
      <c r="DT239" s="157"/>
      <c r="DU239" s="157"/>
      <c r="DV239" s="157"/>
      <c r="DW239" s="157"/>
      <c r="DX239" s="157"/>
      <c r="DY239" s="157"/>
      <c r="DZ239" s="157"/>
      <c r="EA239" s="157"/>
      <c r="EB239" s="157"/>
      <c r="EC239" s="157"/>
      <c r="ED239" s="157"/>
      <c r="EE239" s="157"/>
      <c r="EF239" s="157"/>
      <c r="EG239" s="157"/>
      <c r="EH239" s="157"/>
      <c r="EI239" s="157"/>
      <c r="EJ239" s="157"/>
      <c r="EK239" s="157"/>
      <c r="EL239" s="157"/>
      <c r="EM239" s="157"/>
      <c r="EN239" s="157"/>
      <c r="EO239" s="157"/>
      <c r="EP239" s="157"/>
      <c r="EQ239" s="157"/>
      <c r="ER239" s="157"/>
      <c r="ES239" s="157"/>
      <c r="ET239" s="157"/>
      <c r="EU239" s="157"/>
      <c r="EV239" s="157"/>
      <c r="EW239" s="157"/>
      <c r="EX239" s="157"/>
      <c r="EY239" s="157"/>
      <c r="EZ239" s="157"/>
      <c r="FA239" s="157"/>
      <c r="FB239" s="157"/>
      <c r="FC239" s="157"/>
      <c r="FD239" s="157"/>
      <c r="FE239" s="157"/>
      <c r="FF239" s="157"/>
      <c r="FG239" s="157"/>
      <c r="FH239" s="157"/>
      <c r="FI239" s="157"/>
      <c r="FJ239" s="157"/>
      <c r="FK239" s="157"/>
      <c r="FL239" s="157"/>
      <c r="FM239" s="157"/>
      <c r="FN239" s="157"/>
      <c r="FO239" s="157"/>
      <c r="FP239" s="157"/>
      <c r="FQ239" s="157"/>
      <c r="FR239" s="157"/>
      <c r="FS239" s="157"/>
      <c r="FT239" s="157"/>
      <c r="FU239" s="157"/>
      <c r="FV239" s="157"/>
      <c r="FW239" s="157"/>
      <c r="FX239" s="157"/>
      <c r="FY239" s="157"/>
      <c r="FZ239" s="157"/>
      <c r="GA239" s="157"/>
      <c r="GB239" s="157"/>
      <c r="GC239" s="157"/>
      <c r="GD239" s="157"/>
      <c r="GE239" s="157"/>
      <c r="GF239" s="157"/>
      <c r="GG239" s="157"/>
      <c r="GH239" s="157"/>
      <c r="GI239" s="157"/>
      <c r="GJ239" s="157"/>
      <c r="GK239" s="157"/>
      <c r="GL239" s="157"/>
      <c r="GM239" s="157"/>
      <c r="GN239" s="157"/>
      <c r="GO239" s="157"/>
      <c r="GP239" s="157"/>
      <c r="GQ239" s="157"/>
      <c r="GR239" s="157"/>
      <c r="GS239" s="157"/>
      <c r="GT239" s="157"/>
      <c r="GU239" s="157"/>
      <c r="GV239" s="157"/>
      <c r="GW239" s="157"/>
      <c r="GX239" s="157"/>
      <c r="GY239" s="157"/>
      <c r="GZ239" s="157"/>
      <c r="HA239" s="157"/>
      <c r="HB239" s="157"/>
      <c r="HC239" s="157"/>
      <c r="HD239" s="157"/>
      <c r="HE239" s="157"/>
      <c r="HF239" s="157"/>
      <c r="HG239" s="157"/>
      <c r="HH239" s="157"/>
      <c r="HI239" s="157"/>
      <c r="HJ239" s="157"/>
      <c r="HK239" s="157"/>
      <c r="HL239" s="157"/>
      <c r="HM239" s="157"/>
      <c r="HN239" s="157"/>
      <c r="HO239" s="157"/>
      <c r="HP239" s="157"/>
      <c r="HQ239" s="157"/>
      <c r="HR239" s="157"/>
      <c r="HS239" s="157"/>
      <c r="HT239" s="157"/>
      <c r="HU239" s="157"/>
      <c r="HV239" s="157"/>
      <c r="HW239" s="157"/>
      <c r="HX239" s="157"/>
      <c r="HY239" s="157"/>
      <c r="HZ239" s="157"/>
      <c r="IA239" s="157"/>
      <c r="IB239" s="157"/>
      <c r="IC239" s="157"/>
      <c r="ID239" s="157"/>
      <c r="IE239" s="157"/>
      <c r="IF239" s="157"/>
      <c r="IG239" s="157"/>
      <c r="IH239" s="157"/>
      <c r="II239" s="157"/>
      <c r="IJ239" s="157"/>
      <c r="IK239" s="157"/>
      <c r="IL239" s="157"/>
      <c r="IM239" s="157"/>
      <c r="IN239" s="157"/>
      <c r="IO239" s="157"/>
      <c r="IP239" s="157"/>
      <c r="IQ239" s="157"/>
      <c r="IR239" s="157"/>
      <c r="IS239" s="157"/>
      <c r="IT239" s="157"/>
      <c r="IU239" s="157"/>
      <c r="IV239" s="157"/>
      <c r="IW239" s="157"/>
      <c r="IX239" s="157"/>
      <c r="IY239" s="157"/>
      <c r="IZ239" s="157"/>
      <c r="JA239" s="157"/>
      <c r="JB239" s="157"/>
      <c r="JC239" s="157"/>
      <c r="JD239" s="157"/>
      <c r="JE239" s="157"/>
      <c r="JF239" s="157"/>
      <c r="JG239" s="157"/>
      <c r="JH239" s="157"/>
      <c r="JI239" s="157"/>
      <c r="JJ239" s="157"/>
      <c r="JK239" s="157"/>
      <c r="JL239" s="157"/>
      <c r="JM239" s="157"/>
      <c r="JN239" s="157"/>
      <c r="JO239" s="157"/>
      <c r="JP239" s="157"/>
      <c r="JQ239" s="157"/>
      <c r="JR239" s="157"/>
      <c r="JS239" s="157"/>
      <c r="JT239" s="157"/>
      <c r="JU239" s="157"/>
      <c r="JV239" s="157"/>
      <c r="JW239" s="157"/>
      <c r="JX239" s="157"/>
      <c r="JY239" s="157"/>
      <c r="JZ239" s="157"/>
      <c r="KA239" s="157"/>
      <c r="KB239" s="157"/>
      <c r="KC239" s="157"/>
      <c r="KD239" s="157"/>
      <c r="KE239" s="157"/>
      <c r="KF239" s="157"/>
      <c r="KG239" s="157"/>
      <c r="KH239" s="157"/>
      <c r="KI239" s="157"/>
      <c r="KJ239" s="157"/>
      <c r="KK239" s="157"/>
      <c r="KL239" s="157"/>
      <c r="KM239" s="157"/>
      <c r="KN239" s="157"/>
      <c r="KO239" s="157"/>
      <c r="KP239" s="157"/>
      <c r="KQ239" s="157"/>
      <c r="KR239" s="157"/>
      <c r="KS239" s="157"/>
      <c r="KT239" s="157"/>
      <c r="KU239" s="157"/>
      <c r="KV239" s="157"/>
      <c r="KW239" s="157"/>
      <c r="KX239" s="157"/>
      <c r="KY239" s="157"/>
      <c r="KZ239" s="157"/>
      <c r="LA239" s="157"/>
      <c r="LB239" s="157"/>
      <c r="LC239" s="157"/>
      <c r="LD239" s="157"/>
      <c r="LE239" s="157"/>
      <c r="LF239" s="157"/>
      <c r="LG239" s="157"/>
      <c r="LH239" s="157"/>
      <c r="LI239" s="157"/>
      <c r="LJ239" s="157"/>
      <c r="LK239" s="157"/>
      <c r="LL239" s="157"/>
      <c r="LM239" s="157"/>
      <c r="LN239" s="157"/>
      <c r="LO239" s="157"/>
      <c r="LP239" s="157"/>
      <c r="LQ239" s="157"/>
      <c r="LR239" s="157"/>
    </row>
    <row r="240" spans="1:330" s="159" customFormat="1" x14ac:dyDescent="0.2">
      <c r="A240" s="145" t="s">
        <v>616</v>
      </c>
      <c r="B240" s="145" t="s">
        <v>633</v>
      </c>
      <c r="C240" s="147">
        <v>559</v>
      </c>
      <c r="D240" s="147"/>
      <c r="E240" s="145"/>
      <c r="F240" s="168">
        <v>313</v>
      </c>
      <c r="G240" s="148"/>
      <c r="H240" s="149"/>
      <c r="I240" s="101">
        <f t="shared" ref="I240:AL240" si="426">I241</f>
        <v>5500</v>
      </c>
      <c r="J240" s="101">
        <f t="shared" si="426"/>
        <v>0</v>
      </c>
      <c r="K240" s="101">
        <f t="shared" si="426"/>
        <v>1750</v>
      </c>
      <c r="L240" s="101">
        <f t="shared" si="426"/>
        <v>0</v>
      </c>
      <c r="M240" s="108">
        <f t="shared" si="426"/>
        <v>1750</v>
      </c>
      <c r="N240" s="108">
        <f t="shared" si="426"/>
        <v>0</v>
      </c>
      <c r="O240" s="108">
        <f t="shared" si="426"/>
        <v>1750</v>
      </c>
      <c r="P240" s="108">
        <f t="shared" si="426"/>
        <v>0</v>
      </c>
      <c r="Q240" s="108">
        <f t="shared" si="426"/>
        <v>1750</v>
      </c>
      <c r="R240" s="108">
        <f t="shared" si="426"/>
        <v>0</v>
      </c>
      <c r="S240" s="108">
        <f t="shared" si="426"/>
        <v>0</v>
      </c>
      <c r="T240" s="108">
        <f t="shared" si="426"/>
        <v>0</v>
      </c>
      <c r="U240" s="101">
        <f t="shared" si="426"/>
        <v>0</v>
      </c>
      <c r="V240" s="101">
        <f t="shared" si="426"/>
        <v>0</v>
      </c>
      <c r="W240" s="108">
        <f t="shared" si="426"/>
        <v>0</v>
      </c>
      <c r="X240" s="108">
        <f t="shared" si="426"/>
        <v>0</v>
      </c>
      <c r="Y240" s="108">
        <f t="shared" si="426"/>
        <v>0</v>
      </c>
      <c r="Z240" s="108">
        <f t="shared" si="426"/>
        <v>0</v>
      </c>
      <c r="AA240" s="108">
        <f t="shared" si="426"/>
        <v>0</v>
      </c>
      <c r="AB240" s="108">
        <f t="shared" si="426"/>
        <v>0</v>
      </c>
      <c r="AC240" s="108">
        <f t="shared" si="426"/>
        <v>0</v>
      </c>
      <c r="AD240" s="108">
        <f t="shared" si="426"/>
        <v>0</v>
      </c>
      <c r="AE240" s="108">
        <f t="shared" si="426"/>
        <v>0</v>
      </c>
      <c r="AF240" s="108">
        <f t="shared" si="426"/>
        <v>0</v>
      </c>
      <c r="AG240" s="108">
        <f t="shared" si="426"/>
        <v>0</v>
      </c>
      <c r="AH240" s="108">
        <f t="shared" si="426"/>
        <v>0</v>
      </c>
      <c r="AI240" s="108">
        <f t="shared" si="426"/>
        <v>0</v>
      </c>
      <c r="AJ240" s="108">
        <f t="shared" si="426"/>
        <v>0</v>
      </c>
      <c r="AK240" s="108">
        <f t="shared" si="426"/>
        <v>0</v>
      </c>
      <c r="AL240" s="108">
        <f t="shared" si="426"/>
        <v>0</v>
      </c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50"/>
      <c r="CO240" s="150"/>
      <c r="CP240" s="150"/>
      <c r="CQ240" s="150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50"/>
      <c r="DC240" s="150"/>
      <c r="DD240" s="150"/>
      <c r="DE240" s="150"/>
      <c r="DF240" s="150"/>
      <c r="DG240" s="150"/>
      <c r="DH240" s="150"/>
      <c r="DI240" s="150"/>
      <c r="DJ240" s="150"/>
      <c r="DK240" s="150"/>
      <c r="DL240" s="150"/>
      <c r="DM240" s="150"/>
      <c r="DN240" s="150"/>
      <c r="DO240" s="150"/>
      <c r="DP240" s="150"/>
      <c r="DQ240" s="150"/>
      <c r="DR240" s="150"/>
      <c r="DS240" s="150"/>
      <c r="DT240" s="150"/>
      <c r="DU240" s="150"/>
      <c r="DV240" s="150"/>
      <c r="DW240" s="150"/>
      <c r="DX240" s="150"/>
      <c r="DY240" s="150"/>
      <c r="DZ240" s="150"/>
      <c r="EA240" s="150"/>
      <c r="EB240" s="150"/>
      <c r="EC240" s="150"/>
      <c r="ED240" s="150"/>
      <c r="EE240" s="150"/>
      <c r="EF240" s="150"/>
      <c r="EG240" s="150"/>
      <c r="EH240" s="150"/>
      <c r="EI240" s="150"/>
      <c r="EJ240" s="150"/>
      <c r="EK240" s="150"/>
      <c r="EL240" s="150"/>
      <c r="EM240" s="150"/>
      <c r="EN240" s="150"/>
      <c r="EO240" s="150"/>
      <c r="EP240" s="150"/>
      <c r="EQ240" s="150"/>
      <c r="ER240" s="150"/>
      <c r="ES240" s="150"/>
      <c r="ET240" s="150"/>
      <c r="EU240" s="150"/>
      <c r="EV240" s="150"/>
      <c r="EW240" s="150"/>
      <c r="EX240" s="150"/>
      <c r="EY240" s="150"/>
      <c r="EZ240" s="150"/>
      <c r="FA240" s="150"/>
      <c r="FB240" s="150"/>
      <c r="FC240" s="150"/>
      <c r="FD240" s="150"/>
      <c r="FE240" s="150"/>
      <c r="FF240" s="150"/>
      <c r="FG240" s="150"/>
      <c r="FH240" s="150"/>
      <c r="FI240" s="150"/>
      <c r="FJ240" s="150"/>
      <c r="FK240" s="150"/>
      <c r="FL240" s="150"/>
      <c r="FM240" s="150"/>
      <c r="FN240" s="150"/>
      <c r="FO240" s="150"/>
      <c r="FP240" s="150"/>
      <c r="FQ240" s="150"/>
      <c r="FR240" s="150"/>
      <c r="FS240" s="150"/>
      <c r="FT240" s="150"/>
      <c r="FU240" s="150"/>
      <c r="FV240" s="150"/>
      <c r="FW240" s="150"/>
      <c r="FX240" s="150"/>
      <c r="FY240" s="150"/>
      <c r="FZ240" s="150"/>
      <c r="GA240" s="150"/>
      <c r="GB240" s="150"/>
      <c r="GC240" s="150"/>
      <c r="GD240" s="150"/>
      <c r="GE240" s="150"/>
      <c r="GF240" s="150"/>
      <c r="GG240" s="150"/>
      <c r="GH240" s="150"/>
      <c r="GI240" s="150"/>
      <c r="GJ240" s="150"/>
      <c r="GK240" s="150"/>
      <c r="GL240" s="150"/>
      <c r="GM240" s="150"/>
      <c r="GN240" s="150"/>
      <c r="GO240" s="150"/>
      <c r="GP240" s="150"/>
      <c r="GQ240" s="150"/>
      <c r="GR240" s="150"/>
      <c r="GS240" s="150"/>
      <c r="GT240" s="150"/>
      <c r="GU240" s="150"/>
      <c r="GV240" s="150"/>
      <c r="GW240" s="150"/>
      <c r="GX240" s="150"/>
      <c r="GY240" s="150"/>
      <c r="GZ240" s="150"/>
      <c r="HA240" s="150"/>
      <c r="HB240" s="150"/>
      <c r="HC240" s="150"/>
      <c r="HD240" s="150"/>
      <c r="HE240" s="150"/>
      <c r="HF240" s="150"/>
      <c r="HG240" s="150"/>
      <c r="HH240" s="150"/>
      <c r="HI240" s="150"/>
      <c r="HJ240" s="150"/>
      <c r="HK240" s="150"/>
      <c r="HL240" s="150"/>
      <c r="HM240" s="150"/>
      <c r="HN240" s="150"/>
      <c r="HO240" s="150"/>
      <c r="HP240" s="150"/>
      <c r="HQ240" s="150"/>
      <c r="HR240" s="150"/>
      <c r="HS240" s="150"/>
      <c r="HT240" s="150"/>
      <c r="HU240" s="150"/>
      <c r="HV240" s="150"/>
      <c r="HW240" s="150"/>
      <c r="HX240" s="150"/>
      <c r="HY240" s="150"/>
      <c r="HZ240" s="150"/>
      <c r="IA240" s="150"/>
      <c r="IB240" s="150"/>
      <c r="IC240" s="150"/>
      <c r="ID240" s="150"/>
      <c r="IE240" s="150"/>
      <c r="IF240" s="150"/>
      <c r="IG240" s="150"/>
      <c r="IH240" s="150"/>
      <c r="II240" s="150"/>
      <c r="IJ240" s="150"/>
      <c r="IK240" s="150"/>
      <c r="IL240" s="150"/>
      <c r="IM240" s="150"/>
      <c r="IN240" s="150"/>
      <c r="IO240" s="150"/>
      <c r="IP240" s="150"/>
      <c r="IQ240" s="150"/>
      <c r="IR240" s="150"/>
      <c r="IS240" s="150"/>
      <c r="IT240" s="150"/>
      <c r="IU240" s="150"/>
      <c r="IV240" s="150"/>
      <c r="IW240" s="150"/>
      <c r="IX240" s="150"/>
      <c r="IY240" s="150"/>
      <c r="IZ240" s="150"/>
      <c r="JA240" s="150"/>
      <c r="JB240" s="150"/>
      <c r="JC240" s="150"/>
      <c r="JD240" s="150"/>
      <c r="JE240" s="150"/>
      <c r="JF240" s="150"/>
      <c r="JG240" s="150"/>
      <c r="JH240" s="150"/>
      <c r="JI240" s="150"/>
      <c r="JJ240" s="150"/>
      <c r="JK240" s="150"/>
      <c r="JL240" s="150"/>
      <c r="JM240" s="150"/>
      <c r="JN240" s="150"/>
      <c r="JO240" s="150"/>
      <c r="JP240" s="150"/>
      <c r="JQ240" s="150"/>
      <c r="JR240" s="150"/>
      <c r="JS240" s="150"/>
      <c r="JT240" s="150"/>
      <c r="JU240" s="150"/>
      <c r="JV240" s="150"/>
      <c r="JW240" s="150"/>
      <c r="JX240" s="150"/>
      <c r="JY240" s="150"/>
      <c r="JZ240" s="150"/>
      <c r="KA240" s="150"/>
      <c r="KB240" s="150"/>
      <c r="KC240" s="150"/>
      <c r="KD240" s="150"/>
      <c r="KE240" s="150"/>
      <c r="KF240" s="150"/>
      <c r="KG240" s="150"/>
      <c r="KH240" s="150"/>
      <c r="KI240" s="150"/>
      <c r="KJ240" s="150"/>
      <c r="KK240" s="150"/>
      <c r="KL240" s="150"/>
      <c r="KM240" s="150"/>
      <c r="KN240" s="150"/>
      <c r="KO240" s="150"/>
      <c r="KP240" s="150"/>
      <c r="KQ240" s="150"/>
      <c r="KR240" s="150"/>
      <c r="KS240" s="150"/>
      <c r="KT240" s="150"/>
      <c r="KU240" s="150"/>
      <c r="KV240" s="150"/>
      <c r="KW240" s="150"/>
      <c r="KX240" s="150"/>
      <c r="KY240" s="150"/>
      <c r="KZ240" s="150"/>
      <c r="LA240" s="150"/>
      <c r="LB240" s="150"/>
      <c r="LC240" s="150"/>
      <c r="LD240" s="150"/>
      <c r="LE240" s="150"/>
      <c r="LF240" s="150"/>
      <c r="LG240" s="150"/>
      <c r="LH240" s="150"/>
      <c r="LI240" s="150"/>
      <c r="LJ240" s="150"/>
      <c r="LK240" s="150"/>
      <c r="LL240" s="150"/>
      <c r="LM240" s="150"/>
      <c r="LN240" s="150"/>
      <c r="LO240" s="150"/>
      <c r="LP240" s="150"/>
      <c r="LQ240" s="150"/>
      <c r="LR240" s="150"/>
    </row>
    <row r="241" spans="1:330" s="158" customFormat="1" ht="15" x14ac:dyDescent="0.2">
      <c r="A241" s="151" t="s">
        <v>616</v>
      </c>
      <c r="B241" s="151" t="s">
        <v>633</v>
      </c>
      <c r="C241" s="153">
        <v>559</v>
      </c>
      <c r="D241" s="153"/>
      <c r="E241" s="151" t="s">
        <v>101</v>
      </c>
      <c r="F241" s="174">
        <v>3132</v>
      </c>
      <c r="G241" s="155" t="s">
        <v>40</v>
      </c>
      <c r="H241" s="156"/>
      <c r="I241" s="94">
        <v>5500</v>
      </c>
      <c r="J241" s="112"/>
      <c r="K241" s="94">
        <v>1750</v>
      </c>
      <c r="L241" s="112"/>
      <c r="M241" s="118">
        <v>1750</v>
      </c>
      <c r="N241" s="113"/>
      <c r="O241" s="118">
        <v>1750</v>
      </c>
      <c r="P241" s="113"/>
      <c r="Q241" s="118">
        <v>1750</v>
      </c>
      <c r="R241" s="113"/>
      <c r="S241" s="118"/>
      <c r="T241" s="113"/>
      <c r="U241" s="94">
        <v>0</v>
      </c>
      <c r="V241" s="112"/>
      <c r="W241" s="118"/>
      <c r="X241" s="113"/>
      <c r="Y241" s="118"/>
      <c r="Z241" s="113"/>
      <c r="AA241" s="118"/>
      <c r="AB241" s="113"/>
      <c r="AC241" s="118"/>
      <c r="AD241" s="113"/>
      <c r="AE241" s="118"/>
      <c r="AF241" s="113"/>
      <c r="AG241" s="118"/>
      <c r="AH241" s="113"/>
      <c r="AI241" s="118"/>
      <c r="AJ241" s="113"/>
      <c r="AK241" s="118"/>
      <c r="AL241" s="113"/>
      <c r="AM241" s="157"/>
      <c r="AN241" s="157"/>
      <c r="AO241" s="157"/>
      <c r="AP241" s="157"/>
      <c r="AQ241" s="157"/>
      <c r="AR241" s="157"/>
      <c r="AS241" s="157"/>
      <c r="AT241" s="157"/>
      <c r="AU241" s="157"/>
      <c r="AV241" s="157"/>
      <c r="AW241" s="157"/>
      <c r="AX241" s="157"/>
      <c r="AY241" s="157"/>
      <c r="AZ241" s="157"/>
      <c r="BA241" s="157"/>
      <c r="BB241" s="157"/>
      <c r="BC241" s="157"/>
      <c r="BD241" s="157"/>
      <c r="BE241" s="157"/>
      <c r="BF241" s="157"/>
      <c r="BG241" s="157"/>
      <c r="BH241" s="157"/>
      <c r="BI241" s="157"/>
      <c r="BJ241" s="157"/>
      <c r="BK241" s="157"/>
      <c r="BL241" s="157"/>
      <c r="BM241" s="157"/>
      <c r="BN241" s="157"/>
      <c r="BO241" s="157"/>
      <c r="BP241" s="157"/>
      <c r="BQ241" s="157"/>
      <c r="BR241" s="157"/>
      <c r="BS241" s="157"/>
      <c r="BT241" s="157"/>
      <c r="BU241" s="157"/>
      <c r="BV241" s="157"/>
      <c r="BW241" s="157"/>
      <c r="BX241" s="157"/>
      <c r="BY241" s="157"/>
      <c r="BZ241" s="157"/>
      <c r="CA241" s="157"/>
      <c r="CB241" s="157"/>
      <c r="CC241" s="157"/>
      <c r="CD241" s="157"/>
      <c r="CE241" s="157"/>
      <c r="CF241" s="157"/>
      <c r="CG241" s="157"/>
      <c r="CH241" s="157"/>
      <c r="CI241" s="157"/>
      <c r="CJ241" s="157"/>
      <c r="CK241" s="157"/>
      <c r="CL241" s="157"/>
      <c r="CM241" s="157"/>
      <c r="CN241" s="157"/>
      <c r="CO241" s="157"/>
      <c r="CP241" s="157"/>
      <c r="CQ241" s="157"/>
      <c r="CR241" s="157"/>
      <c r="CS241" s="157"/>
      <c r="CT241" s="157"/>
      <c r="CU241" s="157"/>
      <c r="CV241" s="157"/>
      <c r="CW241" s="157"/>
      <c r="CX241" s="157"/>
      <c r="CY241" s="157"/>
      <c r="CZ241" s="157"/>
      <c r="DA241" s="157"/>
      <c r="DB241" s="157"/>
      <c r="DC241" s="157"/>
      <c r="DD241" s="157"/>
      <c r="DE241" s="157"/>
      <c r="DF241" s="157"/>
      <c r="DG241" s="157"/>
      <c r="DH241" s="157"/>
      <c r="DI241" s="157"/>
      <c r="DJ241" s="157"/>
      <c r="DK241" s="157"/>
      <c r="DL241" s="157"/>
      <c r="DM241" s="157"/>
      <c r="DN241" s="157"/>
      <c r="DO241" s="157"/>
      <c r="DP241" s="157"/>
      <c r="DQ241" s="157"/>
      <c r="DR241" s="157"/>
      <c r="DS241" s="157"/>
      <c r="DT241" s="157"/>
      <c r="DU241" s="157"/>
      <c r="DV241" s="157"/>
      <c r="DW241" s="157"/>
      <c r="DX241" s="157"/>
      <c r="DY241" s="157"/>
      <c r="DZ241" s="157"/>
      <c r="EA241" s="157"/>
      <c r="EB241" s="157"/>
      <c r="EC241" s="157"/>
      <c r="ED241" s="157"/>
      <c r="EE241" s="157"/>
      <c r="EF241" s="157"/>
      <c r="EG241" s="157"/>
      <c r="EH241" s="157"/>
      <c r="EI241" s="157"/>
      <c r="EJ241" s="157"/>
      <c r="EK241" s="157"/>
      <c r="EL241" s="157"/>
      <c r="EM241" s="157"/>
      <c r="EN241" s="157"/>
      <c r="EO241" s="157"/>
      <c r="EP241" s="157"/>
      <c r="EQ241" s="157"/>
      <c r="ER241" s="157"/>
      <c r="ES241" s="157"/>
      <c r="ET241" s="157"/>
      <c r="EU241" s="157"/>
      <c r="EV241" s="157"/>
      <c r="EW241" s="157"/>
      <c r="EX241" s="157"/>
      <c r="EY241" s="157"/>
      <c r="EZ241" s="157"/>
      <c r="FA241" s="157"/>
      <c r="FB241" s="157"/>
      <c r="FC241" s="157"/>
      <c r="FD241" s="157"/>
      <c r="FE241" s="157"/>
      <c r="FF241" s="157"/>
      <c r="FG241" s="157"/>
      <c r="FH241" s="157"/>
      <c r="FI241" s="157"/>
      <c r="FJ241" s="157"/>
      <c r="FK241" s="157"/>
      <c r="FL241" s="157"/>
      <c r="FM241" s="157"/>
      <c r="FN241" s="157"/>
      <c r="FO241" s="157"/>
      <c r="FP241" s="157"/>
      <c r="FQ241" s="157"/>
      <c r="FR241" s="157"/>
      <c r="FS241" s="157"/>
      <c r="FT241" s="157"/>
      <c r="FU241" s="157"/>
      <c r="FV241" s="157"/>
      <c r="FW241" s="157"/>
      <c r="FX241" s="157"/>
      <c r="FY241" s="157"/>
      <c r="FZ241" s="157"/>
      <c r="GA241" s="157"/>
      <c r="GB241" s="157"/>
      <c r="GC241" s="157"/>
      <c r="GD241" s="157"/>
      <c r="GE241" s="157"/>
      <c r="GF241" s="157"/>
      <c r="GG241" s="157"/>
      <c r="GH241" s="157"/>
      <c r="GI241" s="157"/>
      <c r="GJ241" s="157"/>
      <c r="GK241" s="157"/>
      <c r="GL241" s="157"/>
      <c r="GM241" s="157"/>
      <c r="GN241" s="157"/>
      <c r="GO241" s="157"/>
      <c r="GP241" s="157"/>
      <c r="GQ241" s="157"/>
      <c r="GR241" s="157"/>
      <c r="GS241" s="157"/>
      <c r="GT241" s="157"/>
      <c r="GU241" s="157"/>
      <c r="GV241" s="157"/>
      <c r="GW241" s="157"/>
      <c r="GX241" s="157"/>
      <c r="GY241" s="157"/>
      <c r="GZ241" s="157"/>
      <c r="HA241" s="157"/>
      <c r="HB241" s="157"/>
      <c r="HC241" s="157"/>
      <c r="HD241" s="157"/>
      <c r="HE241" s="157"/>
      <c r="HF241" s="157"/>
      <c r="HG241" s="157"/>
      <c r="HH241" s="157"/>
      <c r="HI241" s="157"/>
      <c r="HJ241" s="157"/>
      <c r="HK241" s="157"/>
      <c r="HL241" s="157"/>
      <c r="HM241" s="157"/>
      <c r="HN241" s="157"/>
      <c r="HO241" s="157"/>
      <c r="HP241" s="157"/>
      <c r="HQ241" s="157"/>
      <c r="HR241" s="157"/>
      <c r="HS241" s="157"/>
      <c r="HT241" s="157"/>
      <c r="HU241" s="157"/>
      <c r="HV241" s="157"/>
      <c r="HW241" s="157"/>
      <c r="HX241" s="157"/>
      <c r="HY241" s="157"/>
      <c r="HZ241" s="157"/>
      <c r="IA241" s="157"/>
      <c r="IB241" s="157"/>
      <c r="IC241" s="157"/>
      <c r="ID241" s="157"/>
      <c r="IE241" s="157"/>
      <c r="IF241" s="157"/>
      <c r="IG241" s="157"/>
      <c r="IH241" s="157"/>
      <c r="II241" s="157"/>
      <c r="IJ241" s="157"/>
      <c r="IK241" s="157"/>
      <c r="IL241" s="157"/>
      <c r="IM241" s="157"/>
      <c r="IN241" s="157"/>
      <c r="IO241" s="157"/>
      <c r="IP241" s="157"/>
      <c r="IQ241" s="157"/>
      <c r="IR241" s="157"/>
      <c r="IS241" s="157"/>
      <c r="IT241" s="157"/>
      <c r="IU241" s="157"/>
      <c r="IV241" s="157"/>
      <c r="IW241" s="157"/>
      <c r="IX241" s="157"/>
      <c r="IY241" s="157"/>
      <c r="IZ241" s="157"/>
      <c r="JA241" s="157"/>
      <c r="JB241" s="157"/>
      <c r="JC241" s="157"/>
      <c r="JD241" s="157"/>
      <c r="JE241" s="157"/>
      <c r="JF241" s="157"/>
      <c r="JG241" s="157"/>
      <c r="JH241" s="157"/>
      <c r="JI241" s="157"/>
      <c r="JJ241" s="157"/>
      <c r="JK241" s="157"/>
      <c r="JL241" s="157"/>
      <c r="JM241" s="157"/>
      <c r="JN241" s="157"/>
      <c r="JO241" s="157"/>
      <c r="JP241" s="157"/>
      <c r="JQ241" s="157"/>
      <c r="JR241" s="157"/>
      <c r="JS241" s="157"/>
      <c r="JT241" s="157"/>
      <c r="JU241" s="157"/>
      <c r="JV241" s="157"/>
      <c r="JW241" s="157"/>
      <c r="JX241" s="157"/>
      <c r="JY241" s="157"/>
      <c r="JZ241" s="157"/>
      <c r="KA241" s="157"/>
      <c r="KB241" s="157"/>
      <c r="KC241" s="157"/>
      <c r="KD241" s="157"/>
      <c r="KE241" s="157"/>
      <c r="KF241" s="157"/>
      <c r="KG241" s="157"/>
      <c r="KH241" s="157"/>
      <c r="KI241" s="157"/>
      <c r="KJ241" s="157"/>
      <c r="KK241" s="157"/>
      <c r="KL241" s="157"/>
      <c r="KM241" s="157"/>
      <c r="KN241" s="157"/>
      <c r="KO241" s="157"/>
      <c r="KP241" s="157"/>
      <c r="KQ241" s="157"/>
      <c r="KR241" s="157"/>
      <c r="KS241" s="157"/>
      <c r="KT241" s="157"/>
      <c r="KU241" s="157"/>
      <c r="KV241" s="157"/>
      <c r="KW241" s="157"/>
      <c r="KX241" s="157"/>
      <c r="KY241" s="157"/>
      <c r="KZ241" s="157"/>
      <c r="LA241" s="157"/>
      <c r="LB241" s="157"/>
      <c r="LC241" s="157"/>
      <c r="LD241" s="157"/>
      <c r="LE241" s="157"/>
      <c r="LF241" s="157"/>
      <c r="LG241" s="157"/>
      <c r="LH241" s="157"/>
      <c r="LI241" s="157"/>
      <c r="LJ241" s="157"/>
      <c r="LK241" s="157"/>
      <c r="LL241" s="157"/>
      <c r="LM241" s="157"/>
      <c r="LN241" s="157"/>
      <c r="LO241" s="157"/>
      <c r="LP241" s="157"/>
      <c r="LQ241" s="157"/>
      <c r="LR241" s="157"/>
    </row>
    <row r="242" spans="1:330" x14ac:dyDescent="0.2">
      <c r="A242" s="170" t="s">
        <v>616</v>
      </c>
      <c r="B242" s="170" t="s">
        <v>633</v>
      </c>
      <c r="C242" s="141">
        <v>559</v>
      </c>
      <c r="D242" s="141"/>
      <c r="E242" s="171"/>
      <c r="F242" s="142">
        <v>32</v>
      </c>
      <c r="G242" s="143"/>
      <c r="H242" s="172"/>
      <c r="I242" s="105">
        <f t="shared" ref="I242:AF242" si="427">I243+I248+I246+I251</f>
        <v>12400</v>
      </c>
      <c r="J242" s="105">
        <f t="shared" si="427"/>
        <v>0</v>
      </c>
      <c r="K242" s="105">
        <f t="shared" si="427"/>
        <v>4200</v>
      </c>
      <c r="L242" s="105">
        <f t="shared" si="427"/>
        <v>0</v>
      </c>
      <c r="M242" s="105">
        <f t="shared" si="427"/>
        <v>4200</v>
      </c>
      <c r="N242" s="105">
        <f t="shared" si="427"/>
        <v>0</v>
      </c>
      <c r="O242" s="105">
        <f t="shared" ref="O242:P242" si="428">O243+O248+O246+O251</f>
        <v>4200</v>
      </c>
      <c r="P242" s="105">
        <f t="shared" si="428"/>
        <v>0</v>
      </c>
      <c r="Q242" s="105">
        <f t="shared" ref="Q242:T242" si="429">Q243+Q248+Q246+Q251</f>
        <v>4200</v>
      </c>
      <c r="R242" s="105">
        <f t="shared" si="429"/>
        <v>0</v>
      </c>
      <c r="S242" s="105">
        <f t="shared" si="429"/>
        <v>0</v>
      </c>
      <c r="T242" s="105">
        <f t="shared" si="429"/>
        <v>0</v>
      </c>
      <c r="U242" s="105">
        <f t="shared" si="427"/>
        <v>0</v>
      </c>
      <c r="V242" s="105">
        <f t="shared" si="427"/>
        <v>0</v>
      </c>
      <c r="W242" s="105">
        <f t="shared" si="427"/>
        <v>0</v>
      </c>
      <c r="X242" s="105">
        <f t="shared" si="427"/>
        <v>0</v>
      </c>
      <c r="Y242" s="105">
        <f t="shared" ref="Y242:Z242" si="430">Y243+Y248+Y246+Y251</f>
        <v>0</v>
      </c>
      <c r="Z242" s="105">
        <f t="shared" si="430"/>
        <v>0</v>
      </c>
      <c r="AA242" s="105">
        <f t="shared" ref="AA242:AD242" si="431">AA243+AA248+AA246+AA251</f>
        <v>0</v>
      </c>
      <c r="AB242" s="105">
        <f t="shared" si="431"/>
        <v>0</v>
      </c>
      <c r="AC242" s="105">
        <f t="shared" si="431"/>
        <v>0</v>
      </c>
      <c r="AD242" s="105">
        <f t="shared" si="431"/>
        <v>0</v>
      </c>
      <c r="AE242" s="105">
        <f t="shared" si="427"/>
        <v>0</v>
      </c>
      <c r="AF242" s="105">
        <f t="shared" si="427"/>
        <v>0</v>
      </c>
      <c r="AG242" s="105">
        <f t="shared" ref="AG242:AH242" si="432">AG243+AG248+AG246+AG251</f>
        <v>0</v>
      </c>
      <c r="AH242" s="105">
        <f t="shared" si="432"/>
        <v>0</v>
      </c>
      <c r="AI242" s="105">
        <f t="shared" ref="AI242:AL242" si="433">AI243+AI248+AI246+AI251</f>
        <v>0</v>
      </c>
      <c r="AJ242" s="105">
        <f t="shared" si="433"/>
        <v>0</v>
      </c>
      <c r="AK242" s="105">
        <f t="shared" si="433"/>
        <v>0</v>
      </c>
      <c r="AL242" s="105">
        <f t="shared" si="433"/>
        <v>0</v>
      </c>
    </row>
    <row r="243" spans="1:330" s="159" customFormat="1" x14ac:dyDescent="0.2">
      <c r="A243" s="145" t="s">
        <v>616</v>
      </c>
      <c r="B243" s="145" t="s">
        <v>633</v>
      </c>
      <c r="C243" s="147">
        <v>559</v>
      </c>
      <c r="D243" s="147"/>
      <c r="E243" s="145"/>
      <c r="F243" s="168">
        <v>321</v>
      </c>
      <c r="G243" s="148"/>
      <c r="H243" s="149"/>
      <c r="I243" s="101">
        <f t="shared" ref="I243:AF243" si="434">I244+I245</f>
        <v>5600</v>
      </c>
      <c r="J243" s="101">
        <f t="shared" si="434"/>
        <v>0</v>
      </c>
      <c r="K243" s="101">
        <f t="shared" si="434"/>
        <v>2800</v>
      </c>
      <c r="L243" s="101">
        <f t="shared" si="434"/>
        <v>0</v>
      </c>
      <c r="M243" s="108">
        <f t="shared" si="434"/>
        <v>2800</v>
      </c>
      <c r="N243" s="108">
        <f t="shared" si="434"/>
        <v>0</v>
      </c>
      <c r="O243" s="108">
        <f t="shared" ref="O243:P243" si="435">O244+O245</f>
        <v>2800</v>
      </c>
      <c r="P243" s="108">
        <f t="shared" si="435"/>
        <v>0</v>
      </c>
      <c r="Q243" s="108">
        <f t="shared" ref="Q243:T243" si="436">Q244+Q245</f>
        <v>2800</v>
      </c>
      <c r="R243" s="108">
        <f t="shared" si="436"/>
        <v>0</v>
      </c>
      <c r="S243" s="108">
        <f t="shared" si="436"/>
        <v>0</v>
      </c>
      <c r="T243" s="108">
        <f t="shared" si="436"/>
        <v>0</v>
      </c>
      <c r="U243" s="101">
        <f t="shared" si="434"/>
        <v>0</v>
      </c>
      <c r="V243" s="101">
        <f t="shared" si="434"/>
        <v>0</v>
      </c>
      <c r="W243" s="108">
        <f t="shared" si="434"/>
        <v>0</v>
      </c>
      <c r="X243" s="108">
        <f t="shared" si="434"/>
        <v>0</v>
      </c>
      <c r="Y243" s="108">
        <f t="shared" ref="Y243:Z243" si="437">Y244+Y245</f>
        <v>0</v>
      </c>
      <c r="Z243" s="108">
        <f t="shared" si="437"/>
        <v>0</v>
      </c>
      <c r="AA243" s="108">
        <f t="shared" ref="AA243:AD243" si="438">AA244+AA245</f>
        <v>0</v>
      </c>
      <c r="AB243" s="108">
        <f t="shared" si="438"/>
        <v>0</v>
      </c>
      <c r="AC243" s="108">
        <f t="shared" si="438"/>
        <v>0</v>
      </c>
      <c r="AD243" s="108">
        <f t="shared" si="438"/>
        <v>0</v>
      </c>
      <c r="AE243" s="108">
        <f t="shared" si="434"/>
        <v>0</v>
      </c>
      <c r="AF243" s="108">
        <f t="shared" si="434"/>
        <v>0</v>
      </c>
      <c r="AG243" s="108">
        <f t="shared" ref="AG243:AH243" si="439">AG244+AG245</f>
        <v>0</v>
      </c>
      <c r="AH243" s="108">
        <f t="shared" si="439"/>
        <v>0</v>
      </c>
      <c r="AI243" s="108">
        <f t="shared" ref="AI243:AL243" si="440">AI244+AI245</f>
        <v>0</v>
      </c>
      <c r="AJ243" s="108">
        <f t="shared" si="440"/>
        <v>0</v>
      </c>
      <c r="AK243" s="108">
        <f t="shared" si="440"/>
        <v>0</v>
      </c>
      <c r="AL243" s="108">
        <f t="shared" si="440"/>
        <v>0</v>
      </c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50"/>
      <c r="CH243" s="150"/>
      <c r="CI243" s="150"/>
      <c r="CJ243" s="150"/>
      <c r="CK243" s="150"/>
      <c r="CL243" s="150"/>
      <c r="CM243" s="150"/>
      <c r="CN243" s="150"/>
      <c r="CO243" s="150"/>
      <c r="CP243" s="150"/>
      <c r="CQ243" s="150"/>
      <c r="CR243" s="150"/>
      <c r="CS243" s="150"/>
      <c r="CT243" s="150"/>
      <c r="CU243" s="150"/>
      <c r="CV243" s="150"/>
      <c r="CW243" s="150"/>
      <c r="CX243" s="150"/>
      <c r="CY243" s="150"/>
      <c r="CZ243" s="150"/>
      <c r="DA243" s="150"/>
      <c r="DB243" s="150"/>
      <c r="DC243" s="150"/>
      <c r="DD243" s="150"/>
      <c r="DE243" s="150"/>
      <c r="DF243" s="150"/>
      <c r="DG243" s="150"/>
      <c r="DH243" s="150"/>
      <c r="DI243" s="150"/>
      <c r="DJ243" s="150"/>
      <c r="DK243" s="150"/>
      <c r="DL243" s="150"/>
      <c r="DM243" s="150"/>
      <c r="DN243" s="150"/>
      <c r="DO243" s="150"/>
      <c r="DP243" s="150"/>
      <c r="DQ243" s="150"/>
      <c r="DR243" s="150"/>
      <c r="DS243" s="150"/>
      <c r="DT243" s="150"/>
      <c r="DU243" s="150"/>
      <c r="DV243" s="150"/>
      <c r="DW243" s="150"/>
      <c r="DX243" s="150"/>
      <c r="DY243" s="150"/>
      <c r="DZ243" s="150"/>
      <c r="EA243" s="150"/>
      <c r="EB243" s="150"/>
      <c r="EC243" s="150"/>
      <c r="ED243" s="150"/>
      <c r="EE243" s="150"/>
      <c r="EF243" s="150"/>
      <c r="EG243" s="150"/>
      <c r="EH243" s="150"/>
      <c r="EI243" s="150"/>
      <c r="EJ243" s="150"/>
      <c r="EK243" s="150"/>
      <c r="EL243" s="150"/>
      <c r="EM243" s="150"/>
      <c r="EN243" s="150"/>
      <c r="EO243" s="150"/>
      <c r="EP243" s="150"/>
      <c r="EQ243" s="150"/>
      <c r="ER243" s="150"/>
      <c r="ES243" s="150"/>
      <c r="ET243" s="150"/>
      <c r="EU243" s="150"/>
      <c r="EV243" s="150"/>
      <c r="EW243" s="150"/>
      <c r="EX243" s="150"/>
      <c r="EY243" s="150"/>
      <c r="EZ243" s="150"/>
      <c r="FA243" s="150"/>
      <c r="FB243" s="150"/>
      <c r="FC243" s="150"/>
      <c r="FD243" s="150"/>
      <c r="FE243" s="150"/>
      <c r="FF243" s="150"/>
      <c r="FG243" s="150"/>
      <c r="FH243" s="150"/>
      <c r="FI243" s="150"/>
      <c r="FJ243" s="150"/>
      <c r="FK243" s="150"/>
      <c r="FL243" s="150"/>
      <c r="FM243" s="150"/>
      <c r="FN243" s="150"/>
      <c r="FO243" s="150"/>
      <c r="FP243" s="150"/>
      <c r="FQ243" s="150"/>
      <c r="FR243" s="150"/>
      <c r="FS243" s="150"/>
      <c r="FT243" s="150"/>
      <c r="FU243" s="150"/>
      <c r="FV243" s="150"/>
      <c r="FW243" s="150"/>
      <c r="FX243" s="150"/>
      <c r="FY243" s="150"/>
      <c r="FZ243" s="150"/>
      <c r="GA243" s="150"/>
      <c r="GB243" s="150"/>
      <c r="GC243" s="150"/>
      <c r="GD243" s="150"/>
      <c r="GE243" s="150"/>
      <c r="GF243" s="150"/>
      <c r="GG243" s="150"/>
      <c r="GH243" s="150"/>
      <c r="GI243" s="150"/>
      <c r="GJ243" s="150"/>
      <c r="GK243" s="150"/>
      <c r="GL243" s="150"/>
      <c r="GM243" s="150"/>
      <c r="GN243" s="150"/>
      <c r="GO243" s="150"/>
      <c r="GP243" s="150"/>
      <c r="GQ243" s="150"/>
      <c r="GR243" s="150"/>
      <c r="GS243" s="150"/>
      <c r="GT243" s="150"/>
      <c r="GU243" s="150"/>
      <c r="GV243" s="150"/>
      <c r="GW243" s="150"/>
      <c r="GX243" s="150"/>
      <c r="GY243" s="150"/>
      <c r="GZ243" s="150"/>
      <c r="HA243" s="150"/>
      <c r="HB243" s="150"/>
      <c r="HC243" s="150"/>
      <c r="HD243" s="150"/>
      <c r="HE243" s="150"/>
      <c r="HF243" s="150"/>
      <c r="HG243" s="150"/>
      <c r="HH243" s="150"/>
      <c r="HI243" s="150"/>
      <c r="HJ243" s="150"/>
      <c r="HK243" s="150"/>
      <c r="HL243" s="150"/>
      <c r="HM243" s="150"/>
      <c r="HN243" s="150"/>
      <c r="HO243" s="150"/>
      <c r="HP243" s="150"/>
      <c r="HQ243" s="150"/>
      <c r="HR243" s="150"/>
      <c r="HS243" s="150"/>
      <c r="HT243" s="150"/>
      <c r="HU243" s="150"/>
      <c r="HV243" s="150"/>
      <c r="HW243" s="150"/>
      <c r="HX243" s="150"/>
      <c r="HY243" s="150"/>
      <c r="HZ243" s="150"/>
      <c r="IA243" s="150"/>
      <c r="IB243" s="150"/>
      <c r="IC243" s="150"/>
      <c r="ID243" s="150"/>
      <c r="IE243" s="150"/>
      <c r="IF243" s="150"/>
      <c r="IG243" s="150"/>
      <c r="IH243" s="150"/>
      <c r="II243" s="150"/>
      <c r="IJ243" s="150"/>
      <c r="IK243" s="150"/>
      <c r="IL243" s="150"/>
      <c r="IM243" s="150"/>
      <c r="IN243" s="150"/>
      <c r="IO243" s="150"/>
      <c r="IP243" s="150"/>
      <c r="IQ243" s="150"/>
      <c r="IR243" s="150"/>
      <c r="IS243" s="150"/>
      <c r="IT243" s="150"/>
      <c r="IU243" s="150"/>
      <c r="IV243" s="150"/>
      <c r="IW243" s="150"/>
      <c r="IX243" s="150"/>
      <c r="IY243" s="150"/>
      <c r="IZ243" s="150"/>
      <c r="JA243" s="150"/>
      <c r="JB243" s="150"/>
      <c r="JC243" s="150"/>
      <c r="JD243" s="150"/>
      <c r="JE243" s="150"/>
      <c r="JF243" s="150"/>
      <c r="JG243" s="150"/>
      <c r="JH243" s="150"/>
      <c r="JI243" s="150"/>
      <c r="JJ243" s="150"/>
      <c r="JK243" s="150"/>
      <c r="JL243" s="150"/>
      <c r="JM243" s="150"/>
      <c r="JN243" s="150"/>
      <c r="JO243" s="150"/>
      <c r="JP243" s="150"/>
      <c r="JQ243" s="150"/>
      <c r="JR243" s="150"/>
      <c r="JS243" s="150"/>
      <c r="JT243" s="150"/>
      <c r="JU243" s="150"/>
      <c r="JV243" s="150"/>
      <c r="JW243" s="150"/>
      <c r="JX243" s="150"/>
      <c r="JY243" s="150"/>
      <c r="JZ243" s="150"/>
      <c r="KA243" s="150"/>
      <c r="KB243" s="150"/>
      <c r="KC243" s="150"/>
      <c r="KD243" s="150"/>
      <c r="KE243" s="150"/>
      <c r="KF243" s="150"/>
      <c r="KG243" s="150"/>
      <c r="KH243" s="150"/>
      <c r="KI243" s="150"/>
      <c r="KJ243" s="150"/>
      <c r="KK243" s="150"/>
      <c r="KL243" s="150"/>
      <c r="KM243" s="150"/>
      <c r="KN243" s="150"/>
      <c r="KO243" s="150"/>
      <c r="KP243" s="150"/>
      <c r="KQ243" s="150"/>
      <c r="KR243" s="150"/>
      <c r="KS243" s="150"/>
      <c r="KT243" s="150"/>
      <c r="KU243" s="150"/>
      <c r="KV243" s="150"/>
      <c r="KW243" s="150"/>
      <c r="KX243" s="150"/>
      <c r="KY243" s="150"/>
      <c r="KZ243" s="150"/>
      <c r="LA243" s="150"/>
      <c r="LB243" s="150"/>
      <c r="LC243" s="150"/>
      <c r="LD243" s="150"/>
      <c r="LE243" s="150"/>
      <c r="LF243" s="150"/>
      <c r="LG243" s="150"/>
      <c r="LH243" s="150"/>
      <c r="LI243" s="150"/>
      <c r="LJ243" s="150"/>
      <c r="LK243" s="150"/>
      <c r="LL243" s="150"/>
      <c r="LM243" s="150"/>
      <c r="LN243" s="150"/>
      <c r="LO243" s="150"/>
      <c r="LP243" s="150"/>
      <c r="LQ243" s="150"/>
      <c r="LR243" s="150"/>
    </row>
    <row r="244" spans="1:330" s="158" customFormat="1" ht="15" x14ac:dyDescent="0.2">
      <c r="A244" s="151" t="s">
        <v>616</v>
      </c>
      <c r="B244" s="151" t="s">
        <v>633</v>
      </c>
      <c r="C244" s="153">
        <v>559</v>
      </c>
      <c r="D244" s="153"/>
      <c r="E244" s="151" t="s">
        <v>101</v>
      </c>
      <c r="F244" s="174">
        <v>3211</v>
      </c>
      <c r="G244" s="155" t="s">
        <v>42</v>
      </c>
      <c r="H244" s="156"/>
      <c r="I244" s="94">
        <v>4800</v>
      </c>
      <c r="J244" s="112"/>
      <c r="K244" s="94">
        <v>2400</v>
      </c>
      <c r="L244" s="112"/>
      <c r="M244" s="118">
        <v>2400</v>
      </c>
      <c r="N244" s="113"/>
      <c r="O244" s="118">
        <v>2400</v>
      </c>
      <c r="P244" s="113"/>
      <c r="Q244" s="118">
        <v>2400</v>
      </c>
      <c r="R244" s="113"/>
      <c r="S244" s="118"/>
      <c r="T244" s="113"/>
      <c r="U244" s="94">
        <v>0</v>
      </c>
      <c r="V244" s="112"/>
      <c r="W244" s="118"/>
      <c r="X244" s="113"/>
      <c r="Y244" s="118"/>
      <c r="Z244" s="113"/>
      <c r="AA244" s="118"/>
      <c r="AB244" s="113"/>
      <c r="AC244" s="118"/>
      <c r="AD244" s="113"/>
      <c r="AE244" s="118"/>
      <c r="AF244" s="113"/>
      <c r="AG244" s="118"/>
      <c r="AH244" s="113"/>
      <c r="AI244" s="118"/>
      <c r="AJ244" s="113"/>
      <c r="AK244" s="118"/>
      <c r="AL244" s="113"/>
      <c r="AM244" s="157"/>
      <c r="AN244" s="157"/>
      <c r="AO244" s="157"/>
      <c r="AP244" s="157"/>
      <c r="AQ244" s="157"/>
      <c r="AR244" s="157"/>
      <c r="AS244" s="157"/>
      <c r="AT244" s="157"/>
      <c r="AU244" s="157"/>
      <c r="AV244" s="157"/>
      <c r="AW244" s="157"/>
      <c r="AX244" s="157"/>
      <c r="AY244" s="157"/>
      <c r="AZ244" s="157"/>
      <c r="BA244" s="157"/>
      <c r="BB244" s="157"/>
      <c r="BC244" s="157"/>
      <c r="BD244" s="157"/>
      <c r="BE244" s="157"/>
      <c r="BF244" s="157"/>
      <c r="BG244" s="157"/>
      <c r="BH244" s="157"/>
      <c r="BI244" s="157"/>
      <c r="BJ244" s="157"/>
      <c r="BK244" s="157"/>
      <c r="BL244" s="157"/>
      <c r="BM244" s="157"/>
      <c r="BN244" s="157"/>
      <c r="BO244" s="157"/>
      <c r="BP244" s="157"/>
      <c r="BQ244" s="157"/>
      <c r="BR244" s="157"/>
      <c r="BS244" s="157"/>
      <c r="BT244" s="157"/>
      <c r="BU244" s="157"/>
      <c r="BV244" s="157"/>
      <c r="BW244" s="157"/>
      <c r="BX244" s="157"/>
      <c r="BY244" s="157"/>
      <c r="BZ244" s="157"/>
      <c r="CA244" s="157"/>
      <c r="CB244" s="157"/>
      <c r="CC244" s="157"/>
      <c r="CD244" s="157"/>
      <c r="CE244" s="157"/>
      <c r="CF244" s="157"/>
      <c r="CG244" s="157"/>
      <c r="CH244" s="157"/>
      <c r="CI244" s="157"/>
      <c r="CJ244" s="157"/>
      <c r="CK244" s="157"/>
      <c r="CL244" s="157"/>
      <c r="CM244" s="157"/>
      <c r="CN244" s="157"/>
      <c r="CO244" s="157"/>
      <c r="CP244" s="157"/>
      <c r="CQ244" s="157"/>
      <c r="CR244" s="157"/>
      <c r="CS244" s="157"/>
      <c r="CT244" s="157"/>
      <c r="CU244" s="157"/>
      <c r="CV244" s="157"/>
      <c r="CW244" s="157"/>
      <c r="CX244" s="157"/>
      <c r="CY244" s="157"/>
      <c r="CZ244" s="157"/>
      <c r="DA244" s="157"/>
      <c r="DB244" s="157"/>
      <c r="DC244" s="157"/>
      <c r="DD244" s="157"/>
      <c r="DE244" s="157"/>
      <c r="DF244" s="157"/>
      <c r="DG244" s="157"/>
      <c r="DH244" s="157"/>
      <c r="DI244" s="157"/>
      <c r="DJ244" s="157"/>
      <c r="DK244" s="157"/>
      <c r="DL244" s="157"/>
      <c r="DM244" s="157"/>
      <c r="DN244" s="157"/>
      <c r="DO244" s="157"/>
      <c r="DP244" s="157"/>
      <c r="DQ244" s="157"/>
      <c r="DR244" s="157"/>
      <c r="DS244" s="157"/>
      <c r="DT244" s="157"/>
      <c r="DU244" s="157"/>
      <c r="DV244" s="157"/>
      <c r="DW244" s="157"/>
      <c r="DX244" s="157"/>
      <c r="DY244" s="157"/>
      <c r="DZ244" s="157"/>
      <c r="EA244" s="157"/>
      <c r="EB244" s="157"/>
      <c r="EC244" s="157"/>
      <c r="ED244" s="157"/>
      <c r="EE244" s="157"/>
      <c r="EF244" s="157"/>
      <c r="EG244" s="157"/>
      <c r="EH244" s="157"/>
      <c r="EI244" s="157"/>
      <c r="EJ244" s="157"/>
      <c r="EK244" s="157"/>
      <c r="EL244" s="157"/>
      <c r="EM244" s="157"/>
      <c r="EN244" s="157"/>
      <c r="EO244" s="157"/>
      <c r="EP244" s="157"/>
      <c r="EQ244" s="157"/>
      <c r="ER244" s="157"/>
      <c r="ES244" s="157"/>
      <c r="ET244" s="157"/>
      <c r="EU244" s="157"/>
      <c r="EV244" s="157"/>
      <c r="EW244" s="157"/>
      <c r="EX244" s="157"/>
      <c r="EY244" s="157"/>
      <c r="EZ244" s="157"/>
      <c r="FA244" s="157"/>
      <c r="FB244" s="157"/>
      <c r="FC244" s="157"/>
      <c r="FD244" s="157"/>
      <c r="FE244" s="157"/>
      <c r="FF244" s="157"/>
      <c r="FG244" s="157"/>
      <c r="FH244" s="157"/>
      <c r="FI244" s="157"/>
      <c r="FJ244" s="157"/>
      <c r="FK244" s="157"/>
      <c r="FL244" s="157"/>
      <c r="FM244" s="157"/>
      <c r="FN244" s="157"/>
      <c r="FO244" s="157"/>
      <c r="FP244" s="157"/>
      <c r="FQ244" s="157"/>
      <c r="FR244" s="157"/>
      <c r="FS244" s="157"/>
      <c r="FT244" s="157"/>
      <c r="FU244" s="157"/>
      <c r="FV244" s="157"/>
      <c r="FW244" s="157"/>
      <c r="FX244" s="157"/>
      <c r="FY244" s="157"/>
      <c r="FZ244" s="157"/>
      <c r="GA244" s="157"/>
      <c r="GB244" s="157"/>
      <c r="GC244" s="157"/>
      <c r="GD244" s="157"/>
      <c r="GE244" s="157"/>
      <c r="GF244" s="157"/>
      <c r="GG244" s="157"/>
      <c r="GH244" s="157"/>
      <c r="GI244" s="157"/>
      <c r="GJ244" s="157"/>
      <c r="GK244" s="157"/>
      <c r="GL244" s="157"/>
      <c r="GM244" s="157"/>
      <c r="GN244" s="157"/>
      <c r="GO244" s="157"/>
      <c r="GP244" s="157"/>
      <c r="GQ244" s="157"/>
      <c r="GR244" s="157"/>
      <c r="GS244" s="157"/>
      <c r="GT244" s="157"/>
      <c r="GU244" s="157"/>
      <c r="GV244" s="157"/>
      <c r="GW244" s="157"/>
      <c r="GX244" s="157"/>
      <c r="GY244" s="157"/>
      <c r="GZ244" s="157"/>
      <c r="HA244" s="157"/>
      <c r="HB244" s="157"/>
      <c r="HC244" s="157"/>
      <c r="HD244" s="157"/>
      <c r="HE244" s="157"/>
      <c r="HF244" s="157"/>
      <c r="HG244" s="157"/>
      <c r="HH244" s="157"/>
      <c r="HI244" s="157"/>
      <c r="HJ244" s="157"/>
      <c r="HK244" s="157"/>
      <c r="HL244" s="157"/>
      <c r="HM244" s="157"/>
      <c r="HN244" s="157"/>
      <c r="HO244" s="157"/>
      <c r="HP244" s="157"/>
      <c r="HQ244" s="157"/>
      <c r="HR244" s="157"/>
      <c r="HS244" s="157"/>
      <c r="HT244" s="157"/>
      <c r="HU244" s="157"/>
      <c r="HV244" s="157"/>
      <c r="HW244" s="157"/>
      <c r="HX244" s="157"/>
      <c r="HY244" s="157"/>
      <c r="HZ244" s="157"/>
      <c r="IA244" s="157"/>
      <c r="IB244" s="157"/>
      <c r="IC244" s="157"/>
      <c r="ID244" s="157"/>
      <c r="IE244" s="157"/>
      <c r="IF244" s="157"/>
      <c r="IG244" s="157"/>
      <c r="IH244" s="157"/>
      <c r="II244" s="157"/>
      <c r="IJ244" s="157"/>
      <c r="IK244" s="157"/>
      <c r="IL244" s="157"/>
      <c r="IM244" s="157"/>
      <c r="IN244" s="157"/>
      <c r="IO244" s="157"/>
      <c r="IP244" s="157"/>
      <c r="IQ244" s="157"/>
      <c r="IR244" s="157"/>
      <c r="IS244" s="157"/>
      <c r="IT244" s="157"/>
      <c r="IU244" s="157"/>
      <c r="IV244" s="157"/>
      <c r="IW244" s="157"/>
      <c r="IX244" s="157"/>
      <c r="IY244" s="157"/>
      <c r="IZ244" s="157"/>
      <c r="JA244" s="157"/>
      <c r="JB244" s="157"/>
      <c r="JC244" s="157"/>
      <c r="JD244" s="157"/>
      <c r="JE244" s="157"/>
      <c r="JF244" s="157"/>
      <c r="JG244" s="157"/>
      <c r="JH244" s="157"/>
      <c r="JI244" s="157"/>
      <c r="JJ244" s="157"/>
      <c r="JK244" s="157"/>
      <c r="JL244" s="157"/>
      <c r="JM244" s="157"/>
      <c r="JN244" s="157"/>
      <c r="JO244" s="157"/>
      <c r="JP244" s="157"/>
      <c r="JQ244" s="157"/>
      <c r="JR244" s="157"/>
      <c r="JS244" s="157"/>
      <c r="JT244" s="157"/>
      <c r="JU244" s="157"/>
      <c r="JV244" s="157"/>
      <c r="JW244" s="157"/>
      <c r="JX244" s="157"/>
      <c r="JY244" s="157"/>
      <c r="JZ244" s="157"/>
      <c r="KA244" s="157"/>
      <c r="KB244" s="157"/>
      <c r="KC244" s="157"/>
      <c r="KD244" s="157"/>
      <c r="KE244" s="157"/>
      <c r="KF244" s="157"/>
      <c r="KG244" s="157"/>
      <c r="KH244" s="157"/>
      <c r="KI244" s="157"/>
      <c r="KJ244" s="157"/>
      <c r="KK244" s="157"/>
      <c r="KL244" s="157"/>
      <c r="KM244" s="157"/>
      <c r="KN244" s="157"/>
      <c r="KO244" s="157"/>
      <c r="KP244" s="157"/>
      <c r="KQ244" s="157"/>
      <c r="KR244" s="157"/>
      <c r="KS244" s="157"/>
      <c r="KT244" s="157"/>
      <c r="KU244" s="157"/>
      <c r="KV244" s="157"/>
      <c r="KW244" s="157"/>
      <c r="KX244" s="157"/>
      <c r="KY244" s="157"/>
      <c r="KZ244" s="157"/>
      <c r="LA244" s="157"/>
      <c r="LB244" s="157"/>
      <c r="LC244" s="157"/>
      <c r="LD244" s="157"/>
      <c r="LE244" s="157"/>
      <c r="LF244" s="157"/>
      <c r="LG244" s="157"/>
      <c r="LH244" s="157"/>
      <c r="LI244" s="157"/>
      <c r="LJ244" s="157"/>
      <c r="LK244" s="157"/>
      <c r="LL244" s="157"/>
      <c r="LM244" s="157"/>
      <c r="LN244" s="157"/>
      <c r="LO244" s="157"/>
      <c r="LP244" s="157"/>
      <c r="LQ244" s="157"/>
      <c r="LR244" s="157"/>
    </row>
    <row r="245" spans="1:330" s="158" customFormat="1" ht="30" x14ac:dyDescent="0.2">
      <c r="A245" s="151" t="s">
        <v>616</v>
      </c>
      <c r="B245" s="151" t="s">
        <v>633</v>
      </c>
      <c r="C245" s="153">
        <v>559</v>
      </c>
      <c r="D245" s="153"/>
      <c r="E245" s="151" t="s">
        <v>101</v>
      </c>
      <c r="F245" s="174">
        <v>3212</v>
      </c>
      <c r="G245" s="155" t="s">
        <v>43</v>
      </c>
      <c r="H245" s="156"/>
      <c r="I245" s="94">
        <v>800</v>
      </c>
      <c r="J245" s="112"/>
      <c r="K245" s="94">
        <v>400</v>
      </c>
      <c r="L245" s="112"/>
      <c r="M245" s="118">
        <v>400</v>
      </c>
      <c r="N245" s="113"/>
      <c r="O245" s="118">
        <v>400</v>
      </c>
      <c r="P245" s="113"/>
      <c r="Q245" s="118">
        <v>400</v>
      </c>
      <c r="R245" s="113"/>
      <c r="S245" s="118"/>
      <c r="T245" s="113"/>
      <c r="U245" s="94">
        <v>0</v>
      </c>
      <c r="V245" s="112"/>
      <c r="W245" s="118"/>
      <c r="X245" s="113"/>
      <c r="Y245" s="118"/>
      <c r="Z245" s="113"/>
      <c r="AA245" s="118"/>
      <c r="AB245" s="113"/>
      <c r="AC245" s="118"/>
      <c r="AD245" s="113"/>
      <c r="AE245" s="118"/>
      <c r="AF245" s="113"/>
      <c r="AG245" s="118"/>
      <c r="AH245" s="113"/>
      <c r="AI245" s="118"/>
      <c r="AJ245" s="113"/>
      <c r="AK245" s="118"/>
      <c r="AL245" s="113"/>
      <c r="AM245" s="157"/>
      <c r="AN245" s="157"/>
      <c r="AO245" s="157"/>
      <c r="AP245" s="157"/>
      <c r="AQ245" s="157"/>
      <c r="AR245" s="157"/>
      <c r="AS245" s="157"/>
      <c r="AT245" s="157"/>
      <c r="AU245" s="157"/>
      <c r="AV245" s="157"/>
      <c r="AW245" s="157"/>
      <c r="AX245" s="157"/>
      <c r="AY245" s="157"/>
      <c r="AZ245" s="157"/>
      <c r="BA245" s="157"/>
      <c r="BB245" s="157"/>
      <c r="BC245" s="157"/>
      <c r="BD245" s="157"/>
      <c r="BE245" s="157"/>
      <c r="BF245" s="157"/>
      <c r="BG245" s="157"/>
      <c r="BH245" s="157"/>
      <c r="BI245" s="157"/>
      <c r="BJ245" s="157"/>
      <c r="BK245" s="157"/>
      <c r="BL245" s="157"/>
      <c r="BM245" s="157"/>
      <c r="BN245" s="157"/>
      <c r="BO245" s="157"/>
      <c r="BP245" s="157"/>
      <c r="BQ245" s="157"/>
      <c r="BR245" s="157"/>
      <c r="BS245" s="157"/>
      <c r="BT245" s="157"/>
      <c r="BU245" s="157"/>
      <c r="BV245" s="157"/>
      <c r="BW245" s="157"/>
      <c r="BX245" s="157"/>
      <c r="BY245" s="157"/>
      <c r="BZ245" s="157"/>
      <c r="CA245" s="157"/>
      <c r="CB245" s="157"/>
      <c r="CC245" s="157"/>
      <c r="CD245" s="157"/>
      <c r="CE245" s="157"/>
      <c r="CF245" s="157"/>
      <c r="CG245" s="157"/>
      <c r="CH245" s="157"/>
      <c r="CI245" s="157"/>
      <c r="CJ245" s="157"/>
      <c r="CK245" s="157"/>
      <c r="CL245" s="157"/>
      <c r="CM245" s="157"/>
      <c r="CN245" s="157"/>
      <c r="CO245" s="157"/>
      <c r="CP245" s="157"/>
      <c r="CQ245" s="157"/>
      <c r="CR245" s="157"/>
      <c r="CS245" s="157"/>
      <c r="CT245" s="157"/>
      <c r="CU245" s="157"/>
      <c r="CV245" s="157"/>
      <c r="CW245" s="157"/>
      <c r="CX245" s="157"/>
      <c r="CY245" s="157"/>
      <c r="CZ245" s="157"/>
      <c r="DA245" s="157"/>
      <c r="DB245" s="157"/>
      <c r="DC245" s="157"/>
      <c r="DD245" s="157"/>
      <c r="DE245" s="157"/>
      <c r="DF245" s="157"/>
      <c r="DG245" s="157"/>
      <c r="DH245" s="157"/>
      <c r="DI245" s="157"/>
      <c r="DJ245" s="157"/>
      <c r="DK245" s="157"/>
      <c r="DL245" s="157"/>
      <c r="DM245" s="157"/>
      <c r="DN245" s="157"/>
      <c r="DO245" s="157"/>
      <c r="DP245" s="157"/>
      <c r="DQ245" s="157"/>
      <c r="DR245" s="157"/>
      <c r="DS245" s="157"/>
      <c r="DT245" s="157"/>
      <c r="DU245" s="157"/>
      <c r="DV245" s="157"/>
      <c r="DW245" s="157"/>
      <c r="DX245" s="157"/>
      <c r="DY245" s="157"/>
      <c r="DZ245" s="157"/>
      <c r="EA245" s="157"/>
      <c r="EB245" s="157"/>
      <c r="EC245" s="157"/>
      <c r="ED245" s="157"/>
      <c r="EE245" s="157"/>
      <c r="EF245" s="157"/>
      <c r="EG245" s="157"/>
      <c r="EH245" s="157"/>
      <c r="EI245" s="157"/>
      <c r="EJ245" s="157"/>
      <c r="EK245" s="157"/>
      <c r="EL245" s="157"/>
      <c r="EM245" s="157"/>
      <c r="EN245" s="157"/>
      <c r="EO245" s="157"/>
      <c r="EP245" s="157"/>
      <c r="EQ245" s="157"/>
      <c r="ER245" s="157"/>
      <c r="ES245" s="157"/>
      <c r="ET245" s="157"/>
      <c r="EU245" s="157"/>
      <c r="EV245" s="157"/>
      <c r="EW245" s="157"/>
      <c r="EX245" s="157"/>
      <c r="EY245" s="157"/>
      <c r="EZ245" s="157"/>
      <c r="FA245" s="157"/>
      <c r="FB245" s="157"/>
      <c r="FC245" s="157"/>
      <c r="FD245" s="157"/>
      <c r="FE245" s="157"/>
      <c r="FF245" s="157"/>
      <c r="FG245" s="157"/>
      <c r="FH245" s="157"/>
      <c r="FI245" s="157"/>
      <c r="FJ245" s="157"/>
      <c r="FK245" s="157"/>
      <c r="FL245" s="157"/>
      <c r="FM245" s="157"/>
      <c r="FN245" s="157"/>
      <c r="FO245" s="157"/>
      <c r="FP245" s="157"/>
      <c r="FQ245" s="157"/>
      <c r="FR245" s="157"/>
      <c r="FS245" s="157"/>
      <c r="FT245" s="157"/>
      <c r="FU245" s="157"/>
      <c r="FV245" s="157"/>
      <c r="FW245" s="157"/>
      <c r="FX245" s="157"/>
      <c r="FY245" s="157"/>
      <c r="FZ245" s="157"/>
      <c r="GA245" s="157"/>
      <c r="GB245" s="157"/>
      <c r="GC245" s="157"/>
      <c r="GD245" s="157"/>
      <c r="GE245" s="157"/>
      <c r="GF245" s="157"/>
      <c r="GG245" s="157"/>
      <c r="GH245" s="157"/>
      <c r="GI245" s="157"/>
      <c r="GJ245" s="157"/>
      <c r="GK245" s="157"/>
      <c r="GL245" s="157"/>
      <c r="GM245" s="157"/>
      <c r="GN245" s="157"/>
      <c r="GO245" s="157"/>
      <c r="GP245" s="157"/>
      <c r="GQ245" s="157"/>
      <c r="GR245" s="157"/>
      <c r="GS245" s="157"/>
      <c r="GT245" s="157"/>
      <c r="GU245" s="157"/>
      <c r="GV245" s="157"/>
      <c r="GW245" s="157"/>
      <c r="GX245" s="157"/>
      <c r="GY245" s="157"/>
      <c r="GZ245" s="157"/>
      <c r="HA245" s="157"/>
      <c r="HB245" s="157"/>
      <c r="HC245" s="157"/>
      <c r="HD245" s="157"/>
      <c r="HE245" s="157"/>
      <c r="HF245" s="157"/>
      <c r="HG245" s="157"/>
      <c r="HH245" s="157"/>
      <c r="HI245" s="157"/>
      <c r="HJ245" s="157"/>
      <c r="HK245" s="157"/>
      <c r="HL245" s="157"/>
      <c r="HM245" s="157"/>
      <c r="HN245" s="157"/>
      <c r="HO245" s="157"/>
      <c r="HP245" s="157"/>
      <c r="HQ245" s="157"/>
      <c r="HR245" s="157"/>
      <c r="HS245" s="157"/>
      <c r="HT245" s="157"/>
      <c r="HU245" s="157"/>
      <c r="HV245" s="157"/>
      <c r="HW245" s="157"/>
      <c r="HX245" s="157"/>
      <c r="HY245" s="157"/>
      <c r="HZ245" s="157"/>
      <c r="IA245" s="157"/>
      <c r="IB245" s="157"/>
      <c r="IC245" s="157"/>
      <c r="ID245" s="157"/>
      <c r="IE245" s="157"/>
      <c r="IF245" s="157"/>
      <c r="IG245" s="157"/>
      <c r="IH245" s="157"/>
      <c r="II245" s="157"/>
      <c r="IJ245" s="157"/>
      <c r="IK245" s="157"/>
      <c r="IL245" s="157"/>
      <c r="IM245" s="157"/>
      <c r="IN245" s="157"/>
      <c r="IO245" s="157"/>
      <c r="IP245" s="157"/>
      <c r="IQ245" s="157"/>
      <c r="IR245" s="157"/>
      <c r="IS245" s="157"/>
      <c r="IT245" s="157"/>
      <c r="IU245" s="157"/>
      <c r="IV245" s="157"/>
      <c r="IW245" s="157"/>
      <c r="IX245" s="157"/>
      <c r="IY245" s="157"/>
      <c r="IZ245" s="157"/>
      <c r="JA245" s="157"/>
      <c r="JB245" s="157"/>
      <c r="JC245" s="157"/>
      <c r="JD245" s="157"/>
      <c r="JE245" s="157"/>
      <c r="JF245" s="157"/>
      <c r="JG245" s="157"/>
      <c r="JH245" s="157"/>
      <c r="JI245" s="157"/>
      <c r="JJ245" s="157"/>
      <c r="JK245" s="157"/>
      <c r="JL245" s="157"/>
      <c r="JM245" s="157"/>
      <c r="JN245" s="157"/>
      <c r="JO245" s="157"/>
      <c r="JP245" s="157"/>
      <c r="JQ245" s="157"/>
      <c r="JR245" s="157"/>
      <c r="JS245" s="157"/>
      <c r="JT245" s="157"/>
      <c r="JU245" s="157"/>
      <c r="JV245" s="157"/>
      <c r="JW245" s="157"/>
      <c r="JX245" s="157"/>
      <c r="JY245" s="157"/>
      <c r="JZ245" s="157"/>
      <c r="KA245" s="157"/>
      <c r="KB245" s="157"/>
      <c r="KC245" s="157"/>
      <c r="KD245" s="157"/>
      <c r="KE245" s="157"/>
      <c r="KF245" s="157"/>
      <c r="KG245" s="157"/>
      <c r="KH245" s="157"/>
      <c r="KI245" s="157"/>
      <c r="KJ245" s="157"/>
      <c r="KK245" s="157"/>
      <c r="KL245" s="157"/>
      <c r="KM245" s="157"/>
      <c r="KN245" s="157"/>
      <c r="KO245" s="157"/>
      <c r="KP245" s="157"/>
      <c r="KQ245" s="157"/>
      <c r="KR245" s="157"/>
      <c r="KS245" s="157"/>
      <c r="KT245" s="157"/>
      <c r="KU245" s="157"/>
      <c r="KV245" s="157"/>
      <c r="KW245" s="157"/>
      <c r="KX245" s="157"/>
      <c r="KY245" s="157"/>
      <c r="KZ245" s="157"/>
      <c r="LA245" s="157"/>
      <c r="LB245" s="157"/>
      <c r="LC245" s="157"/>
      <c r="LD245" s="157"/>
      <c r="LE245" s="157"/>
      <c r="LF245" s="157"/>
      <c r="LG245" s="157"/>
      <c r="LH245" s="157"/>
      <c r="LI245" s="157"/>
      <c r="LJ245" s="157"/>
      <c r="LK245" s="157"/>
      <c r="LL245" s="157"/>
      <c r="LM245" s="157"/>
      <c r="LN245" s="157"/>
      <c r="LO245" s="157"/>
      <c r="LP245" s="157"/>
      <c r="LQ245" s="157"/>
      <c r="LR245" s="157"/>
    </row>
    <row r="246" spans="1:330" s="159" customFormat="1" x14ac:dyDescent="0.2">
      <c r="A246" s="145" t="s">
        <v>616</v>
      </c>
      <c r="B246" s="145" t="s">
        <v>633</v>
      </c>
      <c r="C246" s="147">
        <v>559</v>
      </c>
      <c r="D246" s="147"/>
      <c r="E246" s="145"/>
      <c r="F246" s="168">
        <v>322</v>
      </c>
      <c r="G246" s="148"/>
      <c r="H246" s="149"/>
      <c r="I246" s="101">
        <f t="shared" ref="I246:AL246" si="441">I247</f>
        <v>800</v>
      </c>
      <c r="J246" s="101">
        <f t="shared" si="441"/>
        <v>0</v>
      </c>
      <c r="K246" s="101">
        <f t="shared" si="441"/>
        <v>400</v>
      </c>
      <c r="L246" s="101">
        <f t="shared" si="441"/>
        <v>0</v>
      </c>
      <c r="M246" s="108">
        <f t="shared" si="441"/>
        <v>400</v>
      </c>
      <c r="N246" s="108">
        <f t="shared" si="441"/>
        <v>0</v>
      </c>
      <c r="O246" s="108">
        <f t="shared" si="441"/>
        <v>400</v>
      </c>
      <c r="P246" s="108">
        <f t="shared" si="441"/>
        <v>0</v>
      </c>
      <c r="Q246" s="108">
        <f t="shared" si="441"/>
        <v>400</v>
      </c>
      <c r="R246" s="108">
        <f t="shared" si="441"/>
        <v>0</v>
      </c>
      <c r="S246" s="108">
        <f t="shared" si="441"/>
        <v>0</v>
      </c>
      <c r="T246" s="108">
        <f t="shared" si="441"/>
        <v>0</v>
      </c>
      <c r="U246" s="101">
        <f t="shared" si="441"/>
        <v>0</v>
      </c>
      <c r="V246" s="101">
        <f t="shared" si="441"/>
        <v>0</v>
      </c>
      <c r="W246" s="108">
        <f t="shared" si="441"/>
        <v>0</v>
      </c>
      <c r="X246" s="108">
        <f t="shared" si="441"/>
        <v>0</v>
      </c>
      <c r="Y246" s="108">
        <f t="shared" si="441"/>
        <v>0</v>
      </c>
      <c r="Z246" s="108">
        <f t="shared" si="441"/>
        <v>0</v>
      </c>
      <c r="AA246" s="108">
        <f t="shared" si="441"/>
        <v>0</v>
      </c>
      <c r="AB246" s="108">
        <f t="shared" si="441"/>
        <v>0</v>
      </c>
      <c r="AC246" s="108">
        <f t="shared" si="441"/>
        <v>0</v>
      </c>
      <c r="AD246" s="108">
        <f t="shared" si="441"/>
        <v>0</v>
      </c>
      <c r="AE246" s="108">
        <f t="shared" si="441"/>
        <v>0</v>
      </c>
      <c r="AF246" s="108">
        <f t="shared" si="441"/>
        <v>0</v>
      </c>
      <c r="AG246" s="108">
        <f t="shared" si="441"/>
        <v>0</v>
      </c>
      <c r="AH246" s="108">
        <f t="shared" si="441"/>
        <v>0</v>
      </c>
      <c r="AI246" s="108">
        <f t="shared" si="441"/>
        <v>0</v>
      </c>
      <c r="AJ246" s="108">
        <f t="shared" si="441"/>
        <v>0</v>
      </c>
      <c r="AK246" s="108">
        <f t="shared" si="441"/>
        <v>0</v>
      </c>
      <c r="AL246" s="108">
        <f t="shared" si="441"/>
        <v>0</v>
      </c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0"/>
      <c r="BN246" s="150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  <c r="CA246" s="150"/>
      <c r="CB246" s="150"/>
      <c r="CC246" s="150"/>
      <c r="CD246" s="150"/>
      <c r="CE246" s="150"/>
      <c r="CF246" s="150"/>
      <c r="CG246" s="150"/>
      <c r="CH246" s="150"/>
      <c r="CI246" s="150"/>
      <c r="CJ246" s="150"/>
      <c r="CK246" s="150"/>
      <c r="CL246" s="150"/>
      <c r="CM246" s="150"/>
      <c r="CN246" s="150"/>
      <c r="CO246" s="150"/>
      <c r="CP246" s="150"/>
      <c r="CQ246" s="150"/>
      <c r="CR246" s="150"/>
      <c r="CS246" s="150"/>
      <c r="CT246" s="150"/>
      <c r="CU246" s="150"/>
      <c r="CV246" s="150"/>
      <c r="CW246" s="150"/>
      <c r="CX246" s="150"/>
      <c r="CY246" s="150"/>
      <c r="CZ246" s="150"/>
      <c r="DA246" s="150"/>
      <c r="DB246" s="150"/>
      <c r="DC246" s="150"/>
      <c r="DD246" s="150"/>
      <c r="DE246" s="150"/>
      <c r="DF246" s="150"/>
      <c r="DG246" s="150"/>
      <c r="DH246" s="150"/>
      <c r="DI246" s="150"/>
      <c r="DJ246" s="150"/>
      <c r="DK246" s="150"/>
      <c r="DL246" s="150"/>
      <c r="DM246" s="150"/>
      <c r="DN246" s="150"/>
      <c r="DO246" s="150"/>
      <c r="DP246" s="150"/>
      <c r="DQ246" s="150"/>
      <c r="DR246" s="150"/>
      <c r="DS246" s="150"/>
      <c r="DT246" s="150"/>
      <c r="DU246" s="150"/>
      <c r="DV246" s="150"/>
      <c r="DW246" s="150"/>
      <c r="DX246" s="150"/>
      <c r="DY246" s="150"/>
      <c r="DZ246" s="150"/>
      <c r="EA246" s="150"/>
      <c r="EB246" s="150"/>
      <c r="EC246" s="150"/>
      <c r="ED246" s="150"/>
      <c r="EE246" s="150"/>
      <c r="EF246" s="150"/>
      <c r="EG246" s="150"/>
      <c r="EH246" s="150"/>
      <c r="EI246" s="150"/>
      <c r="EJ246" s="150"/>
      <c r="EK246" s="150"/>
      <c r="EL246" s="150"/>
      <c r="EM246" s="150"/>
      <c r="EN246" s="150"/>
      <c r="EO246" s="150"/>
      <c r="EP246" s="150"/>
      <c r="EQ246" s="150"/>
      <c r="ER246" s="150"/>
      <c r="ES246" s="150"/>
      <c r="ET246" s="150"/>
      <c r="EU246" s="150"/>
      <c r="EV246" s="150"/>
      <c r="EW246" s="150"/>
      <c r="EX246" s="150"/>
      <c r="EY246" s="150"/>
      <c r="EZ246" s="150"/>
      <c r="FA246" s="150"/>
      <c r="FB246" s="150"/>
      <c r="FC246" s="150"/>
      <c r="FD246" s="150"/>
      <c r="FE246" s="150"/>
      <c r="FF246" s="150"/>
      <c r="FG246" s="150"/>
      <c r="FH246" s="150"/>
      <c r="FI246" s="150"/>
      <c r="FJ246" s="150"/>
      <c r="FK246" s="150"/>
      <c r="FL246" s="150"/>
      <c r="FM246" s="150"/>
      <c r="FN246" s="150"/>
      <c r="FO246" s="150"/>
      <c r="FP246" s="150"/>
      <c r="FQ246" s="150"/>
      <c r="FR246" s="150"/>
      <c r="FS246" s="150"/>
      <c r="FT246" s="150"/>
      <c r="FU246" s="150"/>
      <c r="FV246" s="150"/>
      <c r="FW246" s="150"/>
      <c r="FX246" s="150"/>
      <c r="FY246" s="150"/>
      <c r="FZ246" s="150"/>
      <c r="GA246" s="150"/>
      <c r="GB246" s="150"/>
      <c r="GC246" s="150"/>
      <c r="GD246" s="150"/>
      <c r="GE246" s="150"/>
      <c r="GF246" s="150"/>
      <c r="GG246" s="150"/>
      <c r="GH246" s="150"/>
      <c r="GI246" s="150"/>
      <c r="GJ246" s="150"/>
      <c r="GK246" s="150"/>
      <c r="GL246" s="150"/>
      <c r="GM246" s="150"/>
      <c r="GN246" s="150"/>
      <c r="GO246" s="150"/>
      <c r="GP246" s="150"/>
      <c r="GQ246" s="150"/>
      <c r="GR246" s="150"/>
      <c r="GS246" s="150"/>
      <c r="GT246" s="150"/>
      <c r="GU246" s="150"/>
      <c r="GV246" s="150"/>
      <c r="GW246" s="150"/>
      <c r="GX246" s="150"/>
      <c r="GY246" s="150"/>
      <c r="GZ246" s="150"/>
      <c r="HA246" s="150"/>
      <c r="HB246" s="150"/>
      <c r="HC246" s="150"/>
      <c r="HD246" s="150"/>
      <c r="HE246" s="150"/>
      <c r="HF246" s="150"/>
      <c r="HG246" s="150"/>
      <c r="HH246" s="150"/>
      <c r="HI246" s="150"/>
      <c r="HJ246" s="150"/>
      <c r="HK246" s="150"/>
      <c r="HL246" s="150"/>
      <c r="HM246" s="150"/>
      <c r="HN246" s="150"/>
      <c r="HO246" s="150"/>
      <c r="HP246" s="150"/>
      <c r="HQ246" s="150"/>
      <c r="HR246" s="150"/>
      <c r="HS246" s="150"/>
      <c r="HT246" s="150"/>
      <c r="HU246" s="150"/>
      <c r="HV246" s="150"/>
      <c r="HW246" s="150"/>
      <c r="HX246" s="150"/>
      <c r="HY246" s="150"/>
      <c r="HZ246" s="150"/>
      <c r="IA246" s="150"/>
      <c r="IB246" s="150"/>
      <c r="IC246" s="150"/>
      <c r="ID246" s="150"/>
      <c r="IE246" s="150"/>
      <c r="IF246" s="150"/>
      <c r="IG246" s="150"/>
      <c r="IH246" s="150"/>
      <c r="II246" s="150"/>
      <c r="IJ246" s="150"/>
      <c r="IK246" s="150"/>
      <c r="IL246" s="150"/>
      <c r="IM246" s="150"/>
      <c r="IN246" s="150"/>
      <c r="IO246" s="150"/>
      <c r="IP246" s="150"/>
      <c r="IQ246" s="150"/>
      <c r="IR246" s="150"/>
      <c r="IS246" s="150"/>
      <c r="IT246" s="150"/>
      <c r="IU246" s="150"/>
      <c r="IV246" s="150"/>
      <c r="IW246" s="150"/>
      <c r="IX246" s="150"/>
      <c r="IY246" s="150"/>
      <c r="IZ246" s="150"/>
      <c r="JA246" s="150"/>
      <c r="JB246" s="150"/>
      <c r="JC246" s="150"/>
      <c r="JD246" s="150"/>
      <c r="JE246" s="150"/>
      <c r="JF246" s="150"/>
      <c r="JG246" s="150"/>
      <c r="JH246" s="150"/>
      <c r="JI246" s="150"/>
      <c r="JJ246" s="150"/>
      <c r="JK246" s="150"/>
      <c r="JL246" s="150"/>
      <c r="JM246" s="150"/>
      <c r="JN246" s="150"/>
      <c r="JO246" s="150"/>
      <c r="JP246" s="150"/>
      <c r="JQ246" s="150"/>
      <c r="JR246" s="150"/>
      <c r="JS246" s="150"/>
      <c r="JT246" s="150"/>
      <c r="JU246" s="150"/>
      <c r="JV246" s="150"/>
      <c r="JW246" s="150"/>
      <c r="JX246" s="150"/>
      <c r="JY246" s="150"/>
      <c r="JZ246" s="150"/>
      <c r="KA246" s="150"/>
      <c r="KB246" s="150"/>
      <c r="KC246" s="150"/>
      <c r="KD246" s="150"/>
      <c r="KE246" s="150"/>
      <c r="KF246" s="150"/>
      <c r="KG246" s="150"/>
      <c r="KH246" s="150"/>
      <c r="KI246" s="150"/>
      <c r="KJ246" s="150"/>
      <c r="KK246" s="150"/>
      <c r="KL246" s="150"/>
      <c r="KM246" s="150"/>
      <c r="KN246" s="150"/>
      <c r="KO246" s="150"/>
      <c r="KP246" s="150"/>
      <c r="KQ246" s="150"/>
      <c r="KR246" s="150"/>
      <c r="KS246" s="150"/>
      <c r="KT246" s="150"/>
      <c r="KU246" s="150"/>
      <c r="KV246" s="150"/>
      <c r="KW246" s="150"/>
      <c r="KX246" s="150"/>
      <c r="KY246" s="150"/>
      <c r="KZ246" s="150"/>
      <c r="LA246" s="150"/>
      <c r="LB246" s="150"/>
      <c r="LC246" s="150"/>
      <c r="LD246" s="150"/>
      <c r="LE246" s="150"/>
      <c r="LF246" s="150"/>
      <c r="LG246" s="150"/>
      <c r="LH246" s="150"/>
      <c r="LI246" s="150"/>
      <c r="LJ246" s="150"/>
      <c r="LK246" s="150"/>
      <c r="LL246" s="150"/>
      <c r="LM246" s="150"/>
      <c r="LN246" s="150"/>
      <c r="LO246" s="150"/>
      <c r="LP246" s="150"/>
      <c r="LQ246" s="150"/>
      <c r="LR246" s="150"/>
    </row>
    <row r="247" spans="1:330" s="158" customFormat="1" ht="15" x14ac:dyDescent="0.2">
      <c r="A247" s="151" t="s">
        <v>616</v>
      </c>
      <c r="B247" s="151" t="s">
        <v>633</v>
      </c>
      <c r="C247" s="153">
        <v>559</v>
      </c>
      <c r="D247" s="153"/>
      <c r="E247" s="151" t="s">
        <v>101</v>
      </c>
      <c r="F247" s="174">
        <v>3223</v>
      </c>
      <c r="G247" s="155" t="s">
        <v>48</v>
      </c>
      <c r="H247" s="156"/>
      <c r="I247" s="94">
        <v>800</v>
      </c>
      <c r="J247" s="112"/>
      <c r="K247" s="94">
        <v>400</v>
      </c>
      <c r="L247" s="112"/>
      <c r="M247" s="118">
        <v>400</v>
      </c>
      <c r="N247" s="113"/>
      <c r="O247" s="118">
        <v>400</v>
      </c>
      <c r="P247" s="113"/>
      <c r="Q247" s="118">
        <v>400</v>
      </c>
      <c r="R247" s="113"/>
      <c r="S247" s="118"/>
      <c r="T247" s="113"/>
      <c r="U247" s="94">
        <v>0</v>
      </c>
      <c r="V247" s="112"/>
      <c r="W247" s="118"/>
      <c r="X247" s="113"/>
      <c r="Y247" s="118"/>
      <c r="Z247" s="113"/>
      <c r="AA247" s="118"/>
      <c r="AB247" s="113"/>
      <c r="AC247" s="118"/>
      <c r="AD247" s="113"/>
      <c r="AE247" s="118"/>
      <c r="AF247" s="113"/>
      <c r="AG247" s="118"/>
      <c r="AH247" s="113"/>
      <c r="AI247" s="118"/>
      <c r="AJ247" s="113"/>
      <c r="AK247" s="118"/>
      <c r="AL247" s="113"/>
      <c r="AM247" s="157"/>
      <c r="AN247" s="157"/>
      <c r="AO247" s="157"/>
      <c r="AP247" s="157"/>
      <c r="AQ247" s="157"/>
      <c r="AR247" s="157"/>
      <c r="AS247" s="157"/>
      <c r="AT247" s="157"/>
      <c r="AU247" s="157"/>
      <c r="AV247" s="157"/>
      <c r="AW247" s="157"/>
      <c r="AX247" s="157"/>
      <c r="AY247" s="157"/>
      <c r="AZ247" s="157"/>
      <c r="BA247" s="157"/>
      <c r="BB247" s="157"/>
      <c r="BC247" s="157"/>
      <c r="BD247" s="157"/>
      <c r="BE247" s="157"/>
      <c r="BF247" s="157"/>
      <c r="BG247" s="157"/>
      <c r="BH247" s="157"/>
      <c r="BI247" s="157"/>
      <c r="BJ247" s="157"/>
      <c r="BK247" s="157"/>
      <c r="BL247" s="157"/>
      <c r="BM247" s="157"/>
      <c r="BN247" s="157"/>
      <c r="BO247" s="157"/>
      <c r="BP247" s="157"/>
      <c r="BQ247" s="157"/>
      <c r="BR247" s="157"/>
      <c r="BS247" s="157"/>
      <c r="BT247" s="157"/>
      <c r="BU247" s="157"/>
      <c r="BV247" s="157"/>
      <c r="BW247" s="157"/>
      <c r="BX247" s="157"/>
      <c r="BY247" s="157"/>
      <c r="BZ247" s="157"/>
      <c r="CA247" s="157"/>
      <c r="CB247" s="157"/>
      <c r="CC247" s="157"/>
      <c r="CD247" s="157"/>
      <c r="CE247" s="157"/>
      <c r="CF247" s="157"/>
      <c r="CG247" s="157"/>
      <c r="CH247" s="157"/>
      <c r="CI247" s="157"/>
      <c r="CJ247" s="157"/>
      <c r="CK247" s="157"/>
      <c r="CL247" s="157"/>
      <c r="CM247" s="157"/>
      <c r="CN247" s="157"/>
      <c r="CO247" s="157"/>
      <c r="CP247" s="157"/>
      <c r="CQ247" s="157"/>
      <c r="CR247" s="157"/>
      <c r="CS247" s="157"/>
      <c r="CT247" s="157"/>
      <c r="CU247" s="157"/>
      <c r="CV247" s="157"/>
      <c r="CW247" s="157"/>
      <c r="CX247" s="157"/>
      <c r="CY247" s="157"/>
      <c r="CZ247" s="157"/>
      <c r="DA247" s="157"/>
      <c r="DB247" s="157"/>
      <c r="DC247" s="157"/>
      <c r="DD247" s="157"/>
      <c r="DE247" s="157"/>
      <c r="DF247" s="157"/>
      <c r="DG247" s="157"/>
      <c r="DH247" s="157"/>
      <c r="DI247" s="157"/>
      <c r="DJ247" s="157"/>
      <c r="DK247" s="157"/>
      <c r="DL247" s="157"/>
      <c r="DM247" s="157"/>
      <c r="DN247" s="157"/>
      <c r="DO247" s="157"/>
      <c r="DP247" s="157"/>
      <c r="DQ247" s="157"/>
      <c r="DR247" s="157"/>
      <c r="DS247" s="157"/>
      <c r="DT247" s="157"/>
      <c r="DU247" s="157"/>
      <c r="DV247" s="157"/>
      <c r="DW247" s="157"/>
      <c r="DX247" s="157"/>
      <c r="DY247" s="157"/>
      <c r="DZ247" s="157"/>
      <c r="EA247" s="157"/>
      <c r="EB247" s="157"/>
      <c r="EC247" s="157"/>
      <c r="ED247" s="157"/>
      <c r="EE247" s="157"/>
      <c r="EF247" s="157"/>
      <c r="EG247" s="157"/>
      <c r="EH247" s="157"/>
      <c r="EI247" s="157"/>
      <c r="EJ247" s="157"/>
      <c r="EK247" s="157"/>
      <c r="EL247" s="157"/>
      <c r="EM247" s="157"/>
      <c r="EN247" s="157"/>
      <c r="EO247" s="157"/>
      <c r="EP247" s="157"/>
      <c r="EQ247" s="157"/>
      <c r="ER247" s="157"/>
      <c r="ES247" s="157"/>
      <c r="ET247" s="157"/>
      <c r="EU247" s="157"/>
      <c r="EV247" s="157"/>
      <c r="EW247" s="157"/>
      <c r="EX247" s="157"/>
      <c r="EY247" s="157"/>
      <c r="EZ247" s="157"/>
      <c r="FA247" s="157"/>
      <c r="FB247" s="157"/>
      <c r="FC247" s="157"/>
      <c r="FD247" s="157"/>
      <c r="FE247" s="157"/>
      <c r="FF247" s="157"/>
      <c r="FG247" s="157"/>
      <c r="FH247" s="157"/>
      <c r="FI247" s="157"/>
      <c r="FJ247" s="157"/>
      <c r="FK247" s="157"/>
      <c r="FL247" s="157"/>
      <c r="FM247" s="157"/>
      <c r="FN247" s="157"/>
      <c r="FO247" s="157"/>
      <c r="FP247" s="157"/>
      <c r="FQ247" s="157"/>
      <c r="FR247" s="157"/>
      <c r="FS247" s="157"/>
      <c r="FT247" s="157"/>
      <c r="FU247" s="157"/>
      <c r="FV247" s="157"/>
      <c r="FW247" s="157"/>
      <c r="FX247" s="157"/>
      <c r="FY247" s="157"/>
      <c r="FZ247" s="157"/>
      <c r="GA247" s="157"/>
      <c r="GB247" s="157"/>
      <c r="GC247" s="157"/>
      <c r="GD247" s="157"/>
      <c r="GE247" s="157"/>
      <c r="GF247" s="157"/>
      <c r="GG247" s="157"/>
      <c r="GH247" s="157"/>
      <c r="GI247" s="157"/>
      <c r="GJ247" s="157"/>
      <c r="GK247" s="157"/>
      <c r="GL247" s="157"/>
      <c r="GM247" s="157"/>
      <c r="GN247" s="157"/>
      <c r="GO247" s="157"/>
      <c r="GP247" s="157"/>
      <c r="GQ247" s="157"/>
      <c r="GR247" s="157"/>
      <c r="GS247" s="157"/>
      <c r="GT247" s="157"/>
      <c r="GU247" s="157"/>
      <c r="GV247" s="157"/>
      <c r="GW247" s="157"/>
      <c r="GX247" s="157"/>
      <c r="GY247" s="157"/>
      <c r="GZ247" s="157"/>
      <c r="HA247" s="157"/>
      <c r="HB247" s="157"/>
      <c r="HC247" s="157"/>
      <c r="HD247" s="157"/>
      <c r="HE247" s="157"/>
      <c r="HF247" s="157"/>
      <c r="HG247" s="157"/>
      <c r="HH247" s="157"/>
      <c r="HI247" s="157"/>
      <c r="HJ247" s="157"/>
      <c r="HK247" s="157"/>
      <c r="HL247" s="157"/>
      <c r="HM247" s="157"/>
      <c r="HN247" s="157"/>
      <c r="HO247" s="157"/>
      <c r="HP247" s="157"/>
      <c r="HQ247" s="157"/>
      <c r="HR247" s="157"/>
      <c r="HS247" s="157"/>
      <c r="HT247" s="157"/>
      <c r="HU247" s="157"/>
      <c r="HV247" s="157"/>
      <c r="HW247" s="157"/>
      <c r="HX247" s="157"/>
      <c r="HY247" s="157"/>
      <c r="HZ247" s="157"/>
      <c r="IA247" s="157"/>
      <c r="IB247" s="157"/>
      <c r="IC247" s="157"/>
      <c r="ID247" s="157"/>
      <c r="IE247" s="157"/>
      <c r="IF247" s="157"/>
      <c r="IG247" s="157"/>
      <c r="IH247" s="157"/>
      <c r="II247" s="157"/>
      <c r="IJ247" s="157"/>
      <c r="IK247" s="157"/>
      <c r="IL247" s="157"/>
      <c r="IM247" s="157"/>
      <c r="IN247" s="157"/>
      <c r="IO247" s="157"/>
      <c r="IP247" s="157"/>
      <c r="IQ247" s="157"/>
      <c r="IR247" s="157"/>
      <c r="IS247" s="157"/>
      <c r="IT247" s="157"/>
      <c r="IU247" s="157"/>
      <c r="IV247" s="157"/>
      <c r="IW247" s="157"/>
      <c r="IX247" s="157"/>
      <c r="IY247" s="157"/>
      <c r="IZ247" s="157"/>
      <c r="JA247" s="157"/>
      <c r="JB247" s="157"/>
      <c r="JC247" s="157"/>
      <c r="JD247" s="157"/>
      <c r="JE247" s="157"/>
      <c r="JF247" s="157"/>
      <c r="JG247" s="157"/>
      <c r="JH247" s="157"/>
      <c r="JI247" s="157"/>
      <c r="JJ247" s="157"/>
      <c r="JK247" s="157"/>
      <c r="JL247" s="157"/>
      <c r="JM247" s="157"/>
      <c r="JN247" s="157"/>
      <c r="JO247" s="157"/>
      <c r="JP247" s="157"/>
      <c r="JQ247" s="157"/>
      <c r="JR247" s="157"/>
      <c r="JS247" s="157"/>
      <c r="JT247" s="157"/>
      <c r="JU247" s="157"/>
      <c r="JV247" s="157"/>
      <c r="JW247" s="157"/>
      <c r="JX247" s="157"/>
      <c r="JY247" s="157"/>
      <c r="JZ247" s="157"/>
      <c r="KA247" s="157"/>
      <c r="KB247" s="157"/>
      <c r="KC247" s="157"/>
      <c r="KD247" s="157"/>
      <c r="KE247" s="157"/>
      <c r="KF247" s="157"/>
      <c r="KG247" s="157"/>
      <c r="KH247" s="157"/>
      <c r="KI247" s="157"/>
      <c r="KJ247" s="157"/>
      <c r="KK247" s="157"/>
      <c r="KL247" s="157"/>
      <c r="KM247" s="157"/>
      <c r="KN247" s="157"/>
      <c r="KO247" s="157"/>
      <c r="KP247" s="157"/>
      <c r="KQ247" s="157"/>
      <c r="KR247" s="157"/>
      <c r="KS247" s="157"/>
      <c r="KT247" s="157"/>
      <c r="KU247" s="157"/>
      <c r="KV247" s="157"/>
      <c r="KW247" s="157"/>
      <c r="KX247" s="157"/>
      <c r="KY247" s="157"/>
      <c r="KZ247" s="157"/>
      <c r="LA247" s="157"/>
      <c r="LB247" s="157"/>
      <c r="LC247" s="157"/>
      <c r="LD247" s="157"/>
      <c r="LE247" s="157"/>
      <c r="LF247" s="157"/>
      <c r="LG247" s="157"/>
      <c r="LH247" s="157"/>
      <c r="LI247" s="157"/>
      <c r="LJ247" s="157"/>
      <c r="LK247" s="157"/>
      <c r="LL247" s="157"/>
      <c r="LM247" s="157"/>
      <c r="LN247" s="157"/>
      <c r="LO247" s="157"/>
      <c r="LP247" s="157"/>
      <c r="LQ247" s="157"/>
      <c r="LR247" s="157"/>
    </row>
    <row r="248" spans="1:330" s="159" customFormat="1" x14ac:dyDescent="0.2">
      <c r="A248" s="145" t="s">
        <v>616</v>
      </c>
      <c r="B248" s="145" t="s">
        <v>633</v>
      </c>
      <c r="C248" s="147">
        <v>559</v>
      </c>
      <c r="D248" s="147"/>
      <c r="E248" s="145"/>
      <c r="F248" s="168">
        <v>323</v>
      </c>
      <c r="G248" s="148"/>
      <c r="H248" s="149"/>
      <c r="I248" s="101">
        <f t="shared" ref="I248:AF248" si="442">SUM(I249:I250)</f>
        <v>4000</v>
      </c>
      <c r="J248" s="101">
        <f t="shared" si="442"/>
        <v>0</v>
      </c>
      <c r="K248" s="101">
        <f t="shared" si="442"/>
        <v>0</v>
      </c>
      <c r="L248" s="101">
        <f t="shared" si="442"/>
        <v>0</v>
      </c>
      <c r="M248" s="108">
        <f t="shared" si="442"/>
        <v>0</v>
      </c>
      <c r="N248" s="108">
        <f t="shared" si="442"/>
        <v>0</v>
      </c>
      <c r="O248" s="108">
        <f t="shared" ref="O248:P248" si="443">SUM(O249:O250)</f>
        <v>0</v>
      </c>
      <c r="P248" s="108">
        <f t="shared" si="443"/>
        <v>0</v>
      </c>
      <c r="Q248" s="108">
        <f t="shared" ref="Q248:R248" si="444">SUM(Q249:Q250)</f>
        <v>0</v>
      </c>
      <c r="R248" s="108">
        <f t="shared" si="444"/>
        <v>0</v>
      </c>
      <c r="S248" s="108">
        <f t="shared" ref="S248:T248" si="445">SUM(S249:S250)</f>
        <v>0</v>
      </c>
      <c r="T248" s="108">
        <f t="shared" si="445"/>
        <v>0</v>
      </c>
      <c r="U248" s="101">
        <f t="shared" si="442"/>
        <v>0</v>
      </c>
      <c r="V248" s="101">
        <f t="shared" si="442"/>
        <v>0</v>
      </c>
      <c r="W248" s="108">
        <f t="shared" si="442"/>
        <v>0</v>
      </c>
      <c r="X248" s="108">
        <f t="shared" si="442"/>
        <v>0</v>
      </c>
      <c r="Y248" s="108">
        <f t="shared" ref="Y248:Z248" si="446">SUM(Y249:Y250)</f>
        <v>0</v>
      </c>
      <c r="Z248" s="108">
        <f t="shared" si="446"/>
        <v>0</v>
      </c>
      <c r="AA248" s="108">
        <f t="shared" ref="AA248:AB248" si="447">SUM(AA249:AA250)</f>
        <v>0</v>
      </c>
      <c r="AB248" s="108">
        <f t="shared" si="447"/>
        <v>0</v>
      </c>
      <c r="AC248" s="108">
        <f t="shared" ref="AC248:AD248" si="448">SUM(AC249:AC250)</f>
        <v>0</v>
      </c>
      <c r="AD248" s="108">
        <f t="shared" si="448"/>
        <v>0</v>
      </c>
      <c r="AE248" s="108">
        <f t="shared" si="442"/>
        <v>0</v>
      </c>
      <c r="AF248" s="108">
        <f t="shared" si="442"/>
        <v>0</v>
      </c>
      <c r="AG248" s="108">
        <f t="shared" ref="AG248:AH248" si="449">SUM(AG249:AG250)</f>
        <v>0</v>
      </c>
      <c r="AH248" s="108">
        <f t="shared" si="449"/>
        <v>0</v>
      </c>
      <c r="AI248" s="108">
        <f t="shared" ref="AI248:AJ248" si="450">SUM(AI249:AI250)</f>
        <v>0</v>
      </c>
      <c r="AJ248" s="108">
        <f t="shared" si="450"/>
        <v>0</v>
      </c>
      <c r="AK248" s="108">
        <f t="shared" ref="AK248:AL248" si="451">SUM(AK249:AK250)</f>
        <v>0</v>
      </c>
      <c r="AL248" s="108">
        <f t="shared" si="451"/>
        <v>0</v>
      </c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  <c r="CA248" s="150"/>
      <c r="CB248" s="150"/>
      <c r="CC248" s="150"/>
      <c r="CD248" s="150"/>
      <c r="CE248" s="150"/>
      <c r="CF248" s="150"/>
      <c r="CG248" s="150"/>
      <c r="CH248" s="150"/>
      <c r="CI248" s="150"/>
      <c r="CJ248" s="150"/>
      <c r="CK248" s="150"/>
      <c r="CL248" s="150"/>
      <c r="CM248" s="150"/>
      <c r="CN248" s="150"/>
      <c r="CO248" s="150"/>
      <c r="CP248" s="150"/>
      <c r="CQ248" s="150"/>
      <c r="CR248" s="150"/>
      <c r="CS248" s="150"/>
      <c r="CT248" s="150"/>
      <c r="CU248" s="150"/>
      <c r="CV248" s="150"/>
      <c r="CW248" s="150"/>
      <c r="CX248" s="150"/>
      <c r="CY248" s="150"/>
      <c r="CZ248" s="150"/>
      <c r="DA248" s="150"/>
      <c r="DB248" s="150"/>
      <c r="DC248" s="150"/>
      <c r="DD248" s="150"/>
      <c r="DE248" s="150"/>
      <c r="DF248" s="150"/>
      <c r="DG248" s="150"/>
      <c r="DH248" s="150"/>
      <c r="DI248" s="150"/>
      <c r="DJ248" s="150"/>
      <c r="DK248" s="150"/>
      <c r="DL248" s="150"/>
      <c r="DM248" s="150"/>
      <c r="DN248" s="150"/>
      <c r="DO248" s="150"/>
      <c r="DP248" s="150"/>
      <c r="DQ248" s="150"/>
      <c r="DR248" s="150"/>
      <c r="DS248" s="150"/>
      <c r="DT248" s="150"/>
      <c r="DU248" s="150"/>
      <c r="DV248" s="150"/>
      <c r="DW248" s="150"/>
      <c r="DX248" s="150"/>
      <c r="DY248" s="150"/>
      <c r="DZ248" s="150"/>
      <c r="EA248" s="150"/>
      <c r="EB248" s="150"/>
      <c r="EC248" s="150"/>
      <c r="ED248" s="150"/>
      <c r="EE248" s="150"/>
      <c r="EF248" s="150"/>
      <c r="EG248" s="150"/>
      <c r="EH248" s="150"/>
      <c r="EI248" s="150"/>
      <c r="EJ248" s="150"/>
      <c r="EK248" s="150"/>
      <c r="EL248" s="150"/>
      <c r="EM248" s="150"/>
      <c r="EN248" s="150"/>
      <c r="EO248" s="150"/>
      <c r="EP248" s="150"/>
      <c r="EQ248" s="150"/>
      <c r="ER248" s="150"/>
      <c r="ES248" s="150"/>
      <c r="ET248" s="150"/>
      <c r="EU248" s="150"/>
      <c r="EV248" s="150"/>
      <c r="EW248" s="150"/>
      <c r="EX248" s="150"/>
      <c r="EY248" s="150"/>
      <c r="EZ248" s="150"/>
      <c r="FA248" s="150"/>
      <c r="FB248" s="150"/>
      <c r="FC248" s="150"/>
      <c r="FD248" s="150"/>
      <c r="FE248" s="150"/>
      <c r="FF248" s="150"/>
      <c r="FG248" s="150"/>
      <c r="FH248" s="150"/>
      <c r="FI248" s="150"/>
      <c r="FJ248" s="150"/>
      <c r="FK248" s="150"/>
      <c r="FL248" s="150"/>
      <c r="FM248" s="150"/>
      <c r="FN248" s="150"/>
      <c r="FO248" s="150"/>
      <c r="FP248" s="150"/>
      <c r="FQ248" s="150"/>
      <c r="FR248" s="150"/>
      <c r="FS248" s="150"/>
      <c r="FT248" s="150"/>
      <c r="FU248" s="150"/>
      <c r="FV248" s="150"/>
      <c r="FW248" s="150"/>
      <c r="FX248" s="150"/>
      <c r="FY248" s="150"/>
      <c r="FZ248" s="150"/>
      <c r="GA248" s="150"/>
      <c r="GB248" s="150"/>
      <c r="GC248" s="150"/>
      <c r="GD248" s="150"/>
      <c r="GE248" s="150"/>
      <c r="GF248" s="150"/>
      <c r="GG248" s="150"/>
      <c r="GH248" s="150"/>
      <c r="GI248" s="150"/>
      <c r="GJ248" s="150"/>
      <c r="GK248" s="150"/>
      <c r="GL248" s="150"/>
      <c r="GM248" s="150"/>
      <c r="GN248" s="150"/>
      <c r="GO248" s="150"/>
      <c r="GP248" s="150"/>
      <c r="GQ248" s="150"/>
      <c r="GR248" s="150"/>
      <c r="GS248" s="150"/>
      <c r="GT248" s="150"/>
      <c r="GU248" s="150"/>
      <c r="GV248" s="150"/>
      <c r="GW248" s="150"/>
      <c r="GX248" s="150"/>
      <c r="GY248" s="150"/>
      <c r="GZ248" s="150"/>
      <c r="HA248" s="150"/>
      <c r="HB248" s="150"/>
      <c r="HC248" s="150"/>
      <c r="HD248" s="150"/>
      <c r="HE248" s="150"/>
      <c r="HF248" s="150"/>
      <c r="HG248" s="150"/>
      <c r="HH248" s="150"/>
      <c r="HI248" s="150"/>
      <c r="HJ248" s="150"/>
      <c r="HK248" s="150"/>
      <c r="HL248" s="150"/>
      <c r="HM248" s="150"/>
      <c r="HN248" s="150"/>
      <c r="HO248" s="150"/>
      <c r="HP248" s="150"/>
      <c r="HQ248" s="150"/>
      <c r="HR248" s="150"/>
      <c r="HS248" s="150"/>
      <c r="HT248" s="150"/>
      <c r="HU248" s="150"/>
      <c r="HV248" s="150"/>
      <c r="HW248" s="150"/>
      <c r="HX248" s="150"/>
      <c r="HY248" s="150"/>
      <c r="HZ248" s="150"/>
      <c r="IA248" s="150"/>
      <c r="IB248" s="150"/>
      <c r="IC248" s="150"/>
      <c r="ID248" s="150"/>
      <c r="IE248" s="150"/>
      <c r="IF248" s="150"/>
      <c r="IG248" s="150"/>
      <c r="IH248" s="150"/>
      <c r="II248" s="150"/>
      <c r="IJ248" s="150"/>
      <c r="IK248" s="150"/>
      <c r="IL248" s="150"/>
      <c r="IM248" s="150"/>
      <c r="IN248" s="150"/>
      <c r="IO248" s="150"/>
      <c r="IP248" s="150"/>
      <c r="IQ248" s="150"/>
      <c r="IR248" s="150"/>
      <c r="IS248" s="150"/>
      <c r="IT248" s="150"/>
      <c r="IU248" s="150"/>
      <c r="IV248" s="150"/>
      <c r="IW248" s="150"/>
      <c r="IX248" s="150"/>
      <c r="IY248" s="150"/>
      <c r="IZ248" s="150"/>
      <c r="JA248" s="150"/>
      <c r="JB248" s="150"/>
      <c r="JC248" s="150"/>
      <c r="JD248" s="150"/>
      <c r="JE248" s="150"/>
      <c r="JF248" s="150"/>
      <c r="JG248" s="150"/>
      <c r="JH248" s="150"/>
      <c r="JI248" s="150"/>
      <c r="JJ248" s="150"/>
      <c r="JK248" s="150"/>
      <c r="JL248" s="150"/>
      <c r="JM248" s="150"/>
      <c r="JN248" s="150"/>
      <c r="JO248" s="150"/>
      <c r="JP248" s="150"/>
      <c r="JQ248" s="150"/>
      <c r="JR248" s="150"/>
      <c r="JS248" s="150"/>
      <c r="JT248" s="150"/>
      <c r="JU248" s="150"/>
      <c r="JV248" s="150"/>
      <c r="JW248" s="150"/>
      <c r="JX248" s="150"/>
      <c r="JY248" s="150"/>
      <c r="JZ248" s="150"/>
      <c r="KA248" s="150"/>
      <c r="KB248" s="150"/>
      <c r="KC248" s="150"/>
      <c r="KD248" s="150"/>
      <c r="KE248" s="150"/>
      <c r="KF248" s="150"/>
      <c r="KG248" s="150"/>
      <c r="KH248" s="150"/>
      <c r="KI248" s="150"/>
      <c r="KJ248" s="150"/>
      <c r="KK248" s="150"/>
      <c r="KL248" s="150"/>
      <c r="KM248" s="150"/>
      <c r="KN248" s="150"/>
      <c r="KO248" s="150"/>
      <c r="KP248" s="150"/>
      <c r="KQ248" s="150"/>
      <c r="KR248" s="150"/>
      <c r="KS248" s="150"/>
      <c r="KT248" s="150"/>
      <c r="KU248" s="150"/>
      <c r="KV248" s="150"/>
      <c r="KW248" s="150"/>
      <c r="KX248" s="150"/>
      <c r="KY248" s="150"/>
      <c r="KZ248" s="150"/>
      <c r="LA248" s="150"/>
      <c r="LB248" s="150"/>
      <c r="LC248" s="150"/>
      <c r="LD248" s="150"/>
      <c r="LE248" s="150"/>
      <c r="LF248" s="150"/>
      <c r="LG248" s="150"/>
      <c r="LH248" s="150"/>
      <c r="LI248" s="150"/>
      <c r="LJ248" s="150"/>
      <c r="LK248" s="150"/>
      <c r="LL248" s="150"/>
      <c r="LM248" s="150"/>
      <c r="LN248" s="150"/>
      <c r="LO248" s="150"/>
      <c r="LP248" s="150"/>
      <c r="LQ248" s="150"/>
      <c r="LR248" s="150"/>
    </row>
    <row r="249" spans="1:330" s="158" customFormat="1" ht="15" x14ac:dyDescent="0.2">
      <c r="A249" s="151" t="s">
        <v>616</v>
      </c>
      <c r="B249" s="151" t="s">
        <v>633</v>
      </c>
      <c r="C249" s="153">
        <v>559</v>
      </c>
      <c r="D249" s="153"/>
      <c r="E249" s="151" t="s">
        <v>101</v>
      </c>
      <c r="F249" s="174">
        <v>3231</v>
      </c>
      <c r="G249" s="155" t="s">
        <v>599</v>
      </c>
      <c r="H249" s="156"/>
      <c r="I249" s="94">
        <v>2000</v>
      </c>
      <c r="J249" s="112"/>
      <c r="K249" s="94">
        <v>0</v>
      </c>
      <c r="L249" s="112"/>
      <c r="M249" s="118"/>
      <c r="N249" s="113"/>
      <c r="O249" s="118"/>
      <c r="P249" s="113"/>
      <c r="Q249" s="118"/>
      <c r="R249" s="113"/>
      <c r="S249" s="118"/>
      <c r="T249" s="113"/>
      <c r="U249" s="94">
        <v>0</v>
      </c>
      <c r="V249" s="112"/>
      <c r="W249" s="118"/>
      <c r="X249" s="113"/>
      <c r="Y249" s="118"/>
      <c r="Z249" s="113"/>
      <c r="AA249" s="118"/>
      <c r="AB249" s="113"/>
      <c r="AC249" s="118"/>
      <c r="AD249" s="113"/>
      <c r="AE249" s="118"/>
      <c r="AF249" s="113"/>
      <c r="AG249" s="118"/>
      <c r="AH249" s="113"/>
      <c r="AI249" s="118"/>
      <c r="AJ249" s="113"/>
      <c r="AK249" s="118"/>
      <c r="AL249" s="113"/>
      <c r="AM249" s="157"/>
      <c r="AN249" s="157"/>
      <c r="AO249" s="157"/>
      <c r="AP249" s="157"/>
      <c r="AQ249" s="157"/>
      <c r="AR249" s="157"/>
      <c r="AS249" s="157"/>
      <c r="AT249" s="157"/>
      <c r="AU249" s="157"/>
      <c r="AV249" s="157"/>
      <c r="AW249" s="157"/>
      <c r="AX249" s="157"/>
      <c r="AY249" s="157"/>
      <c r="AZ249" s="157"/>
      <c r="BA249" s="157"/>
      <c r="BB249" s="157"/>
      <c r="BC249" s="157"/>
      <c r="BD249" s="157"/>
      <c r="BE249" s="157"/>
      <c r="BF249" s="157"/>
      <c r="BG249" s="157"/>
      <c r="BH249" s="157"/>
      <c r="BI249" s="157"/>
      <c r="BJ249" s="157"/>
      <c r="BK249" s="157"/>
      <c r="BL249" s="157"/>
      <c r="BM249" s="157"/>
      <c r="BN249" s="157"/>
      <c r="BO249" s="157"/>
      <c r="BP249" s="157"/>
      <c r="BQ249" s="157"/>
      <c r="BR249" s="157"/>
      <c r="BS249" s="157"/>
      <c r="BT249" s="157"/>
      <c r="BU249" s="157"/>
      <c r="BV249" s="157"/>
      <c r="BW249" s="157"/>
      <c r="BX249" s="157"/>
      <c r="BY249" s="157"/>
      <c r="BZ249" s="157"/>
      <c r="CA249" s="157"/>
      <c r="CB249" s="157"/>
      <c r="CC249" s="157"/>
      <c r="CD249" s="157"/>
      <c r="CE249" s="157"/>
      <c r="CF249" s="157"/>
      <c r="CG249" s="157"/>
      <c r="CH249" s="157"/>
      <c r="CI249" s="157"/>
      <c r="CJ249" s="157"/>
      <c r="CK249" s="157"/>
      <c r="CL249" s="157"/>
      <c r="CM249" s="157"/>
      <c r="CN249" s="157"/>
      <c r="CO249" s="157"/>
      <c r="CP249" s="157"/>
      <c r="CQ249" s="157"/>
      <c r="CR249" s="157"/>
      <c r="CS249" s="157"/>
      <c r="CT249" s="157"/>
      <c r="CU249" s="157"/>
      <c r="CV249" s="157"/>
      <c r="CW249" s="157"/>
      <c r="CX249" s="157"/>
      <c r="CY249" s="157"/>
      <c r="CZ249" s="157"/>
      <c r="DA249" s="157"/>
      <c r="DB249" s="157"/>
      <c r="DC249" s="157"/>
      <c r="DD249" s="157"/>
      <c r="DE249" s="157"/>
      <c r="DF249" s="157"/>
      <c r="DG249" s="157"/>
      <c r="DH249" s="157"/>
      <c r="DI249" s="157"/>
      <c r="DJ249" s="157"/>
      <c r="DK249" s="157"/>
      <c r="DL249" s="157"/>
      <c r="DM249" s="157"/>
      <c r="DN249" s="157"/>
      <c r="DO249" s="157"/>
      <c r="DP249" s="157"/>
      <c r="DQ249" s="157"/>
      <c r="DR249" s="157"/>
      <c r="DS249" s="157"/>
      <c r="DT249" s="157"/>
      <c r="DU249" s="157"/>
      <c r="DV249" s="157"/>
      <c r="DW249" s="157"/>
      <c r="DX249" s="157"/>
      <c r="DY249" s="157"/>
      <c r="DZ249" s="157"/>
      <c r="EA249" s="157"/>
      <c r="EB249" s="157"/>
      <c r="EC249" s="157"/>
      <c r="ED249" s="157"/>
      <c r="EE249" s="157"/>
      <c r="EF249" s="157"/>
      <c r="EG249" s="157"/>
      <c r="EH249" s="157"/>
      <c r="EI249" s="157"/>
      <c r="EJ249" s="157"/>
      <c r="EK249" s="157"/>
      <c r="EL249" s="157"/>
      <c r="EM249" s="157"/>
      <c r="EN249" s="157"/>
      <c r="EO249" s="157"/>
      <c r="EP249" s="157"/>
      <c r="EQ249" s="157"/>
      <c r="ER249" s="157"/>
      <c r="ES249" s="157"/>
      <c r="ET249" s="157"/>
      <c r="EU249" s="157"/>
      <c r="EV249" s="157"/>
      <c r="EW249" s="157"/>
      <c r="EX249" s="157"/>
      <c r="EY249" s="157"/>
      <c r="EZ249" s="157"/>
      <c r="FA249" s="157"/>
      <c r="FB249" s="157"/>
      <c r="FC249" s="157"/>
      <c r="FD249" s="157"/>
      <c r="FE249" s="157"/>
      <c r="FF249" s="157"/>
      <c r="FG249" s="157"/>
      <c r="FH249" s="157"/>
      <c r="FI249" s="157"/>
      <c r="FJ249" s="157"/>
      <c r="FK249" s="157"/>
      <c r="FL249" s="157"/>
      <c r="FM249" s="157"/>
      <c r="FN249" s="157"/>
      <c r="FO249" s="157"/>
      <c r="FP249" s="157"/>
      <c r="FQ249" s="157"/>
      <c r="FR249" s="157"/>
      <c r="FS249" s="157"/>
      <c r="FT249" s="157"/>
      <c r="FU249" s="157"/>
      <c r="FV249" s="157"/>
      <c r="FW249" s="157"/>
      <c r="FX249" s="157"/>
      <c r="FY249" s="157"/>
      <c r="FZ249" s="157"/>
      <c r="GA249" s="157"/>
      <c r="GB249" s="157"/>
      <c r="GC249" s="157"/>
      <c r="GD249" s="157"/>
      <c r="GE249" s="157"/>
      <c r="GF249" s="157"/>
      <c r="GG249" s="157"/>
      <c r="GH249" s="157"/>
      <c r="GI249" s="157"/>
      <c r="GJ249" s="157"/>
      <c r="GK249" s="157"/>
      <c r="GL249" s="157"/>
      <c r="GM249" s="157"/>
      <c r="GN249" s="157"/>
      <c r="GO249" s="157"/>
      <c r="GP249" s="157"/>
      <c r="GQ249" s="157"/>
      <c r="GR249" s="157"/>
      <c r="GS249" s="157"/>
      <c r="GT249" s="157"/>
      <c r="GU249" s="157"/>
      <c r="GV249" s="157"/>
      <c r="GW249" s="157"/>
      <c r="GX249" s="157"/>
      <c r="GY249" s="157"/>
      <c r="GZ249" s="157"/>
      <c r="HA249" s="157"/>
      <c r="HB249" s="157"/>
      <c r="HC249" s="157"/>
      <c r="HD249" s="157"/>
      <c r="HE249" s="157"/>
      <c r="HF249" s="157"/>
      <c r="HG249" s="157"/>
      <c r="HH249" s="157"/>
      <c r="HI249" s="157"/>
      <c r="HJ249" s="157"/>
      <c r="HK249" s="157"/>
      <c r="HL249" s="157"/>
      <c r="HM249" s="157"/>
      <c r="HN249" s="157"/>
      <c r="HO249" s="157"/>
      <c r="HP249" s="157"/>
      <c r="HQ249" s="157"/>
      <c r="HR249" s="157"/>
      <c r="HS249" s="157"/>
      <c r="HT249" s="157"/>
      <c r="HU249" s="157"/>
      <c r="HV249" s="157"/>
      <c r="HW249" s="157"/>
      <c r="HX249" s="157"/>
      <c r="HY249" s="157"/>
      <c r="HZ249" s="157"/>
      <c r="IA249" s="157"/>
      <c r="IB249" s="157"/>
      <c r="IC249" s="157"/>
      <c r="ID249" s="157"/>
      <c r="IE249" s="157"/>
      <c r="IF249" s="157"/>
      <c r="IG249" s="157"/>
      <c r="IH249" s="157"/>
      <c r="II249" s="157"/>
      <c r="IJ249" s="157"/>
      <c r="IK249" s="157"/>
      <c r="IL249" s="157"/>
      <c r="IM249" s="157"/>
      <c r="IN249" s="157"/>
      <c r="IO249" s="157"/>
      <c r="IP249" s="157"/>
      <c r="IQ249" s="157"/>
      <c r="IR249" s="157"/>
      <c r="IS249" s="157"/>
      <c r="IT249" s="157"/>
      <c r="IU249" s="157"/>
      <c r="IV249" s="157"/>
      <c r="IW249" s="157"/>
      <c r="IX249" s="157"/>
      <c r="IY249" s="157"/>
      <c r="IZ249" s="157"/>
      <c r="JA249" s="157"/>
      <c r="JB249" s="157"/>
      <c r="JC249" s="157"/>
      <c r="JD249" s="157"/>
      <c r="JE249" s="157"/>
      <c r="JF249" s="157"/>
      <c r="JG249" s="157"/>
      <c r="JH249" s="157"/>
      <c r="JI249" s="157"/>
      <c r="JJ249" s="157"/>
      <c r="JK249" s="157"/>
      <c r="JL249" s="157"/>
      <c r="JM249" s="157"/>
      <c r="JN249" s="157"/>
      <c r="JO249" s="157"/>
      <c r="JP249" s="157"/>
      <c r="JQ249" s="157"/>
      <c r="JR249" s="157"/>
      <c r="JS249" s="157"/>
      <c r="JT249" s="157"/>
      <c r="JU249" s="157"/>
      <c r="JV249" s="157"/>
      <c r="JW249" s="157"/>
      <c r="JX249" s="157"/>
      <c r="JY249" s="157"/>
      <c r="JZ249" s="157"/>
      <c r="KA249" s="157"/>
      <c r="KB249" s="157"/>
      <c r="KC249" s="157"/>
      <c r="KD249" s="157"/>
      <c r="KE249" s="157"/>
      <c r="KF249" s="157"/>
      <c r="KG249" s="157"/>
      <c r="KH249" s="157"/>
      <c r="KI249" s="157"/>
      <c r="KJ249" s="157"/>
      <c r="KK249" s="157"/>
      <c r="KL249" s="157"/>
      <c r="KM249" s="157"/>
      <c r="KN249" s="157"/>
      <c r="KO249" s="157"/>
      <c r="KP249" s="157"/>
      <c r="KQ249" s="157"/>
      <c r="KR249" s="157"/>
      <c r="KS249" s="157"/>
      <c r="KT249" s="157"/>
      <c r="KU249" s="157"/>
      <c r="KV249" s="157"/>
      <c r="KW249" s="157"/>
      <c r="KX249" s="157"/>
      <c r="KY249" s="157"/>
      <c r="KZ249" s="157"/>
      <c r="LA249" s="157"/>
      <c r="LB249" s="157"/>
      <c r="LC249" s="157"/>
      <c r="LD249" s="157"/>
      <c r="LE249" s="157"/>
      <c r="LF249" s="157"/>
      <c r="LG249" s="157"/>
      <c r="LH249" s="157"/>
      <c r="LI249" s="157"/>
      <c r="LJ249" s="157"/>
      <c r="LK249" s="157"/>
      <c r="LL249" s="157"/>
      <c r="LM249" s="157"/>
      <c r="LN249" s="157"/>
      <c r="LO249" s="157"/>
      <c r="LP249" s="157"/>
      <c r="LQ249" s="157"/>
      <c r="LR249" s="157"/>
    </row>
    <row r="250" spans="1:330" s="158" customFormat="1" ht="15" x14ac:dyDescent="0.2">
      <c r="A250" s="151" t="s">
        <v>616</v>
      </c>
      <c r="B250" s="151" t="s">
        <v>633</v>
      </c>
      <c r="C250" s="153">
        <v>559</v>
      </c>
      <c r="D250" s="153"/>
      <c r="E250" s="151" t="s">
        <v>101</v>
      </c>
      <c r="F250" s="174">
        <v>3233</v>
      </c>
      <c r="G250" s="155" t="s">
        <v>54</v>
      </c>
      <c r="H250" s="156"/>
      <c r="I250" s="94">
        <v>2000</v>
      </c>
      <c r="J250" s="112"/>
      <c r="K250" s="94">
        <v>0</v>
      </c>
      <c r="L250" s="112"/>
      <c r="M250" s="118"/>
      <c r="N250" s="113"/>
      <c r="O250" s="118"/>
      <c r="P250" s="113"/>
      <c r="Q250" s="118"/>
      <c r="R250" s="113"/>
      <c r="S250" s="118"/>
      <c r="T250" s="113"/>
      <c r="U250" s="94">
        <v>0</v>
      </c>
      <c r="V250" s="112"/>
      <c r="W250" s="118"/>
      <c r="X250" s="113"/>
      <c r="Y250" s="118"/>
      <c r="Z250" s="113"/>
      <c r="AA250" s="118"/>
      <c r="AB250" s="113"/>
      <c r="AC250" s="118"/>
      <c r="AD250" s="113"/>
      <c r="AE250" s="118"/>
      <c r="AF250" s="113"/>
      <c r="AG250" s="118"/>
      <c r="AH250" s="113"/>
      <c r="AI250" s="118"/>
      <c r="AJ250" s="113"/>
      <c r="AK250" s="118"/>
      <c r="AL250" s="113"/>
      <c r="AM250" s="157"/>
      <c r="AN250" s="157"/>
      <c r="AO250" s="157"/>
      <c r="AP250" s="157"/>
      <c r="AQ250" s="157"/>
      <c r="AR250" s="157"/>
      <c r="AS250" s="157"/>
      <c r="AT250" s="157"/>
      <c r="AU250" s="157"/>
      <c r="AV250" s="157"/>
      <c r="AW250" s="157"/>
      <c r="AX250" s="157"/>
      <c r="AY250" s="157"/>
      <c r="AZ250" s="157"/>
      <c r="BA250" s="157"/>
      <c r="BB250" s="157"/>
      <c r="BC250" s="157"/>
      <c r="BD250" s="157"/>
      <c r="BE250" s="157"/>
      <c r="BF250" s="157"/>
      <c r="BG250" s="157"/>
      <c r="BH250" s="157"/>
      <c r="BI250" s="157"/>
      <c r="BJ250" s="157"/>
      <c r="BK250" s="157"/>
      <c r="BL250" s="157"/>
      <c r="BM250" s="157"/>
      <c r="BN250" s="157"/>
      <c r="BO250" s="157"/>
      <c r="BP250" s="157"/>
      <c r="BQ250" s="157"/>
      <c r="BR250" s="157"/>
      <c r="BS250" s="157"/>
      <c r="BT250" s="157"/>
      <c r="BU250" s="157"/>
      <c r="BV250" s="157"/>
      <c r="BW250" s="157"/>
      <c r="BX250" s="157"/>
      <c r="BY250" s="157"/>
      <c r="BZ250" s="157"/>
      <c r="CA250" s="157"/>
      <c r="CB250" s="157"/>
      <c r="CC250" s="157"/>
      <c r="CD250" s="157"/>
      <c r="CE250" s="157"/>
      <c r="CF250" s="157"/>
      <c r="CG250" s="157"/>
      <c r="CH250" s="157"/>
      <c r="CI250" s="157"/>
      <c r="CJ250" s="157"/>
      <c r="CK250" s="157"/>
      <c r="CL250" s="157"/>
      <c r="CM250" s="157"/>
      <c r="CN250" s="157"/>
      <c r="CO250" s="157"/>
      <c r="CP250" s="157"/>
      <c r="CQ250" s="157"/>
      <c r="CR250" s="157"/>
      <c r="CS250" s="157"/>
      <c r="CT250" s="157"/>
      <c r="CU250" s="157"/>
      <c r="CV250" s="157"/>
      <c r="CW250" s="157"/>
      <c r="CX250" s="157"/>
      <c r="CY250" s="157"/>
      <c r="CZ250" s="157"/>
      <c r="DA250" s="157"/>
      <c r="DB250" s="157"/>
      <c r="DC250" s="157"/>
      <c r="DD250" s="157"/>
      <c r="DE250" s="157"/>
      <c r="DF250" s="157"/>
      <c r="DG250" s="157"/>
      <c r="DH250" s="157"/>
      <c r="DI250" s="157"/>
      <c r="DJ250" s="157"/>
      <c r="DK250" s="157"/>
      <c r="DL250" s="157"/>
      <c r="DM250" s="157"/>
      <c r="DN250" s="157"/>
      <c r="DO250" s="157"/>
      <c r="DP250" s="157"/>
      <c r="DQ250" s="157"/>
      <c r="DR250" s="157"/>
      <c r="DS250" s="157"/>
      <c r="DT250" s="157"/>
      <c r="DU250" s="157"/>
      <c r="DV250" s="157"/>
      <c r="DW250" s="157"/>
      <c r="DX250" s="157"/>
      <c r="DY250" s="157"/>
      <c r="DZ250" s="157"/>
      <c r="EA250" s="157"/>
      <c r="EB250" s="157"/>
      <c r="EC250" s="157"/>
      <c r="ED250" s="157"/>
      <c r="EE250" s="157"/>
      <c r="EF250" s="157"/>
      <c r="EG250" s="157"/>
      <c r="EH250" s="157"/>
      <c r="EI250" s="157"/>
      <c r="EJ250" s="157"/>
      <c r="EK250" s="157"/>
      <c r="EL250" s="157"/>
      <c r="EM250" s="157"/>
      <c r="EN250" s="157"/>
      <c r="EO250" s="157"/>
      <c r="EP250" s="157"/>
      <c r="EQ250" s="157"/>
      <c r="ER250" s="157"/>
      <c r="ES250" s="157"/>
      <c r="ET250" s="157"/>
      <c r="EU250" s="157"/>
      <c r="EV250" s="157"/>
      <c r="EW250" s="157"/>
      <c r="EX250" s="157"/>
      <c r="EY250" s="157"/>
      <c r="EZ250" s="157"/>
      <c r="FA250" s="157"/>
      <c r="FB250" s="157"/>
      <c r="FC250" s="157"/>
      <c r="FD250" s="157"/>
      <c r="FE250" s="157"/>
      <c r="FF250" s="157"/>
      <c r="FG250" s="157"/>
      <c r="FH250" s="157"/>
      <c r="FI250" s="157"/>
      <c r="FJ250" s="157"/>
      <c r="FK250" s="157"/>
      <c r="FL250" s="157"/>
      <c r="FM250" s="157"/>
      <c r="FN250" s="157"/>
      <c r="FO250" s="157"/>
      <c r="FP250" s="157"/>
      <c r="FQ250" s="157"/>
      <c r="FR250" s="157"/>
      <c r="FS250" s="157"/>
      <c r="FT250" s="157"/>
      <c r="FU250" s="157"/>
      <c r="FV250" s="157"/>
      <c r="FW250" s="157"/>
      <c r="FX250" s="157"/>
      <c r="FY250" s="157"/>
      <c r="FZ250" s="157"/>
      <c r="GA250" s="157"/>
      <c r="GB250" s="157"/>
      <c r="GC250" s="157"/>
      <c r="GD250" s="157"/>
      <c r="GE250" s="157"/>
      <c r="GF250" s="157"/>
      <c r="GG250" s="157"/>
      <c r="GH250" s="157"/>
      <c r="GI250" s="157"/>
      <c r="GJ250" s="157"/>
      <c r="GK250" s="157"/>
      <c r="GL250" s="157"/>
      <c r="GM250" s="157"/>
      <c r="GN250" s="157"/>
      <c r="GO250" s="157"/>
      <c r="GP250" s="157"/>
      <c r="GQ250" s="157"/>
      <c r="GR250" s="157"/>
      <c r="GS250" s="157"/>
      <c r="GT250" s="157"/>
      <c r="GU250" s="157"/>
      <c r="GV250" s="157"/>
      <c r="GW250" s="157"/>
      <c r="GX250" s="157"/>
      <c r="GY250" s="157"/>
      <c r="GZ250" s="157"/>
      <c r="HA250" s="157"/>
      <c r="HB250" s="157"/>
      <c r="HC250" s="157"/>
      <c r="HD250" s="157"/>
      <c r="HE250" s="157"/>
      <c r="HF250" s="157"/>
      <c r="HG250" s="157"/>
      <c r="HH250" s="157"/>
      <c r="HI250" s="157"/>
      <c r="HJ250" s="157"/>
      <c r="HK250" s="157"/>
      <c r="HL250" s="157"/>
      <c r="HM250" s="157"/>
      <c r="HN250" s="157"/>
      <c r="HO250" s="157"/>
      <c r="HP250" s="157"/>
      <c r="HQ250" s="157"/>
      <c r="HR250" s="157"/>
      <c r="HS250" s="157"/>
      <c r="HT250" s="157"/>
      <c r="HU250" s="157"/>
      <c r="HV250" s="157"/>
      <c r="HW250" s="157"/>
      <c r="HX250" s="157"/>
      <c r="HY250" s="157"/>
      <c r="HZ250" s="157"/>
      <c r="IA250" s="157"/>
      <c r="IB250" s="157"/>
      <c r="IC250" s="157"/>
      <c r="ID250" s="157"/>
      <c r="IE250" s="157"/>
      <c r="IF250" s="157"/>
      <c r="IG250" s="157"/>
      <c r="IH250" s="157"/>
      <c r="II250" s="157"/>
      <c r="IJ250" s="157"/>
      <c r="IK250" s="157"/>
      <c r="IL250" s="157"/>
      <c r="IM250" s="157"/>
      <c r="IN250" s="157"/>
      <c r="IO250" s="157"/>
      <c r="IP250" s="157"/>
      <c r="IQ250" s="157"/>
      <c r="IR250" s="157"/>
      <c r="IS250" s="157"/>
      <c r="IT250" s="157"/>
      <c r="IU250" s="157"/>
      <c r="IV250" s="157"/>
      <c r="IW250" s="157"/>
      <c r="IX250" s="157"/>
      <c r="IY250" s="157"/>
      <c r="IZ250" s="157"/>
      <c r="JA250" s="157"/>
      <c r="JB250" s="157"/>
      <c r="JC250" s="157"/>
      <c r="JD250" s="157"/>
      <c r="JE250" s="157"/>
      <c r="JF250" s="157"/>
      <c r="JG250" s="157"/>
      <c r="JH250" s="157"/>
      <c r="JI250" s="157"/>
      <c r="JJ250" s="157"/>
      <c r="JK250" s="157"/>
      <c r="JL250" s="157"/>
      <c r="JM250" s="157"/>
      <c r="JN250" s="157"/>
      <c r="JO250" s="157"/>
      <c r="JP250" s="157"/>
      <c r="JQ250" s="157"/>
      <c r="JR250" s="157"/>
      <c r="JS250" s="157"/>
      <c r="JT250" s="157"/>
      <c r="JU250" s="157"/>
      <c r="JV250" s="157"/>
      <c r="JW250" s="157"/>
      <c r="JX250" s="157"/>
      <c r="JY250" s="157"/>
      <c r="JZ250" s="157"/>
      <c r="KA250" s="157"/>
      <c r="KB250" s="157"/>
      <c r="KC250" s="157"/>
      <c r="KD250" s="157"/>
      <c r="KE250" s="157"/>
      <c r="KF250" s="157"/>
      <c r="KG250" s="157"/>
      <c r="KH250" s="157"/>
      <c r="KI250" s="157"/>
      <c r="KJ250" s="157"/>
      <c r="KK250" s="157"/>
      <c r="KL250" s="157"/>
      <c r="KM250" s="157"/>
      <c r="KN250" s="157"/>
      <c r="KO250" s="157"/>
      <c r="KP250" s="157"/>
      <c r="KQ250" s="157"/>
      <c r="KR250" s="157"/>
      <c r="KS250" s="157"/>
      <c r="KT250" s="157"/>
      <c r="KU250" s="157"/>
      <c r="KV250" s="157"/>
      <c r="KW250" s="157"/>
      <c r="KX250" s="157"/>
      <c r="KY250" s="157"/>
      <c r="KZ250" s="157"/>
      <c r="LA250" s="157"/>
      <c r="LB250" s="157"/>
      <c r="LC250" s="157"/>
      <c r="LD250" s="157"/>
      <c r="LE250" s="157"/>
      <c r="LF250" s="157"/>
      <c r="LG250" s="157"/>
      <c r="LH250" s="157"/>
      <c r="LI250" s="157"/>
      <c r="LJ250" s="157"/>
      <c r="LK250" s="157"/>
      <c r="LL250" s="157"/>
      <c r="LM250" s="157"/>
      <c r="LN250" s="157"/>
      <c r="LO250" s="157"/>
      <c r="LP250" s="157"/>
      <c r="LQ250" s="157"/>
      <c r="LR250" s="157"/>
    </row>
    <row r="251" spans="1:330" s="159" customFormat="1" x14ac:dyDescent="0.2">
      <c r="A251" s="145" t="s">
        <v>616</v>
      </c>
      <c r="B251" s="145" t="s">
        <v>633</v>
      </c>
      <c r="C251" s="147">
        <v>559</v>
      </c>
      <c r="D251" s="147"/>
      <c r="E251" s="145"/>
      <c r="F251" s="168">
        <v>329</v>
      </c>
      <c r="G251" s="148"/>
      <c r="H251" s="149"/>
      <c r="I251" s="101">
        <f t="shared" ref="I251:AL251" si="452">I252</f>
        <v>2000</v>
      </c>
      <c r="J251" s="101">
        <f t="shared" si="452"/>
        <v>0</v>
      </c>
      <c r="K251" s="101">
        <f t="shared" si="452"/>
        <v>1000</v>
      </c>
      <c r="L251" s="101">
        <f t="shared" si="452"/>
        <v>0</v>
      </c>
      <c r="M251" s="108">
        <f t="shared" si="452"/>
        <v>1000</v>
      </c>
      <c r="N251" s="108">
        <f t="shared" si="452"/>
        <v>0</v>
      </c>
      <c r="O251" s="108">
        <f t="shared" si="452"/>
        <v>1000</v>
      </c>
      <c r="P251" s="108">
        <f t="shared" si="452"/>
        <v>0</v>
      </c>
      <c r="Q251" s="108">
        <f t="shared" si="452"/>
        <v>1000</v>
      </c>
      <c r="R251" s="108">
        <f t="shared" si="452"/>
        <v>0</v>
      </c>
      <c r="S251" s="108">
        <f t="shared" si="452"/>
        <v>0</v>
      </c>
      <c r="T251" s="108">
        <f t="shared" si="452"/>
        <v>0</v>
      </c>
      <c r="U251" s="101">
        <f t="shared" si="452"/>
        <v>0</v>
      </c>
      <c r="V251" s="101">
        <f t="shared" si="452"/>
        <v>0</v>
      </c>
      <c r="W251" s="108">
        <f t="shared" si="452"/>
        <v>0</v>
      </c>
      <c r="X251" s="108">
        <f t="shared" si="452"/>
        <v>0</v>
      </c>
      <c r="Y251" s="108">
        <f t="shared" si="452"/>
        <v>0</v>
      </c>
      <c r="Z251" s="108">
        <f t="shared" si="452"/>
        <v>0</v>
      </c>
      <c r="AA251" s="108">
        <f t="shared" si="452"/>
        <v>0</v>
      </c>
      <c r="AB251" s="108">
        <f t="shared" si="452"/>
        <v>0</v>
      </c>
      <c r="AC251" s="108">
        <f t="shared" si="452"/>
        <v>0</v>
      </c>
      <c r="AD251" s="108">
        <f t="shared" si="452"/>
        <v>0</v>
      </c>
      <c r="AE251" s="108">
        <f t="shared" si="452"/>
        <v>0</v>
      </c>
      <c r="AF251" s="108">
        <f t="shared" si="452"/>
        <v>0</v>
      </c>
      <c r="AG251" s="108">
        <f t="shared" si="452"/>
        <v>0</v>
      </c>
      <c r="AH251" s="108">
        <f t="shared" si="452"/>
        <v>0</v>
      </c>
      <c r="AI251" s="108">
        <f t="shared" si="452"/>
        <v>0</v>
      </c>
      <c r="AJ251" s="108">
        <f t="shared" si="452"/>
        <v>0</v>
      </c>
      <c r="AK251" s="108">
        <f t="shared" si="452"/>
        <v>0</v>
      </c>
      <c r="AL251" s="108">
        <f t="shared" si="452"/>
        <v>0</v>
      </c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  <c r="CA251" s="150"/>
      <c r="CB251" s="150"/>
      <c r="CC251" s="150"/>
      <c r="CD251" s="150"/>
      <c r="CE251" s="150"/>
      <c r="CF251" s="150"/>
      <c r="CG251" s="150"/>
      <c r="CH251" s="150"/>
      <c r="CI251" s="150"/>
      <c r="CJ251" s="150"/>
      <c r="CK251" s="150"/>
      <c r="CL251" s="150"/>
      <c r="CM251" s="150"/>
      <c r="CN251" s="150"/>
      <c r="CO251" s="150"/>
      <c r="CP251" s="150"/>
      <c r="CQ251" s="150"/>
      <c r="CR251" s="150"/>
      <c r="CS251" s="150"/>
      <c r="CT251" s="150"/>
      <c r="CU251" s="150"/>
      <c r="CV251" s="150"/>
      <c r="CW251" s="150"/>
      <c r="CX251" s="150"/>
      <c r="CY251" s="150"/>
      <c r="CZ251" s="150"/>
      <c r="DA251" s="150"/>
      <c r="DB251" s="150"/>
      <c r="DC251" s="150"/>
      <c r="DD251" s="150"/>
      <c r="DE251" s="150"/>
      <c r="DF251" s="150"/>
      <c r="DG251" s="150"/>
      <c r="DH251" s="150"/>
      <c r="DI251" s="150"/>
      <c r="DJ251" s="150"/>
      <c r="DK251" s="150"/>
      <c r="DL251" s="150"/>
      <c r="DM251" s="150"/>
      <c r="DN251" s="150"/>
      <c r="DO251" s="150"/>
      <c r="DP251" s="150"/>
      <c r="DQ251" s="150"/>
      <c r="DR251" s="150"/>
      <c r="DS251" s="150"/>
      <c r="DT251" s="150"/>
      <c r="DU251" s="150"/>
      <c r="DV251" s="150"/>
      <c r="DW251" s="150"/>
      <c r="DX251" s="150"/>
      <c r="DY251" s="150"/>
      <c r="DZ251" s="150"/>
      <c r="EA251" s="150"/>
      <c r="EB251" s="150"/>
      <c r="EC251" s="150"/>
      <c r="ED251" s="150"/>
      <c r="EE251" s="150"/>
      <c r="EF251" s="150"/>
      <c r="EG251" s="150"/>
      <c r="EH251" s="150"/>
      <c r="EI251" s="150"/>
      <c r="EJ251" s="150"/>
      <c r="EK251" s="150"/>
      <c r="EL251" s="150"/>
      <c r="EM251" s="150"/>
      <c r="EN251" s="150"/>
      <c r="EO251" s="150"/>
      <c r="EP251" s="150"/>
      <c r="EQ251" s="150"/>
      <c r="ER251" s="150"/>
      <c r="ES251" s="150"/>
      <c r="ET251" s="150"/>
      <c r="EU251" s="150"/>
      <c r="EV251" s="150"/>
      <c r="EW251" s="150"/>
      <c r="EX251" s="150"/>
      <c r="EY251" s="150"/>
      <c r="EZ251" s="150"/>
      <c r="FA251" s="150"/>
      <c r="FB251" s="150"/>
      <c r="FC251" s="150"/>
      <c r="FD251" s="150"/>
      <c r="FE251" s="150"/>
      <c r="FF251" s="150"/>
      <c r="FG251" s="150"/>
      <c r="FH251" s="150"/>
      <c r="FI251" s="150"/>
      <c r="FJ251" s="150"/>
      <c r="FK251" s="150"/>
      <c r="FL251" s="150"/>
      <c r="FM251" s="150"/>
      <c r="FN251" s="150"/>
      <c r="FO251" s="150"/>
      <c r="FP251" s="150"/>
      <c r="FQ251" s="150"/>
      <c r="FR251" s="150"/>
      <c r="FS251" s="150"/>
      <c r="FT251" s="150"/>
      <c r="FU251" s="150"/>
      <c r="FV251" s="150"/>
      <c r="FW251" s="150"/>
      <c r="FX251" s="150"/>
      <c r="FY251" s="150"/>
      <c r="FZ251" s="150"/>
      <c r="GA251" s="150"/>
      <c r="GB251" s="150"/>
      <c r="GC251" s="150"/>
      <c r="GD251" s="150"/>
      <c r="GE251" s="150"/>
      <c r="GF251" s="150"/>
      <c r="GG251" s="150"/>
      <c r="GH251" s="150"/>
      <c r="GI251" s="150"/>
      <c r="GJ251" s="150"/>
      <c r="GK251" s="150"/>
      <c r="GL251" s="150"/>
      <c r="GM251" s="150"/>
      <c r="GN251" s="150"/>
      <c r="GO251" s="150"/>
      <c r="GP251" s="150"/>
      <c r="GQ251" s="150"/>
      <c r="GR251" s="150"/>
      <c r="GS251" s="150"/>
      <c r="GT251" s="150"/>
      <c r="GU251" s="150"/>
      <c r="GV251" s="150"/>
      <c r="GW251" s="150"/>
      <c r="GX251" s="150"/>
      <c r="GY251" s="150"/>
      <c r="GZ251" s="150"/>
      <c r="HA251" s="150"/>
      <c r="HB251" s="150"/>
      <c r="HC251" s="150"/>
      <c r="HD251" s="150"/>
      <c r="HE251" s="150"/>
      <c r="HF251" s="150"/>
      <c r="HG251" s="150"/>
      <c r="HH251" s="150"/>
      <c r="HI251" s="150"/>
      <c r="HJ251" s="150"/>
      <c r="HK251" s="150"/>
      <c r="HL251" s="150"/>
      <c r="HM251" s="150"/>
      <c r="HN251" s="150"/>
      <c r="HO251" s="150"/>
      <c r="HP251" s="150"/>
      <c r="HQ251" s="150"/>
      <c r="HR251" s="150"/>
      <c r="HS251" s="150"/>
      <c r="HT251" s="150"/>
      <c r="HU251" s="150"/>
      <c r="HV251" s="150"/>
      <c r="HW251" s="150"/>
      <c r="HX251" s="150"/>
      <c r="HY251" s="150"/>
      <c r="HZ251" s="150"/>
      <c r="IA251" s="150"/>
      <c r="IB251" s="150"/>
      <c r="IC251" s="150"/>
      <c r="ID251" s="150"/>
      <c r="IE251" s="150"/>
      <c r="IF251" s="150"/>
      <c r="IG251" s="150"/>
      <c r="IH251" s="150"/>
      <c r="II251" s="150"/>
      <c r="IJ251" s="150"/>
      <c r="IK251" s="150"/>
      <c r="IL251" s="150"/>
      <c r="IM251" s="150"/>
      <c r="IN251" s="150"/>
      <c r="IO251" s="150"/>
      <c r="IP251" s="150"/>
      <c r="IQ251" s="150"/>
      <c r="IR251" s="150"/>
      <c r="IS251" s="150"/>
      <c r="IT251" s="150"/>
      <c r="IU251" s="150"/>
      <c r="IV251" s="150"/>
      <c r="IW251" s="150"/>
      <c r="IX251" s="150"/>
      <c r="IY251" s="150"/>
      <c r="IZ251" s="150"/>
      <c r="JA251" s="150"/>
      <c r="JB251" s="150"/>
      <c r="JC251" s="150"/>
      <c r="JD251" s="150"/>
      <c r="JE251" s="150"/>
      <c r="JF251" s="150"/>
      <c r="JG251" s="150"/>
      <c r="JH251" s="150"/>
      <c r="JI251" s="150"/>
      <c r="JJ251" s="150"/>
      <c r="JK251" s="150"/>
      <c r="JL251" s="150"/>
      <c r="JM251" s="150"/>
      <c r="JN251" s="150"/>
      <c r="JO251" s="150"/>
      <c r="JP251" s="150"/>
      <c r="JQ251" s="150"/>
      <c r="JR251" s="150"/>
      <c r="JS251" s="150"/>
      <c r="JT251" s="150"/>
      <c r="JU251" s="150"/>
      <c r="JV251" s="150"/>
      <c r="JW251" s="150"/>
      <c r="JX251" s="150"/>
      <c r="JY251" s="150"/>
      <c r="JZ251" s="150"/>
      <c r="KA251" s="150"/>
      <c r="KB251" s="150"/>
      <c r="KC251" s="150"/>
      <c r="KD251" s="150"/>
      <c r="KE251" s="150"/>
      <c r="KF251" s="150"/>
      <c r="KG251" s="150"/>
      <c r="KH251" s="150"/>
      <c r="KI251" s="150"/>
      <c r="KJ251" s="150"/>
      <c r="KK251" s="150"/>
      <c r="KL251" s="150"/>
      <c r="KM251" s="150"/>
      <c r="KN251" s="150"/>
      <c r="KO251" s="150"/>
      <c r="KP251" s="150"/>
      <c r="KQ251" s="150"/>
      <c r="KR251" s="150"/>
      <c r="KS251" s="150"/>
      <c r="KT251" s="150"/>
      <c r="KU251" s="150"/>
      <c r="KV251" s="150"/>
      <c r="KW251" s="150"/>
      <c r="KX251" s="150"/>
      <c r="KY251" s="150"/>
      <c r="KZ251" s="150"/>
      <c r="LA251" s="150"/>
      <c r="LB251" s="150"/>
      <c r="LC251" s="150"/>
      <c r="LD251" s="150"/>
      <c r="LE251" s="150"/>
      <c r="LF251" s="150"/>
      <c r="LG251" s="150"/>
      <c r="LH251" s="150"/>
      <c r="LI251" s="150"/>
      <c r="LJ251" s="150"/>
      <c r="LK251" s="150"/>
      <c r="LL251" s="150"/>
      <c r="LM251" s="150"/>
      <c r="LN251" s="150"/>
      <c r="LO251" s="150"/>
      <c r="LP251" s="150"/>
      <c r="LQ251" s="150"/>
      <c r="LR251" s="150"/>
    </row>
    <row r="252" spans="1:330" s="158" customFormat="1" ht="15" x14ac:dyDescent="0.2">
      <c r="A252" s="151" t="s">
        <v>616</v>
      </c>
      <c r="B252" s="151" t="s">
        <v>633</v>
      </c>
      <c r="C252" s="153">
        <v>559</v>
      </c>
      <c r="D252" s="153"/>
      <c r="E252" s="151" t="s">
        <v>101</v>
      </c>
      <c r="F252" s="174">
        <v>3293</v>
      </c>
      <c r="G252" s="155" t="s">
        <v>64</v>
      </c>
      <c r="H252" s="156"/>
      <c r="I252" s="94">
        <v>2000</v>
      </c>
      <c r="J252" s="112"/>
      <c r="K252" s="94">
        <v>1000</v>
      </c>
      <c r="L252" s="112"/>
      <c r="M252" s="118">
        <v>1000</v>
      </c>
      <c r="N252" s="113"/>
      <c r="O252" s="118">
        <v>1000</v>
      </c>
      <c r="P252" s="113"/>
      <c r="Q252" s="118">
        <v>1000</v>
      </c>
      <c r="R252" s="113"/>
      <c r="S252" s="118"/>
      <c r="T252" s="113"/>
      <c r="U252" s="94">
        <v>0</v>
      </c>
      <c r="V252" s="112"/>
      <c r="W252" s="118"/>
      <c r="X252" s="113"/>
      <c r="Y252" s="118"/>
      <c r="Z252" s="113"/>
      <c r="AA252" s="118"/>
      <c r="AB252" s="113"/>
      <c r="AC252" s="118"/>
      <c r="AD252" s="113"/>
      <c r="AE252" s="118"/>
      <c r="AF252" s="113"/>
      <c r="AG252" s="118"/>
      <c r="AH252" s="113"/>
      <c r="AI252" s="118"/>
      <c r="AJ252" s="113"/>
      <c r="AK252" s="118"/>
      <c r="AL252" s="113"/>
      <c r="AM252" s="157"/>
      <c r="AN252" s="157"/>
      <c r="AO252" s="157"/>
      <c r="AP252" s="157"/>
      <c r="AQ252" s="157"/>
      <c r="AR252" s="157"/>
      <c r="AS252" s="157"/>
      <c r="AT252" s="157"/>
      <c r="AU252" s="157"/>
      <c r="AV252" s="157"/>
      <c r="AW252" s="157"/>
      <c r="AX252" s="157"/>
      <c r="AY252" s="157"/>
      <c r="AZ252" s="157"/>
      <c r="BA252" s="157"/>
      <c r="BB252" s="157"/>
      <c r="BC252" s="157"/>
      <c r="BD252" s="157"/>
      <c r="BE252" s="157"/>
      <c r="BF252" s="157"/>
      <c r="BG252" s="157"/>
      <c r="BH252" s="157"/>
      <c r="BI252" s="157"/>
      <c r="BJ252" s="157"/>
      <c r="BK252" s="157"/>
      <c r="BL252" s="157"/>
      <c r="BM252" s="157"/>
      <c r="BN252" s="157"/>
      <c r="BO252" s="157"/>
      <c r="BP252" s="157"/>
      <c r="BQ252" s="157"/>
      <c r="BR252" s="157"/>
      <c r="BS252" s="157"/>
      <c r="BT252" s="157"/>
      <c r="BU252" s="157"/>
      <c r="BV252" s="157"/>
      <c r="BW252" s="157"/>
      <c r="BX252" s="157"/>
      <c r="BY252" s="157"/>
      <c r="BZ252" s="157"/>
      <c r="CA252" s="157"/>
      <c r="CB252" s="157"/>
      <c r="CC252" s="157"/>
      <c r="CD252" s="157"/>
      <c r="CE252" s="157"/>
      <c r="CF252" s="157"/>
      <c r="CG252" s="157"/>
      <c r="CH252" s="157"/>
      <c r="CI252" s="157"/>
      <c r="CJ252" s="157"/>
      <c r="CK252" s="157"/>
      <c r="CL252" s="157"/>
      <c r="CM252" s="157"/>
      <c r="CN252" s="157"/>
      <c r="CO252" s="157"/>
      <c r="CP252" s="157"/>
      <c r="CQ252" s="157"/>
      <c r="CR252" s="157"/>
      <c r="CS252" s="157"/>
      <c r="CT252" s="157"/>
      <c r="CU252" s="157"/>
      <c r="CV252" s="157"/>
      <c r="CW252" s="157"/>
      <c r="CX252" s="157"/>
      <c r="CY252" s="157"/>
      <c r="CZ252" s="157"/>
      <c r="DA252" s="157"/>
      <c r="DB252" s="157"/>
      <c r="DC252" s="157"/>
      <c r="DD252" s="157"/>
      <c r="DE252" s="157"/>
      <c r="DF252" s="157"/>
      <c r="DG252" s="157"/>
      <c r="DH252" s="157"/>
      <c r="DI252" s="157"/>
      <c r="DJ252" s="157"/>
      <c r="DK252" s="157"/>
      <c r="DL252" s="157"/>
      <c r="DM252" s="157"/>
      <c r="DN252" s="157"/>
      <c r="DO252" s="157"/>
      <c r="DP252" s="157"/>
      <c r="DQ252" s="157"/>
      <c r="DR252" s="157"/>
      <c r="DS252" s="157"/>
      <c r="DT252" s="157"/>
      <c r="DU252" s="157"/>
      <c r="DV252" s="157"/>
      <c r="DW252" s="157"/>
      <c r="DX252" s="157"/>
      <c r="DY252" s="157"/>
      <c r="DZ252" s="157"/>
      <c r="EA252" s="157"/>
      <c r="EB252" s="157"/>
      <c r="EC252" s="157"/>
      <c r="ED252" s="157"/>
      <c r="EE252" s="157"/>
      <c r="EF252" s="157"/>
      <c r="EG252" s="157"/>
      <c r="EH252" s="157"/>
      <c r="EI252" s="157"/>
      <c r="EJ252" s="157"/>
      <c r="EK252" s="157"/>
      <c r="EL252" s="157"/>
      <c r="EM252" s="157"/>
      <c r="EN252" s="157"/>
      <c r="EO252" s="157"/>
      <c r="EP252" s="157"/>
      <c r="EQ252" s="157"/>
      <c r="ER252" s="157"/>
      <c r="ES252" s="157"/>
      <c r="ET252" s="157"/>
      <c r="EU252" s="157"/>
      <c r="EV252" s="157"/>
      <c r="EW252" s="157"/>
      <c r="EX252" s="157"/>
      <c r="EY252" s="157"/>
      <c r="EZ252" s="157"/>
      <c r="FA252" s="157"/>
      <c r="FB252" s="157"/>
      <c r="FC252" s="157"/>
      <c r="FD252" s="157"/>
      <c r="FE252" s="157"/>
      <c r="FF252" s="157"/>
      <c r="FG252" s="157"/>
      <c r="FH252" s="157"/>
      <c r="FI252" s="157"/>
      <c r="FJ252" s="157"/>
      <c r="FK252" s="157"/>
      <c r="FL252" s="157"/>
      <c r="FM252" s="157"/>
      <c r="FN252" s="157"/>
      <c r="FO252" s="157"/>
      <c r="FP252" s="157"/>
      <c r="FQ252" s="157"/>
      <c r="FR252" s="157"/>
      <c r="FS252" s="157"/>
      <c r="FT252" s="157"/>
      <c r="FU252" s="157"/>
      <c r="FV252" s="157"/>
      <c r="FW252" s="157"/>
      <c r="FX252" s="157"/>
      <c r="FY252" s="157"/>
      <c r="FZ252" s="157"/>
      <c r="GA252" s="157"/>
      <c r="GB252" s="157"/>
      <c r="GC252" s="157"/>
      <c r="GD252" s="157"/>
      <c r="GE252" s="157"/>
      <c r="GF252" s="157"/>
      <c r="GG252" s="157"/>
      <c r="GH252" s="157"/>
      <c r="GI252" s="157"/>
      <c r="GJ252" s="157"/>
      <c r="GK252" s="157"/>
      <c r="GL252" s="157"/>
      <c r="GM252" s="157"/>
      <c r="GN252" s="157"/>
      <c r="GO252" s="157"/>
      <c r="GP252" s="157"/>
      <c r="GQ252" s="157"/>
      <c r="GR252" s="157"/>
      <c r="GS252" s="157"/>
      <c r="GT252" s="157"/>
      <c r="GU252" s="157"/>
      <c r="GV252" s="157"/>
      <c r="GW252" s="157"/>
      <c r="GX252" s="157"/>
      <c r="GY252" s="157"/>
      <c r="GZ252" s="157"/>
      <c r="HA252" s="157"/>
      <c r="HB252" s="157"/>
      <c r="HC252" s="157"/>
      <c r="HD252" s="157"/>
      <c r="HE252" s="157"/>
      <c r="HF252" s="157"/>
      <c r="HG252" s="157"/>
      <c r="HH252" s="157"/>
      <c r="HI252" s="157"/>
      <c r="HJ252" s="157"/>
      <c r="HK252" s="157"/>
      <c r="HL252" s="157"/>
      <c r="HM252" s="157"/>
      <c r="HN252" s="157"/>
      <c r="HO252" s="157"/>
      <c r="HP252" s="157"/>
      <c r="HQ252" s="157"/>
      <c r="HR252" s="157"/>
      <c r="HS252" s="157"/>
      <c r="HT252" s="157"/>
      <c r="HU252" s="157"/>
      <c r="HV252" s="157"/>
      <c r="HW252" s="157"/>
      <c r="HX252" s="157"/>
      <c r="HY252" s="157"/>
      <c r="HZ252" s="157"/>
      <c r="IA252" s="157"/>
      <c r="IB252" s="157"/>
      <c r="IC252" s="157"/>
      <c r="ID252" s="157"/>
      <c r="IE252" s="157"/>
      <c r="IF252" s="157"/>
      <c r="IG252" s="157"/>
      <c r="IH252" s="157"/>
      <c r="II252" s="157"/>
      <c r="IJ252" s="157"/>
      <c r="IK252" s="157"/>
      <c r="IL252" s="157"/>
      <c r="IM252" s="157"/>
      <c r="IN252" s="157"/>
      <c r="IO252" s="157"/>
      <c r="IP252" s="157"/>
      <c r="IQ252" s="157"/>
      <c r="IR252" s="157"/>
      <c r="IS252" s="157"/>
      <c r="IT252" s="157"/>
      <c r="IU252" s="157"/>
      <c r="IV252" s="157"/>
      <c r="IW252" s="157"/>
      <c r="IX252" s="157"/>
      <c r="IY252" s="157"/>
      <c r="IZ252" s="157"/>
      <c r="JA252" s="157"/>
      <c r="JB252" s="157"/>
      <c r="JC252" s="157"/>
      <c r="JD252" s="157"/>
      <c r="JE252" s="157"/>
      <c r="JF252" s="157"/>
      <c r="JG252" s="157"/>
      <c r="JH252" s="157"/>
      <c r="JI252" s="157"/>
      <c r="JJ252" s="157"/>
      <c r="JK252" s="157"/>
      <c r="JL252" s="157"/>
      <c r="JM252" s="157"/>
      <c r="JN252" s="157"/>
      <c r="JO252" s="157"/>
      <c r="JP252" s="157"/>
      <c r="JQ252" s="157"/>
      <c r="JR252" s="157"/>
      <c r="JS252" s="157"/>
      <c r="JT252" s="157"/>
      <c r="JU252" s="157"/>
      <c r="JV252" s="157"/>
      <c r="JW252" s="157"/>
      <c r="JX252" s="157"/>
      <c r="JY252" s="157"/>
      <c r="JZ252" s="157"/>
      <c r="KA252" s="157"/>
      <c r="KB252" s="157"/>
      <c r="KC252" s="157"/>
      <c r="KD252" s="157"/>
      <c r="KE252" s="157"/>
      <c r="KF252" s="157"/>
      <c r="KG252" s="157"/>
      <c r="KH252" s="157"/>
      <c r="KI252" s="157"/>
      <c r="KJ252" s="157"/>
      <c r="KK252" s="157"/>
      <c r="KL252" s="157"/>
      <c r="KM252" s="157"/>
      <c r="KN252" s="157"/>
      <c r="KO252" s="157"/>
      <c r="KP252" s="157"/>
      <c r="KQ252" s="157"/>
      <c r="KR252" s="157"/>
      <c r="KS252" s="157"/>
      <c r="KT252" s="157"/>
      <c r="KU252" s="157"/>
      <c r="KV252" s="157"/>
      <c r="KW252" s="157"/>
      <c r="KX252" s="157"/>
      <c r="KY252" s="157"/>
      <c r="KZ252" s="157"/>
      <c r="LA252" s="157"/>
      <c r="LB252" s="157"/>
      <c r="LC252" s="157"/>
      <c r="LD252" s="157"/>
      <c r="LE252" s="157"/>
      <c r="LF252" s="157"/>
      <c r="LG252" s="157"/>
      <c r="LH252" s="157"/>
      <c r="LI252" s="157"/>
      <c r="LJ252" s="157"/>
      <c r="LK252" s="157"/>
      <c r="LL252" s="157"/>
      <c r="LM252" s="157"/>
      <c r="LN252" s="157"/>
      <c r="LO252" s="157"/>
      <c r="LP252" s="157"/>
      <c r="LQ252" s="157"/>
      <c r="LR252" s="157"/>
    </row>
    <row r="253" spans="1:330" x14ac:dyDescent="0.2">
      <c r="A253" s="170" t="s">
        <v>616</v>
      </c>
      <c r="B253" s="170" t="s">
        <v>633</v>
      </c>
      <c r="C253" s="141">
        <v>559</v>
      </c>
      <c r="D253" s="141"/>
      <c r="E253" s="171"/>
      <c r="F253" s="142">
        <v>42</v>
      </c>
      <c r="G253" s="143"/>
      <c r="H253" s="172"/>
      <c r="I253" s="105">
        <f t="shared" ref="I253:AK254" si="453">I254</f>
        <v>48000</v>
      </c>
      <c r="J253" s="105">
        <f t="shared" si="453"/>
        <v>0</v>
      </c>
      <c r="K253" s="105">
        <f t="shared" si="453"/>
        <v>30000</v>
      </c>
      <c r="L253" s="105">
        <f t="shared" si="453"/>
        <v>0</v>
      </c>
      <c r="M253" s="105">
        <f t="shared" si="453"/>
        <v>30000</v>
      </c>
      <c r="N253" s="105">
        <f t="shared" si="453"/>
        <v>0</v>
      </c>
      <c r="O253" s="105">
        <f t="shared" si="453"/>
        <v>30000</v>
      </c>
      <c r="P253" s="105">
        <f t="shared" si="453"/>
        <v>0</v>
      </c>
      <c r="Q253" s="105">
        <f t="shared" si="453"/>
        <v>30000</v>
      </c>
      <c r="R253" s="105">
        <f t="shared" si="453"/>
        <v>0</v>
      </c>
      <c r="S253" s="105">
        <f t="shared" si="453"/>
        <v>0</v>
      </c>
      <c r="T253" s="105">
        <f t="shared" si="453"/>
        <v>0</v>
      </c>
      <c r="U253" s="105">
        <f t="shared" si="453"/>
        <v>0</v>
      </c>
      <c r="V253" s="105">
        <f t="shared" si="453"/>
        <v>0</v>
      </c>
      <c r="W253" s="105">
        <f t="shared" si="453"/>
        <v>0</v>
      </c>
      <c r="X253" s="105">
        <f t="shared" si="453"/>
        <v>0</v>
      </c>
      <c r="Y253" s="105">
        <f t="shared" si="453"/>
        <v>0</v>
      </c>
      <c r="Z253" s="105">
        <f t="shared" si="453"/>
        <v>0</v>
      </c>
      <c r="AA253" s="105">
        <f t="shared" si="453"/>
        <v>0</v>
      </c>
      <c r="AB253" s="105">
        <f t="shared" si="453"/>
        <v>0</v>
      </c>
      <c r="AC253" s="105">
        <f t="shared" si="453"/>
        <v>0</v>
      </c>
      <c r="AD253" s="105">
        <f t="shared" si="453"/>
        <v>0</v>
      </c>
      <c r="AE253" s="105">
        <f t="shared" si="453"/>
        <v>0</v>
      </c>
      <c r="AF253" s="105">
        <f t="shared" si="453"/>
        <v>0</v>
      </c>
      <c r="AG253" s="105">
        <f t="shared" si="453"/>
        <v>0</v>
      </c>
      <c r="AH253" s="105">
        <f t="shared" ref="AG253:AJ254" si="454">AH254</f>
        <v>0</v>
      </c>
      <c r="AI253" s="105">
        <f t="shared" si="453"/>
        <v>0</v>
      </c>
      <c r="AJ253" s="105">
        <f t="shared" si="454"/>
        <v>0</v>
      </c>
      <c r="AK253" s="105">
        <f t="shared" si="453"/>
        <v>0</v>
      </c>
      <c r="AL253" s="105">
        <f t="shared" ref="AK253:AL254" si="455">AL254</f>
        <v>0</v>
      </c>
    </row>
    <row r="254" spans="1:330" s="159" customFormat="1" x14ac:dyDescent="0.2">
      <c r="A254" s="145" t="s">
        <v>616</v>
      </c>
      <c r="B254" s="145" t="s">
        <v>633</v>
      </c>
      <c r="C254" s="147">
        <v>559</v>
      </c>
      <c r="D254" s="147"/>
      <c r="E254" s="145"/>
      <c r="F254" s="168">
        <v>422</v>
      </c>
      <c r="G254" s="148"/>
      <c r="H254" s="149"/>
      <c r="I254" s="101">
        <f t="shared" si="453"/>
        <v>48000</v>
      </c>
      <c r="J254" s="101">
        <f t="shared" si="453"/>
        <v>0</v>
      </c>
      <c r="K254" s="101">
        <f t="shared" si="453"/>
        <v>30000</v>
      </c>
      <c r="L254" s="101">
        <f t="shared" si="453"/>
        <v>0</v>
      </c>
      <c r="M254" s="108">
        <f t="shared" si="453"/>
        <v>30000</v>
      </c>
      <c r="N254" s="108">
        <f t="shared" si="453"/>
        <v>0</v>
      </c>
      <c r="O254" s="108">
        <f t="shared" si="453"/>
        <v>30000</v>
      </c>
      <c r="P254" s="108">
        <f t="shared" si="453"/>
        <v>0</v>
      </c>
      <c r="Q254" s="108">
        <f t="shared" si="453"/>
        <v>30000</v>
      </c>
      <c r="R254" s="108">
        <f t="shared" si="453"/>
        <v>0</v>
      </c>
      <c r="S254" s="108">
        <f t="shared" si="453"/>
        <v>0</v>
      </c>
      <c r="T254" s="108">
        <f t="shared" si="453"/>
        <v>0</v>
      </c>
      <c r="U254" s="101">
        <f t="shared" si="453"/>
        <v>0</v>
      </c>
      <c r="V254" s="101">
        <f t="shared" si="453"/>
        <v>0</v>
      </c>
      <c r="W254" s="108">
        <f t="shared" si="453"/>
        <v>0</v>
      </c>
      <c r="X254" s="108">
        <f t="shared" si="453"/>
        <v>0</v>
      </c>
      <c r="Y254" s="108">
        <f t="shared" si="453"/>
        <v>0</v>
      </c>
      <c r="Z254" s="108">
        <f t="shared" si="453"/>
        <v>0</v>
      </c>
      <c r="AA254" s="108">
        <f t="shared" si="453"/>
        <v>0</v>
      </c>
      <c r="AB254" s="108">
        <f t="shared" si="453"/>
        <v>0</v>
      </c>
      <c r="AC254" s="108">
        <f t="shared" si="453"/>
        <v>0</v>
      </c>
      <c r="AD254" s="108">
        <f t="shared" si="453"/>
        <v>0</v>
      </c>
      <c r="AE254" s="108">
        <f t="shared" si="453"/>
        <v>0</v>
      </c>
      <c r="AF254" s="108">
        <f t="shared" si="453"/>
        <v>0</v>
      </c>
      <c r="AG254" s="108">
        <f t="shared" si="454"/>
        <v>0</v>
      </c>
      <c r="AH254" s="108">
        <f t="shared" si="454"/>
        <v>0</v>
      </c>
      <c r="AI254" s="108">
        <f t="shared" si="454"/>
        <v>0</v>
      </c>
      <c r="AJ254" s="108">
        <f t="shared" si="454"/>
        <v>0</v>
      </c>
      <c r="AK254" s="108">
        <f t="shared" si="455"/>
        <v>0</v>
      </c>
      <c r="AL254" s="108">
        <f t="shared" si="455"/>
        <v>0</v>
      </c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  <c r="CA254" s="150"/>
      <c r="CB254" s="150"/>
      <c r="CC254" s="150"/>
      <c r="CD254" s="150"/>
      <c r="CE254" s="150"/>
      <c r="CF254" s="150"/>
      <c r="CG254" s="150"/>
      <c r="CH254" s="150"/>
      <c r="CI254" s="150"/>
      <c r="CJ254" s="150"/>
      <c r="CK254" s="150"/>
      <c r="CL254" s="150"/>
      <c r="CM254" s="150"/>
      <c r="CN254" s="150"/>
      <c r="CO254" s="150"/>
      <c r="CP254" s="150"/>
      <c r="CQ254" s="150"/>
      <c r="CR254" s="150"/>
      <c r="CS254" s="150"/>
      <c r="CT254" s="150"/>
      <c r="CU254" s="150"/>
      <c r="CV254" s="150"/>
      <c r="CW254" s="150"/>
      <c r="CX254" s="150"/>
      <c r="CY254" s="150"/>
      <c r="CZ254" s="150"/>
      <c r="DA254" s="150"/>
      <c r="DB254" s="150"/>
      <c r="DC254" s="150"/>
      <c r="DD254" s="150"/>
      <c r="DE254" s="150"/>
      <c r="DF254" s="150"/>
      <c r="DG254" s="150"/>
      <c r="DH254" s="150"/>
      <c r="DI254" s="150"/>
      <c r="DJ254" s="150"/>
      <c r="DK254" s="150"/>
      <c r="DL254" s="150"/>
      <c r="DM254" s="150"/>
      <c r="DN254" s="150"/>
      <c r="DO254" s="150"/>
      <c r="DP254" s="150"/>
      <c r="DQ254" s="150"/>
      <c r="DR254" s="150"/>
      <c r="DS254" s="150"/>
      <c r="DT254" s="150"/>
      <c r="DU254" s="150"/>
      <c r="DV254" s="150"/>
      <c r="DW254" s="150"/>
      <c r="DX254" s="150"/>
      <c r="DY254" s="150"/>
      <c r="DZ254" s="150"/>
      <c r="EA254" s="150"/>
      <c r="EB254" s="150"/>
      <c r="EC254" s="150"/>
      <c r="ED254" s="150"/>
      <c r="EE254" s="150"/>
      <c r="EF254" s="150"/>
      <c r="EG254" s="150"/>
      <c r="EH254" s="150"/>
      <c r="EI254" s="150"/>
      <c r="EJ254" s="150"/>
      <c r="EK254" s="150"/>
      <c r="EL254" s="150"/>
      <c r="EM254" s="150"/>
      <c r="EN254" s="150"/>
      <c r="EO254" s="150"/>
      <c r="EP254" s="150"/>
      <c r="EQ254" s="150"/>
      <c r="ER254" s="150"/>
      <c r="ES254" s="150"/>
      <c r="ET254" s="150"/>
      <c r="EU254" s="150"/>
      <c r="EV254" s="150"/>
      <c r="EW254" s="150"/>
      <c r="EX254" s="150"/>
      <c r="EY254" s="150"/>
      <c r="EZ254" s="150"/>
      <c r="FA254" s="150"/>
      <c r="FB254" s="150"/>
      <c r="FC254" s="150"/>
      <c r="FD254" s="150"/>
      <c r="FE254" s="150"/>
      <c r="FF254" s="150"/>
      <c r="FG254" s="150"/>
      <c r="FH254" s="150"/>
      <c r="FI254" s="150"/>
      <c r="FJ254" s="150"/>
      <c r="FK254" s="150"/>
      <c r="FL254" s="150"/>
      <c r="FM254" s="150"/>
      <c r="FN254" s="150"/>
      <c r="FO254" s="150"/>
      <c r="FP254" s="150"/>
      <c r="FQ254" s="150"/>
      <c r="FR254" s="150"/>
      <c r="FS254" s="150"/>
      <c r="FT254" s="150"/>
      <c r="FU254" s="150"/>
      <c r="FV254" s="150"/>
      <c r="FW254" s="150"/>
      <c r="FX254" s="150"/>
      <c r="FY254" s="150"/>
      <c r="FZ254" s="150"/>
      <c r="GA254" s="150"/>
      <c r="GB254" s="150"/>
      <c r="GC254" s="150"/>
      <c r="GD254" s="150"/>
      <c r="GE254" s="150"/>
      <c r="GF254" s="150"/>
      <c r="GG254" s="150"/>
      <c r="GH254" s="150"/>
      <c r="GI254" s="150"/>
      <c r="GJ254" s="150"/>
      <c r="GK254" s="150"/>
      <c r="GL254" s="150"/>
      <c r="GM254" s="150"/>
      <c r="GN254" s="150"/>
      <c r="GO254" s="150"/>
      <c r="GP254" s="150"/>
      <c r="GQ254" s="150"/>
      <c r="GR254" s="150"/>
      <c r="GS254" s="150"/>
      <c r="GT254" s="150"/>
      <c r="GU254" s="150"/>
      <c r="GV254" s="150"/>
      <c r="GW254" s="150"/>
      <c r="GX254" s="150"/>
      <c r="GY254" s="150"/>
      <c r="GZ254" s="150"/>
      <c r="HA254" s="150"/>
      <c r="HB254" s="150"/>
      <c r="HC254" s="150"/>
      <c r="HD254" s="150"/>
      <c r="HE254" s="150"/>
      <c r="HF254" s="150"/>
      <c r="HG254" s="150"/>
      <c r="HH254" s="150"/>
      <c r="HI254" s="150"/>
      <c r="HJ254" s="150"/>
      <c r="HK254" s="150"/>
      <c r="HL254" s="150"/>
      <c r="HM254" s="150"/>
      <c r="HN254" s="150"/>
      <c r="HO254" s="150"/>
      <c r="HP254" s="150"/>
      <c r="HQ254" s="150"/>
      <c r="HR254" s="150"/>
      <c r="HS254" s="150"/>
      <c r="HT254" s="150"/>
      <c r="HU254" s="150"/>
      <c r="HV254" s="150"/>
      <c r="HW254" s="150"/>
      <c r="HX254" s="150"/>
      <c r="HY254" s="150"/>
      <c r="HZ254" s="150"/>
      <c r="IA254" s="150"/>
      <c r="IB254" s="150"/>
      <c r="IC254" s="150"/>
      <c r="ID254" s="150"/>
      <c r="IE254" s="150"/>
      <c r="IF254" s="150"/>
      <c r="IG254" s="150"/>
      <c r="IH254" s="150"/>
      <c r="II254" s="150"/>
      <c r="IJ254" s="150"/>
      <c r="IK254" s="150"/>
      <c r="IL254" s="150"/>
      <c r="IM254" s="150"/>
      <c r="IN254" s="150"/>
      <c r="IO254" s="150"/>
      <c r="IP254" s="150"/>
      <c r="IQ254" s="150"/>
      <c r="IR254" s="150"/>
      <c r="IS254" s="150"/>
      <c r="IT254" s="150"/>
      <c r="IU254" s="150"/>
      <c r="IV254" s="150"/>
      <c r="IW254" s="150"/>
      <c r="IX254" s="150"/>
      <c r="IY254" s="150"/>
      <c r="IZ254" s="150"/>
      <c r="JA254" s="150"/>
      <c r="JB254" s="150"/>
      <c r="JC254" s="150"/>
      <c r="JD254" s="150"/>
      <c r="JE254" s="150"/>
      <c r="JF254" s="150"/>
      <c r="JG254" s="150"/>
      <c r="JH254" s="150"/>
      <c r="JI254" s="150"/>
      <c r="JJ254" s="150"/>
      <c r="JK254" s="150"/>
      <c r="JL254" s="150"/>
      <c r="JM254" s="150"/>
      <c r="JN254" s="150"/>
      <c r="JO254" s="150"/>
      <c r="JP254" s="150"/>
      <c r="JQ254" s="150"/>
      <c r="JR254" s="150"/>
      <c r="JS254" s="150"/>
      <c r="JT254" s="150"/>
      <c r="JU254" s="150"/>
      <c r="JV254" s="150"/>
      <c r="JW254" s="150"/>
      <c r="JX254" s="150"/>
      <c r="JY254" s="150"/>
      <c r="JZ254" s="150"/>
      <c r="KA254" s="150"/>
      <c r="KB254" s="150"/>
      <c r="KC254" s="150"/>
      <c r="KD254" s="150"/>
      <c r="KE254" s="150"/>
      <c r="KF254" s="150"/>
      <c r="KG254" s="150"/>
      <c r="KH254" s="150"/>
      <c r="KI254" s="150"/>
      <c r="KJ254" s="150"/>
      <c r="KK254" s="150"/>
      <c r="KL254" s="150"/>
      <c r="KM254" s="150"/>
      <c r="KN254" s="150"/>
      <c r="KO254" s="150"/>
      <c r="KP254" s="150"/>
      <c r="KQ254" s="150"/>
      <c r="KR254" s="150"/>
      <c r="KS254" s="150"/>
      <c r="KT254" s="150"/>
      <c r="KU254" s="150"/>
      <c r="KV254" s="150"/>
      <c r="KW254" s="150"/>
      <c r="KX254" s="150"/>
      <c r="KY254" s="150"/>
      <c r="KZ254" s="150"/>
      <c r="LA254" s="150"/>
      <c r="LB254" s="150"/>
      <c r="LC254" s="150"/>
      <c r="LD254" s="150"/>
      <c r="LE254" s="150"/>
      <c r="LF254" s="150"/>
      <c r="LG254" s="150"/>
      <c r="LH254" s="150"/>
      <c r="LI254" s="150"/>
      <c r="LJ254" s="150"/>
      <c r="LK254" s="150"/>
      <c r="LL254" s="150"/>
      <c r="LM254" s="150"/>
      <c r="LN254" s="150"/>
      <c r="LO254" s="150"/>
      <c r="LP254" s="150"/>
      <c r="LQ254" s="150"/>
      <c r="LR254" s="150"/>
    </row>
    <row r="255" spans="1:330" s="158" customFormat="1" ht="15" x14ac:dyDescent="0.2">
      <c r="A255" s="151" t="s">
        <v>616</v>
      </c>
      <c r="B255" s="151" t="s">
        <v>633</v>
      </c>
      <c r="C255" s="153">
        <v>559</v>
      </c>
      <c r="D255" s="153"/>
      <c r="E255" s="151" t="s">
        <v>101</v>
      </c>
      <c r="F255" s="174">
        <v>4227</v>
      </c>
      <c r="G255" s="155" t="s">
        <v>77</v>
      </c>
      <c r="H255" s="156"/>
      <c r="I255" s="94">
        <v>48000</v>
      </c>
      <c r="J255" s="112"/>
      <c r="K255" s="94">
        <v>30000</v>
      </c>
      <c r="L255" s="112"/>
      <c r="M255" s="118">
        <v>30000</v>
      </c>
      <c r="N255" s="113"/>
      <c r="O255" s="118">
        <v>30000</v>
      </c>
      <c r="P255" s="113"/>
      <c r="Q255" s="118">
        <v>30000</v>
      </c>
      <c r="R255" s="113"/>
      <c r="S255" s="118"/>
      <c r="T255" s="113"/>
      <c r="U255" s="94">
        <v>0</v>
      </c>
      <c r="V255" s="112"/>
      <c r="W255" s="118"/>
      <c r="X255" s="113"/>
      <c r="Y255" s="118"/>
      <c r="Z255" s="113"/>
      <c r="AA255" s="118"/>
      <c r="AB255" s="113"/>
      <c r="AC255" s="118"/>
      <c r="AD255" s="113"/>
      <c r="AE255" s="118"/>
      <c r="AF255" s="113"/>
      <c r="AG255" s="118"/>
      <c r="AH255" s="113"/>
      <c r="AI255" s="118"/>
      <c r="AJ255" s="113"/>
      <c r="AK255" s="118"/>
      <c r="AL255" s="113"/>
      <c r="AM255" s="157"/>
      <c r="AN255" s="157"/>
      <c r="AO255" s="157"/>
      <c r="AP255" s="157"/>
      <c r="AQ255" s="157"/>
      <c r="AR255" s="157"/>
      <c r="AS255" s="157"/>
      <c r="AT255" s="157"/>
      <c r="AU255" s="157"/>
      <c r="AV255" s="157"/>
      <c r="AW255" s="157"/>
      <c r="AX255" s="157"/>
      <c r="AY255" s="157"/>
      <c r="AZ255" s="157"/>
      <c r="BA255" s="157"/>
      <c r="BB255" s="157"/>
      <c r="BC255" s="157"/>
      <c r="BD255" s="157"/>
      <c r="BE255" s="157"/>
      <c r="BF255" s="157"/>
      <c r="BG255" s="157"/>
      <c r="BH255" s="157"/>
      <c r="BI255" s="157"/>
      <c r="BJ255" s="157"/>
      <c r="BK255" s="157"/>
      <c r="BL255" s="157"/>
      <c r="BM255" s="157"/>
      <c r="BN255" s="157"/>
      <c r="BO255" s="157"/>
      <c r="BP255" s="157"/>
      <c r="BQ255" s="157"/>
      <c r="BR255" s="157"/>
      <c r="BS255" s="157"/>
      <c r="BT255" s="157"/>
      <c r="BU255" s="157"/>
      <c r="BV255" s="157"/>
      <c r="BW255" s="157"/>
      <c r="BX255" s="157"/>
      <c r="BY255" s="157"/>
      <c r="BZ255" s="157"/>
      <c r="CA255" s="157"/>
      <c r="CB255" s="157"/>
      <c r="CC255" s="157"/>
      <c r="CD255" s="157"/>
      <c r="CE255" s="157"/>
      <c r="CF255" s="157"/>
      <c r="CG255" s="157"/>
      <c r="CH255" s="157"/>
      <c r="CI255" s="157"/>
      <c r="CJ255" s="157"/>
      <c r="CK255" s="157"/>
      <c r="CL255" s="157"/>
      <c r="CM255" s="157"/>
      <c r="CN255" s="157"/>
      <c r="CO255" s="157"/>
      <c r="CP255" s="157"/>
      <c r="CQ255" s="157"/>
      <c r="CR255" s="157"/>
      <c r="CS255" s="157"/>
      <c r="CT255" s="157"/>
      <c r="CU255" s="157"/>
      <c r="CV255" s="157"/>
      <c r="CW255" s="157"/>
      <c r="CX255" s="157"/>
      <c r="CY255" s="157"/>
      <c r="CZ255" s="157"/>
      <c r="DA255" s="157"/>
      <c r="DB255" s="157"/>
      <c r="DC255" s="157"/>
      <c r="DD255" s="157"/>
      <c r="DE255" s="157"/>
      <c r="DF255" s="157"/>
      <c r="DG255" s="157"/>
      <c r="DH255" s="157"/>
      <c r="DI255" s="157"/>
      <c r="DJ255" s="157"/>
      <c r="DK255" s="157"/>
      <c r="DL255" s="157"/>
      <c r="DM255" s="157"/>
      <c r="DN255" s="157"/>
      <c r="DO255" s="157"/>
      <c r="DP255" s="157"/>
      <c r="DQ255" s="157"/>
      <c r="DR255" s="157"/>
      <c r="DS255" s="157"/>
      <c r="DT255" s="157"/>
      <c r="DU255" s="157"/>
      <c r="DV255" s="157"/>
      <c r="DW255" s="157"/>
      <c r="DX255" s="157"/>
      <c r="DY255" s="157"/>
      <c r="DZ255" s="157"/>
      <c r="EA255" s="157"/>
      <c r="EB255" s="157"/>
      <c r="EC255" s="157"/>
      <c r="ED255" s="157"/>
      <c r="EE255" s="157"/>
      <c r="EF255" s="157"/>
      <c r="EG255" s="157"/>
      <c r="EH255" s="157"/>
      <c r="EI255" s="157"/>
      <c r="EJ255" s="157"/>
      <c r="EK255" s="157"/>
      <c r="EL255" s="157"/>
      <c r="EM255" s="157"/>
      <c r="EN255" s="157"/>
      <c r="EO255" s="157"/>
      <c r="EP255" s="157"/>
      <c r="EQ255" s="157"/>
      <c r="ER255" s="157"/>
      <c r="ES255" s="157"/>
      <c r="ET255" s="157"/>
      <c r="EU255" s="157"/>
      <c r="EV255" s="157"/>
      <c r="EW255" s="157"/>
      <c r="EX255" s="157"/>
      <c r="EY255" s="157"/>
      <c r="EZ255" s="157"/>
      <c r="FA255" s="157"/>
      <c r="FB255" s="157"/>
      <c r="FC255" s="157"/>
      <c r="FD255" s="157"/>
      <c r="FE255" s="157"/>
      <c r="FF255" s="157"/>
      <c r="FG255" s="157"/>
      <c r="FH255" s="157"/>
      <c r="FI255" s="157"/>
      <c r="FJ255" s="157"/>
      <c r="FK255" s="157"/>
      <c r="FL255" s="157"/>
      <c r="FM255" s="157"/>
      <c r="FN255" s="157"/>
      <c r="FO255" s="157"/>
      <c r="FP255" s="157"/>
      <c r="FQ255" s="157"/>
      <c r="FR255" s="157"/>
      <c r="FS255" s="157"/>
      <c r="FT255" s="157"/>
      <c r="FU255" s="157"/>
      <c r="FV255" s="157"/>
      <c r="FW255" s="157"/>
      <c r="FX255" s="157"/>
      <c r="FY255" s="157"/>
      <c r="FZ255" s="157"/>
      <c r="GA255" s="157"/>
      <c r="GB255" s="157"/>
      <c r="GC255" s="157"/>
      <c r="GD255" s="157"/>
      <c r="GE255" s="157"/>
      <c r="GF255" s="157"/>
      <c r="GG255" s="157"/>
      <c r="GH255" s="157"/>
      <c r="GI255" s="157"/>
      <c r="GJ255" s="157"/>
      <c r="GK255" s="157"/>
      <c r="GL255" s="157"/>
      <c r="GM255" s="157"/>
      <c r="GN255" s="157"/>
      <c r="GO255" s="157"/>
      <c r="GP255" s="157"/>
      <c r="GQ255" s="157"/>
      <c r="GR255" s="157"/>
      <c r="GS255" s="157"/>
      <c r="GT255" s="157"/>
      <c r="GU255" s="157"/>
      <c r="GV255" s="157"/>
      <c r="GW255" s="157"/>
      <c r="GX255" s="157"/>
      <c r="GY255" s="157"/>
      <c r="GZ255" s="157"/>
      <c r="HA255" s="157"/>
      <c r="HB255" s="157"/>
      <c r="HC255" s="157"/>
      <c r="HD255" s="157"/>
      <c r="HE255" s="157"/>
      <c r="HF255" s="157"/>
      <c r="HG255" s="157"/>
      <c r="HH255" s="157"/>
      <c r="HI255" s="157"/>
      <c r="HJ255" s="157"/>
      <c r="HK255" s="157"/>
      <c r="HL255" s="157"/>
      <c r="HM255" s="157"/>
      <c r="HN255" s="157"/>
      <c r="HO255" s="157"/>
      <c r="HP255" s="157"/>
      <c r="HQ255" s="157"/>
      <c r="HR255" s="157"/>
      <c r="HS255" s="157"/>
      <c r="HT255" s="157"/>
      <c r="HU255" s="157"/>
      <c r="HV255" s="157"/>
      <c r="HW255" s="157"/>
      <c r="HX255" s="157"/>
      <c r="HY255" s="157"/>
      <c r="HZ255" s="157"/>
      <c r="IA255" s="157"/>
      <c r="IB255" s="157"/>
      <c r="IC255" s="157"/>
      <c r="ID255" s="157"/>
      <c r="IE255" s="157"/>
      <c r="IF255" s="157"/>
      <c r="IG255" s="157"/>
      <c r="IH255" s="157"/>
      <c r="II255" s="157"/>
      <c r="IJ255" s="157"/>
      <c r="IK255" s="157"/>
      <c r="IL255" s="157"/>
      <c r="IM255" s="157"/>
      <c r="IN255" s="157"/>
      <c r="IO255" s="157"/>
      <c r="IP255" s="157"/>
      <c r="IQ255" s="157"/>
      <c r="IR255" s="157"/>
      <c r="IS255" s="157"/>
      <c r="IT255" s="157"/>
      <c r="IU255" s="157"/>
      <c r="IV255" s="157"/>
      <c r="IW255" s="157"/>
      <c r="IX255" s="157"/>
      <c r="IY255" s="157"/>
      <c r="IZ255" s="157"/>
      <c r="JA255" s="157"/>
      <c r="JB255" s="157"/>
      <c r="JC255" s="157"/>
      <c r="JD255" s="157"/>
      <c r="JE255" s="157"/>
      <c r="JF255" s="157"/>
      <c r="JG255" s="157"/>
      <c r="JH255" s="157"/>
      <c r="JI255" s="157"/>
      <c r="JJ255" s="157"/>
      <c r="JK255" s="157"/>
      <c r="JL255" s="157"/>
      <c r="JM255" s="157"/>
      <c r="JN255" s="157"/>
      <c r="JO255" s="157"/>
      <c r="JP255" s="157"/>
      <c r="JQ255" s="157"/>
      <c r="JR255" s="157"/>
      <c r="JS255" s="157"/>
      <c r="JT255" s="157"/>
      <c r="JU255" s="157"/>
      <c r="JV255" s="157"/>
      <c r="JW255" s="157"/>
      <c r="JX255" s="157"/>
      <c r="JY255" s="157"/>
      <c r="JZ255" s="157"/>
      <c r="KA255" s="157"/>
      <c r="KB255" s="157"/>
      <c r="KC255" s="157"/>
      <c r="KD255" s="157"/>
      <c r="KE255" s="157"/>
      <c r="KF255" s="157"/>
      <c r="KG255" s="157"/>
      <c r="KH255" s="157"/>
      <c r="KI255" s="157"/>
      <c r="KJ255" s="157"/>
      <c r="KK255" s="157"/>
      <c r="KL255" s="157"/>
      <c r="KM255" s="157"/>
      <c r="KN255" s="157"/>
      <c r="KO255" s="157"/>
      <c r="KP255" s="157"/>
      <c r="KQ255" s="157"/>
      <c r="KR255" s="157"/>
      <c r="KS255" s="157"/>
      <c r="KT255" s="157"/>
      <c r="KU255" s="157"/>
      <c r="KV255" s="157"/>
      <c r="KW255" s="157"/>
      <c r="KX255" s="157"/>
      <c r="KY255" s="157"/>
      <c r="KZ255" s="157"/>
      <c r="LA255" s="157"/>
      <c r="LB255" s="157"/>
      <c r="LC255" s="157"/>
      <c r="LD255" s="157"/>
      <c r="LE255" s="157"/>
      <c r="LF255" s="157"/>
      <c r="LG255" s="157"/>
      <c r="LH255" s="157"/>
      <c r="LI255" s="157"/>
      <c r="LJ255" s="157"/>
      <c r="LK255" s="157"/>
      <c r="LL255" s="157"/>
      <c r="LM255" s="157"/>
      <c r="LN255" s="157"/>
      <c r="LO255" s="157"/>
      <c r="LP255" s="157"/>
      <c r="LQ255" s="157"/>
      <c r="LR255" s="157"/>
    </row>
    <row r="256" spans="1:330" s="173" customFormat="1" ht="90" x14ac:dyDescent="0.2">
      <c r="A256" s="175" t="s">
        <v>616</v>
      </c>
      <c r="B256" s="215" t="s">
        <v>635</v>
      </c>
      <c r="C256" s="215"/>
      <c r="D256" s="215"/>
      <c r="E256" s="215"/>
      <c r="F256" s="216"/>
      <c r="G256" s="217" t="s">
        <v>636</v>
      </c>
      <c r="H256" s="179" t="s">
        <v>603</v>
      </c>
      <c r="I256" s="100">
        <f t="shared" ref="I256:AF256" si="456">I257+I264+I267+I274</f>
        <v>124030</v>
      </c>
      <c r="J256" s="100">
        <f t="shared" si="456"/>
        <v>0</v>
      </c>
      <c r="K256" s="100">
        <f t="shared" si="456"/>
        <v>149550</v>
      </c>
      <c r="L256" s="100">
        <f t="shared" si="456"/>
        <v>0</v>
      </c>
      <c r="M256" s="100">
        <f t="shared" si="456"/>
        <v>149550</v>
      </c>
      <c r="N256" s="100">
        <f t="shared" si="456"/>
        <v>0</v>
      </c>
      <c r="O256" s="100">
        <f t="shared" ref="O256:P256" si="457">O257+O264+O267+O274</f>
        <v>149550</v>
      </c>
      <c r="P256" s="100">
        <f t="shared" si="457"/>
        <v>0</v>
      </c>
      <c r="Q256" s="100">
        <f t="shared" ref="Q256:T256" si="458">Q257+Q264+Q267+Q274</f>
        <v>149550</v>
      </c>
      <c r="R256" s="100">
        <f t="shared" si="458"/>
        <v>0</v>
      </c>
      <c r="S256" s="100">
        <f t="shared" si="458"/>
        <v>0</v>
      </c>
      <c r="T256" s="100">
        <f t="shared" si="458"/>
        <v>0</v>
      </c>
      <c r="U256" s="100">
        <f t="shared" si="456"/>
        <v>0</v>
      </c>
      <c r="V256" s="100">
        <f t="shared" si="456"/>
        <v>0</v>
      </c>
      <c r="W256" s="100">
        <f t="shared" si="456"/>
        <v>0</v>
      </c>
      <c r="X256" s="100">
        <f t="shared" si="456"/>
        <v>0</v>
      </c>
      <c r="Y256" s="100">
        <f t="shared" ref="Y256:Z256" si="459">Y257+Y264+Y267+Y274</f>
        <v>0</v>
      </c>
      <c r="Z256" s="100">
        <f t="shared" si="459"/>
        <v>0</v>
      </c>
      <c r="AA256" s="100">
        <f t="shared" ref="AA256:AD256" si="460">AA257+AA264+AA267+AA274</f>
        <v>0</v>
      </c>
      <c r="AB256" s="100">
        <f t="shared" si="460"/>
        <v>0</v>
      </c>
      <c r="AC256" s="100">
        <f t="shared" si="460"/>
        <v>0</v>
      </c>
      <c r="AD256" s="100">
        <f t="shared" si="460"/>
        <v>0</v>
      </c>
      <c r="AE256" s="100">
        <f t="shared" si="456"/>
        <v>0</v>
      </c>
      <c r="AF256" s="100">
        <f t="shared" si="456"/>
        <v>0</v>
      </c>
      <c r="AG256" s="100">
        <f t="shared" ref="AG256:AH256" si="461">AG257+AG264+AG267+AG274</f>
        <v>0</v>
      </c>
      <c r="AH256" s="100">
        <f t="shared" si="461"/>
        <v>0</v>
      </c>
      <c r="AI256" s="100">
        <f t="shared" ref="AI256:AL256" si="462">AI257+AI264+AI267+AI274</f>
        <v>0</v>
      </c>
      <c r="AJ256" s="100">
        <f t="shared" si="462"/>
        <v>0</v>
      </c>
      <c r="AK256" s="100">
        <f t="shared" si="462"/>
        <v>0</v>
      </c>
      <c r="AL256" s="100">
        <f t="shared" si="462"/>
        <v>0</v>
      </c>
      <c r="AM256" s="161"/>
      <c r="AN256" s="161"/>
      <c r="AO256" s="161"/>
      <c r="AP256" s="161"/>
      <c r="AQ256" s="161"/>
      <c r="AR256" s="161"/>
      <c r="AS256" s="161"/>
      <c r="AT256" s="161"/>
      <c r="AU256" s="161"/>
      <c r="AV256" s="161"/>
      <c r="AW256" s="161"/>
      <c r="AX256" s="161"/>
      <c r="AY256" s="161"/>
      <c r="AZ256" s="161"/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61"/>
      <c r="BQ256" s="161"/>
      <c r="BR256" s="161"/>
      <c r="BS256" s="161"/>
      <c r="BT256" s="161"/>
      <c r="BU256" s="161"/>
      <c r="BV256" s="161"/>
      <c r="BW256" s="161"/>
      <c r="BX256" s="161"/>
      <c r="BY256" s="161"/>
      <c r="BZ256" s="161"/>
      <c r="CA256" s="161"/>
      <c r="CB256" s="161"/>
      <c r="CC256" s="161"/>
      <c r="CD256" s="161"/>
      <c r="CE256" s="161"/>
      <c r="CF256" s="161"/>
      <c r="CG256" s="161"/>
      <c r="CH256" s="161"/>
      <c r="CI256" s="161"/>
      <c r="CJ256" s="161"/>
      <c r="CK256" s="161"/>
      <c r="CL256" s="161"/>
      <c r="CM256" s="161"/>
      <c r="CN256" s="161"/>
      <c r="CO256" s="161"/>
      <c r="CP256" s="161"/>
      <c r="CQ256" s="161"/>
      <c r="CR256" s="161"/>
      <c r="CS256" s="161"/>
      <c r="CT256" s="161"/>
      <c r="CU256" s="161"/>
      <c r="CV256" s="161"/>
      <c r="CW256" s="161"/>
      <c r="CX256" s="161"/>
      <c r="CY256" s="161"/>
      <c r="CZ256" s="161"/>
      <c r="DA256" s="161"/>
      <c r="DB256" s="161"/>
      <c r="DC256" s="161"/>
      <c r="DD256" s="161"/>
      <c r="DE256" s="161"/>
      <c r="DF256" s="161"/>
      <c r="DG256" s="161"/>
      <c r="DH256" s="161"/>
      <c r="DI256" s="161"/>
      <c r="DJ256" s="161"/>
      <c r="DK256" s="161"/>
      <c r="DL256" s="161"/>
      <c r="DM256" s="161"/>
      <c r="DN256" s="161"/>
      <c r="DO256" s="161"/>
      <c r="DP256" s="161"/>
      <c r="DQ256" s="161"/>
      <c r="DR256" s="161"/>
      <c r="DS256" s="161"/>
      <c r="DT256" s="161"/>
      <c r="DU256" s="161"/>
      <c r="DV256" s="161"/>
      <c r="DW256" s="161"/>
      <c r="DX256" s="161"/>
      <c r="DY256" s="161"/>
      <c r="DZ256" s="161"/>
      <c r="EA256" s="161"/>
      <c r="EB256" s="161"/>
      <c r="EC256" s="161"/>
      <c r="ED256" s="161"/>
      <c r="EE256" s="161"/>
      <c r="EF256" s="161"/>
      <c r="EG256" s="161"/>
      <c r="EH256" s="161"/>
      <c r="EI256" s="161"/>
      <c r="EJ256" s="161"/>
      <c r="EK256" s="161"/>
      <c r="EL256" s="161"/>
      <c r="EM256" s="161"/>
      <c r="EN256" s="161"/>
      <c r="EO256" s="161"/>
      <c r="EP256" s="161"/>
      <c r="EQ256" s="161"/>
      <c r="ER256" s="161"/>
      <c r="ES256" s="161"/>
      <c r="ET256" s="161"/>
      <c r="EU256" s="161"/>
      <c r="EV256" s="161"/>
      <c r="EW256" s="161"/>
      <c r="EX256" s="161"/>
      <c r="EY256" s="161"/>
      <c r="EZ256" s="161"/>
      <c r="FA256" s="161"/>
      <c r="FB256" s="161"/>
      <c r="FC256" s="161"/>
      <c r="FD256" s="161"/>
      <c r="FE256" s="161"/>
      <c r="FF256" s="161"/>
      <c r="FG256" s="161"/>
      <c r="FH256" s="161"/>
      <c r="FI256" s="161"/>
      <c r="FJ256" s="161"/>
      <c r="FK256" s="161"/>
      <c r="FL256" s="161"/>
      <c r="FM256" s="161"/>
      <c r="FN256" s="161"/>
      <c r="FO256" s="161"/>
      <c r="FP256" s="161"/>
      <c r="FQ256" s="161"/>
      <c r="FR256" s="161"/>
      <c r="FS256" s="161"/>
      <c r="FT256" s="161"/>
      <c r="FU256" s="161"/>
      <c r="FV256" s="161"/>
      <c r="FW256" s="161"/>
      <c r="FX256" s="161"/>
      <c r="FY256" s="161"/>
      <c r="FZ256" s="161"/>
      <c r="GA256" s="161"/>
      <c r="GB256" s="161"/>
      <c r="GC256" s="161"/>
      <c r="GD256" s="161"/>
      <c r="GE256" s="161"/>
      <c r="GF256" s="161"/>
      <c r="GG256" s="161"/>
      <c r="GH256" s="161"/>
      <c r="GI256" s="161"/>
      <c r="GJ256" s="161"/>
      <c r="GK256" s="161"/>
      <c r="GL256" s="161"/>
      <c r="GM256" s="161"/>
      <c r="GN256" s="161"/>
      <c r="GO256" s="161"/>
      <c r="GP256" s="161"/>
      <c r="GQ256" s="161"/>
      <c r="GR256" s="161"/>
      <c r="GS256" s="161"/>
      <c r="GT256" s="161"/>
      <c r="GU256" s="161"/>
      <c r="GV256" s="161"/>
      <c r="GW256" s="161"/>
      <c r="GX256" s="161"/>
      <c r="GY256" s="161"/>
      <c r="GZ256" s="161"/>
      <c r="HA256" s="161"/>
      <c r="HB256" s="161"/>
      <c r="HC256" s="161"/>
      <c r="HD256" s="161"/>
      <c r="HE256" s="161"/>
      <c r="HF256" s="161"/>
      <c r="HG256" s="161"/>
      <c r="HH256" s="161"/>
      <c r="HI256" s="161"/>
      <c r="HJ256" s="161"/>
      <c r="HK256" s="161"/>
      <c r="HL256" s="161"/>
      <c r="HM256" s="161"/>
      <c r="HN256" s="161"/>
      <c r="HO256" s="161"/>
      <c r="HP256" s="161"/>
      <c r="HQ256" s="161"/>
      <c r="HR256" s="161"/>
      <c r="HS256" s="161"/>
      <c r="HT256" s="161"/>
      <c r="HU256" s="161"/>
      <c r="HV256" s="161"/>
      <c r="HW256" s="161"/>
      <c r="HX256" s="161"/>
      <c r="HY256" s="161"/>
      <c r="HZ256" s="161"/>
      <c r="IA256" s="161"/>
      <c r="IB256" s="161"/>
      <c r="IC256" s="161"/>
      <c r="ID256" s="161"/>
      <c r="IE256" s="161"/>
      <c r="IF256" s="161"/>
      <c r="IG256" s="161"/>
      <c r="IH256" s="161"/>
      <c r="II256" s="161"/>
      <c r="IJ256" s="161"/>
      <c r="IK256" s="161"/>
      <c r="IL256" s="161"/>
      <c r="IM256" s="161"/>
      <c r="IN256" s="161"/>
      <c r="IO256" s="161"/>
      <c r="IP256" s="161"/>
      <c r="IQ256" s="161"/>
      <c r="IR256" s="161"/>
      <c r="IS256" s="161"/>
      <c r="IT256" s="161"/>
      <c r="IU256" s="161"/>
      <c r="IV256" s="161"/>
      <c r="IW256" s="161"/>
      <c r="IX256" s="161"/>
      <c r="IY256" s="161"/>
      <c r="IZ256" s="161"/>
      <c r="JA256" s="161"/>
      <c r="JB256" s="161"/>
      <c r="JC256" s="161"/>
      <c r="JD256" s="161"/>
      <c r="JE256" s="161"/>
      <c r="JF256" s="161"/>
      <c r="JG256" s="161"/>
      <c r="JH256" s="161"/>
      <c r="JI256" s="161"/>
      <c r="JJ256" s="161"/>
      <c r="JK256" s="161"/>
      <c r="JL256" s="161"/>
      <c r="JM256" s="161"/>
      <c r="JN256" s="161"/>
      <c r="JO256" s="161"/>
      <c r="JP256" s="161"/>
      <c r="JQ256" s="161"/>
      <c r="JR256" s="161"/>
      <c r="JS256" s="161"/>
      <c r="JT256" s="161"/>
      <c r="JU256" s="161"/>
      <c r="JV256" s="161"/>
      <c r="JW256" s="161"/>
      <c r="JX256" s="161"/>
      <c r="JY256" s="161"/>
      <c r="JZ256" s="161"/>
      <c r="KA256" s="161"/>
      <c r="KB256" s="161"/>
      <c r="KC256" s="161"/>
      <c r="KD256" s="161"/>
      <c r="KE256" s="161"/>
      <c r="KF256" s="161"/>
      <c r="KG256" s="161"/>
      <c r="KH256" s="161"/>
      <c r="KI256" s="161"/>
      <c r="KJ256" s="161"/>
      <c r="KK256" s="161"/>
      <c r="KL256" s="161"/>
      <c r="KM256" s="161"/>
      <c r="KN256" s="161"/>
      <c r="KO256" s="161"/>
      <c r="KP256" s="161"/>
      <c r="KQ256" s="161"/>
      <c r="KR256" s="161"/>
      <c r="KS256" s="161"/>
      <c r="KT256" s="161"/>
      <c r="KU256" s="161"/>
      <c r="KV256" s="161"/>
      <c r="KW256" s="161"/>
      <c r="KX256" s="161"/>
      <c r="KY256" s="161"/>
      <c r="KZ256" s="161"/>
      <c r="LA256" s="161"/>
      <c r="LB256" s="161"/>
      <c r="LC256" s="161"/>
      <c r="LD256" s="161"/>
      <c r="LE256" s="161"/>
      <c r="LF256" s="161"/>
      <c r="LG256" s="161"/>
      <c r="LH256" s="161"/>
      <c r="LI256" s="161"/>
      <c r="LJ256" s="161"/>
      <c r="LK256" s="161"/>
      <c r="LL256" s="161"/>
      <c r="LM256" s="161"/>
      <c r="LN256" s="161"/>
      <c r="LO256" s="161"/>
      <c r="LP256" s="161"/>
      <c r="LQ256" s="161"/>
      <c r="LR256" s="161"/>
    </row>
    <row r="257" spans="1:330" x14ac:dyDescent="0.2">
      <c r="A257" s="170" t="s">
        <v>616</v>
      </c>
      <c r="B257" s="170" t="s">
        <v>635</v>
      </c>
      <c r="C257" s="141">
        <v>43</v>
      </c>
      <c r="D257" s="141"/>
      <c r="E257" s="171"/>
      <c r="F257" s="142">
        <v>31</v>
      </c>
      <c r="G257" s="143"/>
      <c r="H257" s="172"/>
      <c r="I257" s="105">
        <f t="shared" ref="I257:AF257" si="463">I258+I262+I260</f>
        <v>5600</v>
      </c>
      <c r="J257" s="105">
        <f t="shared" si="463"/>
        <v>0</v>
      </c>
      <c r="K257" s="105">
        <f t="shared" si="463"/>
        <v>2950</v>
      </c>
      <c r="L257" s="105">
        <f t="shared" si="463"/>
        <v>0</v>
      </c>
      <c r="M257" s="105">
        <f t="shared" si="463"/>
        <v>2950</v>
      </c>
      <c r="N257" s="105">
        <f t="shared" si="463"/>
        <v>0</v>
      </c>
      <c r="O257" s="105">
        <f t="shared" ref="O257:P257" si="464">O258+O262+O260</f>
        <v>2950</v>
      </c>
      <c r="P257" s="105">
        <f t="shared" si="464"/>
        <v>0</v>
      </c>
      <c r="Q257" s="105">
        <f t="shared" ref="Q257:T257" si="465">Q258+Q262+Q260</f>
        <v>2950</v>
      </c>
      <c r="R257" s="105">
        <f t="shared" si="465"/>
        <v>0</v>
      </c>
      <c r="S257" s="105">
        <f t="shared" si="465"/>
        <v>0</v>
      </c>
      <c r="T257" s="105">
        <f t="shared" si="465"/>
        <v>0</v>
      </c>
      <c r="U257" s="105">
        <f t="shared" si="463"/>
        <v>0</v>
      </c>
      <c r="V257" s="105">
        <f t="shared" si="463"/>
        <v>0</v>
      </c>
      <c r="W257" s="105">
        <f t="shared" si="463"/>
        <v>0</v>
      </c>
      <c r="X257" s="105">
        <f t="shared" si="463"/>
        <v>0</v>
      </c>
      <c r="Y257" s="105">
        <f t="shared" ref="Y257:Z257" si="466">Y258+Y262+Y260</f>
        <v>0</v>
      </c>
      <c r="Z257" s="105">
        <f t="shared" si="466"/>
        <v>0</v>
      </c>
      <c r="AA257" s="105">
        <f t="shared" ref="AA257:AD257" si="467">AA258+AA262+AA260</f>
        <v>0</v>
      </c>
      <c r="AB257" s="105">
        <f t="shared" si="467"/>
        <v>0</v>
      </c>
      <c r="AC257" s="105">
        <f t="shared" si="467"/>
        <v>0</v>
      </c>
      <c r="AD257" s="105">
        <f t="shared" si="467"/>
        <v>0</v>
      </c>
      <c r="AE257" s="105">
        <f t="shared" si="463"/>
        <v>0</v>
      </c>
      <c r="AF257" s="105">
        <f t="shared" si="463"/>
        <v>0</v>
      </c>
      <c r="AG257" s="105">
        <f t="shared" ref="AG257:AH257" si="468">AG258+AG262+AG260</f>
        <v>0</v>
      </c>
      <c r="AH257" s="105">
        <f t="shared" si="468"/>
        <v>0</v>
      </c>
      <c r="AI257" s="105">
        <f t="shared" ref="AI257:AL257" si="469">AI258+AI262+AI260</f>
        <v>0</v>
      </c>
      <c r="AJ257" s="105">
        <f t="shared" si="469"/>
        <v>0</v>
      </c>
      <c r="AK257" s="105">
        <f t="shared" si="469"/>
        <v>0</v>
      </c>
      <c r="AL257" s="105">
        <f t="shared" si="469"/>
        <v>0</v>
      </c>
    </row>
    <row r="258" spans="1:330" s="159" customFormat="1" x14ac:dyDescent="0.2">
      <c r="A258" s="145" t="s">
        <v>616</v>
      </c>
      <c r="B258" s="145" t="s">
        <v>635</v>
      </c>
      <c r="C258" s="147">
        <v>43</v>
      </c>
      <c r="D258" s="147"/>
      <c r="E258" s="145"/>
      <c r="F258" s="168">
        <v>311</v>
      </c>
      <c r="G258" s="148"/>
      <c r="H258" s="149"/>
      <c r="I258" s="101">
        <f t="shared" ref="I258:AL258" si="470">I259</f>
        <v>4000</v>
      </c>
      <c r="J258" s="101">
        <f t="shared" si="470"/>
        <v>0</v>
      </c>
      <c r="K258" s="101">
        <f t="shared" si="470"/>
        <v>2500</v>
      </c>
      <c r="L258" s="101">
        <f t="shared" si="470"/>
        <v>0</v>
      </c>
      <c r="M258" s="108">
        <f t="shared" si="470"/>
        <v>2500</v>
      </c>
      <c r="N258" s="108">
        <f t="shared" si="470"/>
        <v>0</v>
      </c>
      <c r="O258" s="108">
        <f t="shared" si="470"/>
        <v>2500</v>
      </c>
      <c r="P258" s="108">
        <f t="shared" si="470"/>
        <v>0</v>
      </c>
      <c r="Q258" s="108">
        <f t="shared" si="470"/>
        <v>2500</v>
      </c>
      <c r="R258" s="108">
        <f t="shared" si="470"/>
        <v>0</v>
      </c>
      <c r="S258" s="108">
        <f t="shared" si="470"/>
        <v>0</v>
      </c>
      <c r="T258" s="108">
        <f t="shared" si="470"/>
        <v>0</v>
      </c>
      <c r="U258" s="101">
        <f t="shared" si="470"/>
        <v>0</v>
      </c>
      <c r="V258" s="101">
        <f t="shared" si="470"/>
        <v>0</v>
      </c>
      <c r="W258" s="108">
        <f t="shared" si="470"/>
        <v>0</v>
      </c>
      <c r="X258" s="108">
        <f t="shared" si="470"/>
        <v>0</v>
      </c>
      <c r="Y258" s="108">
        <f t="shared" si="470"/>
        <v>0</v>
      </c>
      <c r="Z258" s="108">
        <f t="shared" si="470"/>
        <v>0</v>
      </c>
      <c r="AA258" s="108">
        <f t="shared" si="470"/>
        <v>0</v>
      </c>
      <c r="AB258" s="108">
        <f t="shared" si="470"/>
        <v>0</v>
      </c>
      <c r="AC258" s="108">
        <f t="shared" si="470"/>
        <v>0</v>
      </c>
      <c r="AD258" s="108">
        <f t="shared" si="470"/>
        <v>0</v>
      </c>
      <c r="AE258" s="108">
        <f t="shared" si="470"/>
        <v>0</v>
      </c>
      <c r="AF258" s="108">
        <f t="shared" si="470"/>
        <v>0</v>
      </c>
      <c r="AG258" s="108">
        <f t="shared" si="470"/>
        <v>0</v>
      </c>
      <c r="AH258" s="108">
        <f t="shared" si="470"/>
        <v>0</v>
      </c>
      <c r="AI258" s="108">
        <f t="shared" si="470"/>
        <v>0</v>
      </c>
      <c r="AJ258" s="108">
        <f t="shared" si="470"/>
        <v>0</v>
      </c>
      <c r="AK258" s="108">
        <f t="shared" si="470"/>
        <v>0</v>
      </c>
      <c r="AL258" s="108">
        <f t="shared" si="470"/>
        <v>0</v>
      </c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  <c r="CA258" s="150"/>
      <c r="CB258" s="150"/>
      <c r="CC258" s="150"/>
      <c r="CD258" s="150"/>
      <c r="CE258" s="150"/>
      <c r="CF258" s="150"/>
      <c r="CG258" s="150"/>
      <c r="CH258" s="150"/>
      <c r="CI258" s="150"/>
      <c r="CJ258" s="150"/>
      <c r="CK258" s="150"/>
      <c r="CL258" s="150"/>
      <c r="CM258" s="150"/>
      <c r="CN258" s="150"/>
      <c r="CO258" s="150"/>
      <c r="CP258" s="150"/>
      <c r="CQ258" s="150"/>
      <c r="CR258" s="150"/>
      <c r="CS258" s="150"/>
      <c r="CT258" s="150"/>
      <c r="CU258" s="150"/>
      <c r="CV258" s="150"/>
      <c r="CW258" s="150"/>
      <c r="CX258" s="150"/>
      <c r="CY258" s="150"/>
      <c r="CZ258" s="150"/>
      <c r="DA258" s="150"/>
      <c r="DB258" s="150"/>
      <c r="DC258" s="150"/>
      <c r="DD258" s="150"/>
      <c r="DE258" s="150"/>
      <c r="DF258" s="150"/>
      <c r="DG258" s="150"/>
      <c r="DH258" s="150"/>
      <c r="DI258" s="150"/>
      <c r="DJ258" s="150"/>
      <c r="DK258" s="150"/>
      <c r="DL258" s="150"/>
      <c r="DM258" s="150"/>
      <c r="DN258" s="150"/>
      <c r="DO258" s="150"/>
      <c r="DP258" s="150"/>
      <c r="DQ258" s="150"/>
      <c r="DR258" s="150"/>
      <c r="DS258" s="150"/>
      <c r="DT258" s="150"/>
      <c r="DU258" s="150"/>
      <c r="DV258" s="150"/>
      <c r="DW258" s="150"/>
      <c r="DX258" s="150"/>
      <c r="DY258" s="150"/>
      <c r="DZ258" s="150"/>
      <c r="EA258" s="150"/>
      <c r="EB258" s="150"/>
      <c r="EC258" s="150"/>
      <c r="ED258" s="150"/>
      <c r="EE258" s="150"/>
      <c r="EF258" s="150"/>
      <c r="EG258" s="150"/>
      <c r="EH258" s="150"/>
      <c r="EI258" s="150"/>
      <c r="EJ258" s="150"/>
      <c r="EK258" s="150"/>
      <c r="EL258" s="150"/>
      <c r="EM258" s="150"/>
      <c r="EN258" s="150"/>
      <c r="EO258" s="150"/>
      <c r="EP258" s="150"/>
      <c r="EQ258" s="150"/>
      <c r="ER258" s="150"/>
      <c r="ES258" s="150"/>
      <c r="ET258" s="150"/>
      <c r="EU258" s="150"/>
      <c r="EV258" s="150"/>
      <c r="EW258" s="150"/>
      <c r="EX258" s="150"/>
      <c r="EY258" s="150"/>
      <c r="EZ258" s="150"/>
      <c r="FA258" s="150"/>
      <c r="FB258" s="150"/>
      <c r="FC258" s="150"/>
      <c r="FD258" s="150"/>
      <c r="FE258" s="150"/>
      <c r="FF258" s="150"/>
      <c r="FG258" s="150"/>
      <c r="FH258" s="150"/>
      <c r="FI258" s="150"/>
      <c r="FJ258" s="150"/>
      <c r="FK258" s="150"/>
      <c r="FL258" s="150"/>
      <c r="FM258" s="150"/>
      <c r="FN258" s="150"/>
      <c r="FO258" s="150"/>
      <c r="FP258" s="150"/>
      <c r="FQ258" s="150"/>
      <c r="FR258" s="150"/>
      <c r="FS258" s="150"/>
      <c r="FT258" s="150"/>
      <c r="FU258" s="150"/>
      <c r="FV258" s="150"/>
      <c r="FW258" s="150"/>
      <c r="FX258" s="150"/>
      <c r="FY258" s="150"/>
      <c r="FZ258" s="150"/>
      <c r="GA258" s="150"/>
      <c r="GB258" s="150"/>
      <c r="GC258" s="150"/>
      <c r="GD258" s="150"/>
      <c r="GE258" s="150"/>
      <c r="GF258" s="150"/>
      <c r="GG258" s="150"/>
      <c r="GH258" s="150"/>
      <c r="GI258" s="150"/>
      <c r="GJ258" s="150"/>
      <c r="GK258" s="150"/>
      <c r="GL258" s="150"/>
      <c r="GM258" s="150"/>
      <c r="GN258" s="150"/>
      <c r="GO258" s="150"/>
      <c r="GP258" s="150"/>
      <c r="GQ258" s="150"/>
      <c r="GR258" s="150"/>
      <c r="GS258" s="150"/>
      <c r="GT258" s="150"/>
      <c r="GU258" s="150"/>
      <c r="GV258" s="150"/>
      <c r="GW258" s="150"/>
      <c r="GX258" s="150"/>
      <c r="GY258" s="150"/>
      <c r="GZ258" s="150"/>
      <c r="HA258" s="150"/>
      <c r="HB258" s="150"/>
      <c r="HC258" s="150"/>
      <c r="HD258" s="150"/>
      <c r="HE258" s="150"/>
      <c r="HF258" s="150"/>
      <c r="HG258" s="150"/>
      <c r="HH258" s="150"/>
      <c r="HI258" s="150"/>
      <c r="HJ258" s="150"/>
      <c r="HK258" s="150"/>
      <c r="HL258" s="150"/>
      <c r="HM258" s="150"/>
      <c r="HN258" s="150"/>
      <c r="HO258" s="150"/>
      <c r="HP258" s="150"/>
      <c r="HQ258" s="150"/>
      <c r="HR258" s="150"/>
      <c r="HS258" s="150"/>
      <c r="HT258" s="150"/>
      <c r="HU258" s="150"/>
      <c r="HV258" s="150"/>
      <c r="HW258" s="150"/>
      <c r="HX258" s="150"/>
      <c r="HY258" s="150"/>
      <c r="HZ258" s="150"/>
      <c r="IA258" s="150"/>
      <c r="IB258" s="150"/>
      <c r="IC258" s="150"/>
      <c r="ID258" s="150"/>
      <c r="IE258" s="150"/>
      <c r="IF258" s="150"/>
      <c r="IG258" s="150"/>
      <c r="IH258" s="150"/>
      <c r="II258" s="150"/>
      <c r="IJ258" s="150"/>
      <c r="IK258" s="150"/>
      <c r="IL258" s="150"/>
      <c r="IM258" s="150"/>
      <c r="IN258" s="150"/>
      <c r="IO258" s="150"/>
      <c r="IP258" s="150"/>
      <c r="IQ258" s="150"/>
      <c r="IR258" s="150"/>
      <c r="IS258" s="150"/>
      <c r="IT258" s="150"/>
      <c r="IU258" s="150"/>
      <c r="IV258" s="150"/>
      <c r="IW258" s="150"/>
      <c r="IX258" s="150"/>
      <c r="IY258" s="150"/>
      <c r="IZ258" s="150"/>
      <c r="JA258" s="150"/>
      <c r="JB258" s="150"/>
      <c r="JC258" s="150"/>
      <c r="JD258" s="150"/>
      <c r="JE258" s="150"/>
      <c r="JF258" s="150"/>
      <c r="JG258" s="150"/>
      <c r="JH258" s="150"/>
      <c r="JI258" s="150"/>
      <c r="JJ258" s="150"/>
      <c r="JK258" s="150"/>
      <c r="JL258" s="150"/>
      <c r="JM258" s="150"/>
      <c r="JN258" s="150"/>
      <c r="JO258" s="150"/>
      <c r="JP258" s="150"/>
      <c r="JQ258" s="150"/>
      <c r="JR258" s="150"/>
      <c r="JS258" s="150"/>
      <c r="JT258" s="150"/>
      <c r="JU258" s="150"/>
      <c r="JV258" s="150"/>
      <c r="JW258" s="150"/>
      <c r="JX258" s="150"/>
      <c r="JY258" s="150"/>
      <c r="JZ258" s="150"/>
      <c r="KA258" s="150"/>
      <c r="KB258" s="150"/>
      <c r="KC258" s="150"/>
      <c r="KD258" s="150"/>
      <c r="KE258" s="150"/>
      <c r="KF258" s="150"/>
      <c r="KG258" s="150"/>
      <c r="KH258" s="150"/>
      <c r="KI258" s="150"/>
      <c r="KJ258" s="150"/>
      <c r="KK258" s="150"/>
      <c r="KL258" s="150"/>
      <c r="KM258" s="150"/>
      <c r="KN258" s="150"/>
      <c r="KO258" s="150"/>
      <c r="KP258" s="150"/>
      <c r="KQ258" s="150"/>
      <c r="KR258" s="150"/>
      <c r="KS258" s="150"/>
      <c r="KT258" s="150"/>
      <c r="KU258" s="150"/>
      <c r="KV258" s="150"/>
      <c r="KW258" s="150"/>
      <c r="KX258" s="150"/>
      <c r="KY258" s="150"/>
      <c r="KZ258" s="150"/>
      <c r="LA258" s="150"/>
      <c r="LB258" s="150"/>
      <c r="LC258" s="150"/>
      <c r="LD258" s="150"/>
      <c r="LE258" s="150"/>
      <c r="LF258" s="150"/>
      <c r="LG258" s="150"/>
      <c r="LH258" s="150"/>
      <c r="LI258" s="150"/>
      <c r="LJ258" s="150"/>
      <c r="LK258" s="150"/>
      <c r="LL258" s="150"/>
      <c r="LM258" s="150"/>
      <c r="LN258" s="150"/>
      <c r="LO258" s="150"/>
      <c r="LP258" s="150"/>
      <c r="LQ258" s="150"/>
      <c r="LR258" s="150"/>
    </row>
    <row r="259" spans="1:330" s="158" customFormat="1" ht="15" x14ac:dyDescent="0.2">
      <c r="A259" s="151" t="s">
        <v>616</v>
      </c>
      <c r="B259" s="151" t="s">
        <v>635</v>
      </c>
      <c r="C259" s="153">
        <v>43</v>
      </c>
      <c r="D259" s="153"/>
      <c r="E259" s="151" t="s">
        <v>101</v>
      </c>
      <c r="F259" s="174">
        <v>3111</v>
      </c>
      <c r="G259" s="155" t="s">
        <v>33</v>
      </c>
      <c r="H259" s="156"/>
      <c r="I259" s="94">
        <v>4000</v>
      </c>
      <c r="J259" s="112"/>
      <c r="K259" s="94">
        <v>2500</v>
      </c>
      <c r="L259" s="112"/>
      <c r="M259" s="118">
        <v>2500</v>
      </c>
      <c r="N259" s="113"/>
      <c r="O259" s="118">
        <v>2500</v>
      </c>
      <c r="P259" s="113"/>
      <c r="Q259" s="118">
        <v>2500</v>
      </c>
      <c r="R259" s="113"/>
      <c r="S259" s="118"/>
      <c r="T259" s="113"/>
      <c r="U259" s="94">
        <v>0</v>
      </c>
      <c r="V259" s="112"/>
      <c r="W259" s="118"/>
      <c r="X259" s="113"/>
      <c r="Y259" s="118"/>
      <c r="Z259" s="113"/>
      <c r="AA259" s="118"/>
      <c r="AB259" s="113"/>
      <c r="AC259" s="118"/>
      <c r="AD259" s="113"/>
      <c r="AE259" s="118"/>
      <c r="AF259" s="113"/>
      <c r="AG259" s="118"/>
      <c r="AH259" s="113"/>
      <c r="AI259" s="118"/>
      <c r="AJ259" s="113"/>
      <c r="AK259" s="118"/>
      <c r="AL259" s="113"/>
      <c r="AM259" s="157"/>
      <c r="AN259" s="157"/>
      <c r="AO259" s="157"/>
      <c r="AP259" s="157"/>
      <c r="AQ259" s="157"/>
      <c r="AR259" s="157"/>
      <c r="AS259" s="157"/>
      <c r="AT259" s="157"/>
      <c r="AU259" s="157"/>
      <c r="AV259" s="157"/>
      <c r="AW259" s="157"/>
      <c r="AX259" s="157"/>
      <c r="AY259" s="157"/>
      <c r="AZ259" s="157"/>
      <c r="BA259" s="157"/>
      <c r="BB259" s="157"/>
      <c r="BC259" s="157"/>
      <c r="BD259" s="157"/>
      <c r="BE259" s="157"/>
      <c r="BF259" s="157"/>
      <c r="BG259" s="157"/>
      <c r="BH259" s="157"/>
      <c r="BI259" s="157"/>
      <c r="BJ259" s="157"/>
      <c r="BK259" s="157"/>
      <c r="BL259" s="157"/>
      <c r="BM259" s="157"/>
      <c r="BN259" s="157"/>
      <c r="BO259" s="157"/>
      <c r="BP259" s="157"/>
      <c r="BQ259" s="157"/>
      <c r="BR259" s="157"/>
      <c r="BS259" s="157"/>
      <c r="BT259" s="157"/>
      <c r="BU259" s="157"/>
      <c r="BV259" s="157"/>
      <c r="BW259" s="157"/>
      <c r="BX259" s="157"/>
      <c r="BY259" s="157"/>
      <c r="BZ259" s="157"/>
      <c r="CA259" s="157"/>
      <c r="CB259" s="157"/>
      <c r="CC259" s="157"/>
      <c r="CD259" s="157"/>
      <c r="CE259" s="157"/>
      <c r="CF259" s="157"/>
      <c r="CG259" s="157"/>
      <c r="CH259" s="157"/>
      <c r="CI259" s="157"/>
      <c r="CJ259" s="157"/>
      <c r="CK259" s="157"/>
      <c r="CL259" s="157"/>
      <c r="CM259" s="157"/>
      <c r="CN259" s="157"/>
      <c r="CO259" s="157"/>
      <c r="CP259" s="157"/>
      <c r="CQ259" s="157"/>
      <c r="CR259" s="157"/>
      <c r="CS259" s="157"/>
      <c r="CT259" s="157"/>
      <c r="CU259" s="157"/>
      <c r="CV259" s="157"/>
      <c r="CW259" s="157"/>
      <c r="CX259" s="157"/>
      <c r="CY259" s="157"/>
      <c r="CZ259" s="157"/>
      <c r="DA259" s="157"/>
      <c r="DB259" s="157"/>
      <c r="DC259" s="157"/>
      <c r="DD259" s="157"/>
      <c r="DE259" s="157"/>
      <c r="DF259" s="157"/>
      <c r="DG259" s="157"/>
      <c r="DH259" s="157"/>
      <c r="DI259" s="157"/>
      <c r="DJ259" s="157"/>
      <c r="DK259" s="157"/>
      <c r="DL259" s="157"/>
      <c r="DM259" s="157"/>
      <c r="DN259" s="157"/>
      <c r="DO259" s="157"/>
      <c r="DP259" s="157"/>
      <c r="DQ259" s="157"/>
      <c r="DR259" s="157"/>
      <c r="DS259" s="157"/>
      <c r="DT259" s="157"/>
      <c r="DU259" s="157"/>
      <c r="DV259" s="157"/>
      <c r="DW259" s="157"/>
      <c r="DX259" s="157"/>
      <c r="DY259" s="157"/>
      <c r="DZ259" s="157"/>
      <c r="EA259" s="157"/>
      <c r="EB259" s="157"/>
      <c r="EC259" s="157"/>
      <c r="ED259" s="157"/>
      <c r="EE259" s="157"/>
      <c r="EF259" s="157"/>
      <c r="EG259" s="157"/>
      <c r="EH259" s="157"/>
      <c r="EI259" s="157"/>
      <c r="EJ259" s="157"/>
      <c r="EK259" s="157"/>
      <c r="EL259" s="157"/>
      <c r="EM259" s="157"/>
      <c r="EN259" s="157"/>
      <c r="EO259" s="157"/>
      <c r="EP259" s="157"/>
      <c r="EQ259" s="157"/>
      <c r="ER259" s="157"/>
      <c r="ES259" s="157"/>
      <c r="ET259" s="157"/>
      <c r="EU259" s="157"/>
      <c r="EV259" s="157"/>
      <c r="EW259" s="157"/>
      <c r="EX259" s="157"/>
      <c r="EY259" s="157"/>
      <c r="EZ259" s="157"/>
      <c r="FA259" s="157"/>
      <c r="FB259" s="157"/>
      <c r="FC259" s="157"/>
      <c r="FD259" s="157"/>
      <c r="FE259" s="157"/>
      <c r="FF259" s="157"/>
      <c r="FG259" s="157"/>
      <c r="FH259" s="157"/>
      <c r="FI259" s="157"/>
      <c r="FJ259" s="157"/>
      <c r="FK259" s="157"/>
      <c r="FL259" s="157"/>
      <c r="FM259" s="157"/>
      <c r="FN259" s="157"/>
      <c r="FO259" s="157"/>
      <c r="FP259" s="157"/>
      <c r="FQ259" s="157"/>
      <c r="FR259" s="157"/>
      <c r="FS259" s="157"/>
      <c r="FT259" s="157"/>
      <c r="FU259" s="157"/>
      <c r="FV259" s="157"/>
      <c r="FW259" s="157"/>
      <c r="FX259" s="157"/>
      <c r="FY259" s="157"/>
      <c r="FZ259" s="157"/>
      <c r="GA259" s="157"/>
      <c r="GB259" s="157"/>
      <c r="GC259" s="157"/>
      <c r="GD259" s="157"/>
      <c r="GE259" s="157"/>
      <c r="GF259" s="157"/>
      <c r="GG259" s="157"/>
      <c r="GH259" s="157"/>
      <c r="GI259" s="157"/>
      <c r="GJ259" s="157"/>
      <c r="GK259" s="157"/>
      <c r="GL259" s="157"/>
      <c r="GM259" s="157"/>
      <c r="GN259" s="157"/>
      <c r="GO259" s="157"/>
      <c r="GP259" s="157"/>
      <c r="GQ259" s="157"/>
      <c r="GR259" s="157"/>
      <c r="GS259" s="157"/>
      <c r="GT259" s="157"/>
      <c r="GU259" s="157"/>
      <c r="GV259" s="157"/>
      <c r="GW259" s="157"/>
      <c r="GX259" s="157"/>
      <c r="GY259" s="157"/>
      <c r="GZ259" s="157"/>
      <c r="HA259" s="157"/>
      <c r="HB259" s="157"/>
      <c r="HC259" s="157"/>
      <c r="HD259" s="157"/>
      <c r="HE259" s="157"/>
      <c r="HF259" s="157"/>
      <c r="HG259" s="157"/>
      <c r="HH259" s="157"/>
      <c r="HI259" s="157"/>
      <c r="HJ259" s="157"/>
      <c r="HK259" s="157"/>
      <c r="HL259" s="157"/>
      <c r="HM259" s="157"/>
      <c r="HN259" s="157"/>
      <c r="HO259" s="157"/>
      <c r="HP259" s="157"/>
      <c r="HQ259" s="157"/>
      <c r="HR259" s="157"/>
      <c r="HS259" s="157"/>
      <c r="HT259" s="157"/>
      <c r="HU259" s="157"/>
      <c r="HV259" s="157"/>
      <c r="HW259" s="157"/>
      <c r="HX259" s="157"/>
      <c r="HY259" s="157"/>
      <c r="HZ259" s="157"/>
      <c r="IA259" s="157"/>
      <c r="IB259" s="157"/>
      <c r="IC259" s="157"/>
      <c r="ID259" s="157"/>
      <c r="IE259" s="157"/>
      <c r="IF259" s="157"/>
      <c r="IG259" s="157"/>
      <c r="IH259" s="157"/>
      <c r="II259" s="157"/>
      <c r="IJ259" s="157"/>
      <c r="IK259" s="157"/>
      <c r="IL259" s="157"/>
      <c r="IM259" s="157"/>
      <c r="IN259" s="157"/>
      <c r="IO259" s="157"/>
      <c r="IP259" s="157"/>
      <c r="IQ259" s="157"/>
      <c r="IR259" s="157"/>
      <c r="IS259" s="157"/>
      <c r="IT259" s="157"/>
      <c r="IU259" s="157"/>
      <c r="IV259" s="157"/>
      <c r="IW259" s="157"/>
      <c r="IX259" s="157"/>
      <c r="IY259" s="157"/>
      <c r="IZ259" s="157"/>
      <c r="JA259" s="157"/>
      <c r="JB259" s="157"/>
      <c r="JC259" s="157"/>
      <c r="JD259" s="157"/>
      <c r="JE259" s="157"/>
      <c r="JF259" s="157"/>
      <c r="JG259" s="157"/>
      <c r="JH259" s="157"/>
      <c r="JI259" s="157"/>
      <c r="JJ259" s="157"/>
      <c r="JK259" s="157"/>
      <c r="JL259" s="157"/>
      <c r="JM259" s="157"/>
      <c r="JN259" s="157"/>
      <c r="JO259" s="157"/>
      <c r="JP259" s="157"/>
      <c r="JQ259" s="157"/>
      <c r="JR259" s="157"/>
      <c r="JS259" s="157"/>
      <c r="JT259" s="157"/>
      <c r="JU259" s="157"/>
      <c r="JV259" s="157"/>
      <c r="JW259" s="157"/>
      <c r="JX259" s="157"/>
      <c r="JY259" s="157"/>
      <c r="JZ259" s="157"/>
      <c r="KA259" s="157"/>
      <c r="KB259" s="157"/>
      <c r="KC259" s="157"/>
      <c r="KD259" s="157"/>
      <c r="KE259" s="157"/>
      <c r="KF259" s="157"/>
      <c r="KG259" s="157"/>
      <c r="KH259" s="157"/>
      <c r="KI259" s="157"/>
      <c r="KJ259" s="157"/>
      <c r="KK259" s="157"/>
      <c r="KL259" s="157"/>
      <c r="KM259" s="157"/>
      <c r="KN259" s="157"/>
      <c r="KO259" s="157"/>
      <c r="KP259" s="157"/>
      <c r="KQ259" s="157"/>
      <c r="KR259" s="157"/>
      <c r="KS259" s="157"/>
      <c r="KT259" s="157"/>
      <c r="KU259" s="157"/>
      <c r="KV259" s="157"/>
      <c r="KW259" s="157"/>
      <c r="KX259" s="157"/>
      <c r="KY259" s="157"/>
      <c r="KZ259" s="157"/>
      <c r="LA259" s="157"/>
      <c r="LB259" s="157"/>
      <c r="LC259" s="157"/>
      <c r="LD259" s="157"/>
      <c r="LE259" s="157"/>
      <c r="LF259" s="157"/>
      <c r="LG259" s="157"/>
      <c r="LH259" s="157"/>
      <c r="LI259" s="157"/>
      <c r="LJ259" s="157"/>
      <c r="LK259" s="157"/>
      <c r="LL259" s="157"/>
      <c r="LM259" s="157"/>
      <c r="LN259" s="157"/>
      <c r="LO259" s="157"/>
      <c r="LP259" s="157"/>
      <c r="LQ259" s="157"/>
      <c r="LR259" s="157"/>
    </row>
    <row r="260" spans="1:330" s="159" customFormat="1" x14ac:dyDescent="0.2">
      <c r="A260" s="145" t="s">
        <v>616</v>
      </c>
      <c r="B260" s="145" t="s">
        <v>635</v>
      </c>
      <c r="C260" s="147">
        <v>43</v>
      </c>
      <c r="D260" s="147"/>
      <c r="E260" s="145"/>
      <c r="F260" s="168">
        <v>312</v>
      </c>
      <c r="G260" s="148"/>
      <c r="H260" s="149"/>
      <c r="I260" s="101">
        <f t="shared" ref="I260:AL260" si="471">I261</f>
        <v>200</v>
      </c>
      <c r="J260" s="101">
        <f t="shared" si="471"/>
        <v>0</v>
      </c>
      <c r="K260" s="101">
        <f t="shared" si="471"/>
        <v>50</v>
      </c>
      <c r="L260" s="101">
        <f t="shared" si="471"/>
        <v>0</v>
      </c>
      <c r="M260" s="108">
        <f t="shared" si="471"/>
        <v>50</v>
      </c>
      <c r="N260" s="108">
        <f t="shared" si="471"/>
        <v>0</v>
      </c>
      <c r="O260" s="108">
        <f t="shared" si="471"/>
        <v>50</v>
      </c>
      <c r="P260" s="108">
        <f t="shared" si="471"/>
        <v>0</v>
      </c>
      <c r="Q260" s="108">
        <f t="shared" si="471"/>
        <v>50</v>
      </c>
      <c r="R260" s="108">
        <f t="shared" si="471"/>
        <v>0</v>
      </c>
      <c r="S260" s="108">
        <f t="shared" si="471"/>
        <v>0</v>
      </c>
      <c r="T260" s="108">
        <f t="shared" si="471"/>
        <v>0</v>
      </c>
      <c r="U260" s="101">
        <f t="shared" si="471"/>
        <v>0</v>
      </c>
      <c r="V260" s="101">
        <f t="shared" si="471"/>
        <v>0</v>
      </c>
      <c r="W260" s="108">
        <f t="shared" si="471"/>
        <v>0</v>
      </c>
      <c r="X260" s="108">
        <f t="shared" si="471"/>
        <v>0</v>
      </c>
      <c r="Y260" s="108">
        <f t="shared" si="471"/>
        <v>0</v>
      </c>
      <c r="Z260" s="108">
        <f t="shared" si="471"/>
        <v>0</v>
      </c>
      <c r="AA260" s="108">
        <f t="shared" si="471"/>
        <v>0</v>
      </c>
      <c r="AB260" s="108">
        <f t="shared" si="471"/>
        <v>0</v>
      </c>
      <c r="AC260" s="108">
        <f t="shared" si="471"/>
        <v>0</v>
      </c>
      <c r="AD260" s="108">
        <f t="shared" si="471"/>
        <v>0</v>
      </c>
      <c r="AE260" s="108">
        <f t="shared" si="471"/>
        <v>0</v>
      </c>
      <c r="AF260" s="108">
        <f t="shared" si="471"/>
        <v>0</v>
      </c>
      <c r="AG260" s="108">
        <f t="shared" si="471"/>
        <v>0</v>
      </c>
      <c r="AH260" s="108">
        <f t="shared" si="471"/>
        <v>0</v>
      </c>
      <c r="AI260" s="108">
        <f t="shared" si="471"/>
        <v>0</v>
      </c>
      <c r="AJ260" s="108">
        <f t="shared" si="471"/>
        <v>0</v>
      </c>
      <c r="AK260" s="108">
        <f t="shared" si="471"/>
        <v>0</v>
      </c>
      <c r="AL260" s="108">
        <f t="shared" si="471"/>
        <v>0</v>
      </c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  <c r="CA260" s="150"/>
      <c r="CB260" s="150"/>
      <c r="CC260" s="150"/>
      <c r="CD260" s="150"/>
      <c r="CE260" s="150"/>
      <c r="CF260" s="150"/>
      <c r="CG260" s="150"/>
      <c r="CH260" s="150"/>
      <c r="CI260" s="150"/>
      <c r="CJ260" s="150"/>
      <c r="CK260" s="150"/>
      <c r="CL260" s="150"/>
      <c r="CM260" s="150"/>
      <c r="CN260" s="150"/>
      <c r="CO260" s="150"/>
      <c r="CP260" s="150"/>
      <c r="CQ260" s="150"/>
      <c r="CR260" s="150"/>
      <c r="CS260" s="150"/>
      <c r="CT260" s="150"/>
      <c r="CU260" s="150"/>
      <c r="CV260" s="150"/>
      <c r="CW260" s="150"/>
      <c r="CX260" s="150"/>
      <c r="CY260" s="150"/>
      <c r="CZ260" s="150"/>
      <c r="DA260" s="150"/>
      <c r="DB260" s="150"/>
      <c r="DC260" s="150"/>
      <c r="DD260" s="150"/>
      <c r="DE260" s="150"/>
      <c r="DF260" s="150"/>
      <c r="DG260" s="150"/>
      <c r="DH260" s="150"/>
      <c r="DI260" s="150"/>
      <c r="DJ260" s="150"/>
      <c r="DK260" s="150"/>
      <c r="DL260" s="150"/>
      <c r="DM260" s="150"/>
      <c r="DN260" s="150"/>
      <c r="DO260" s="150"/>
      <c r="DP260" s="150"/>
      <c r="DQ260" s="150"/>
      <c r="DR260" s="150"/>
      <c r="DS260" s="150"/>
      <c r="DT260" s="150"/>
      <c r="DU260" s="150"/>
      <c r="DV260" s="150"/>
      <c r="DW260" s="150"/>
      <c r="DX260" s="150"/>
      <c r="DY260" s="150"/>
      <c r="DZ260" s="150"/>
      <c r="EA260" s="150"/>
      <c r="EB260" s="150"/>
      <c r="EC260" s="150"/>
      <c r="ED260" s="150"/>
      <c r="EE260" s="150"/>
      <c r="EF260" s="150"/>
      <c r="EG260" s="150"/>
      <c r="EH260" s="150"/>
      <c r="EI260" s="150"/>
      <c r="EJ260" s="150"/>
      <c r="EK260" s="150"/>
      <c r="EL260" s="150"/>
      <c r="EM260" s="150"/>
      <c r="EN260" s="150"/>
      <c r="EO260" s="150"/>
      <c r="EP260" s="150"/>
      <c r="EQ260" s="150"/>
      <c r="ER260" s="150"/>
      <c r="ES260" s="150"/>
      <c r="ET260" s="150"/>
      <c r="EU260" s="150"/>
      <c r="EV260" s="150"/>
      <c r="EW260" s="150"/>
      <c r="EX260" s="150"/>
      <c r="EY260" s="150"/>
      <c r="EZ260" s="150"/>
      <c r="FA260" s="150"/>
      <c r="FB260" s="150"/>
      <c r="FC260" s="150"/>
      <c r="FD260" s="150"/>
      <c r="FE260" s="150"/>
      <c r="FF260" s="150"/>
      <c r="FG260" s="150"/>
      <c r="FH260" s="150"/>
      <c r="FI260" s="150"/>
      <c r="FJ260" s="150"/>
      <c r="FK260" s="150"/>
      <c r="FL260" s="150"/>
      <c r="FM260" s="150"/>
      <c r="FN260" s="150"/>
      <c r="FO260" s="150"/>
      <c r="FP260" s="150"/>
      <c r="FQ260" s="150"/>
      <c r="FR260" s="150"/>
      <c r="FS260" s="150"/>
      <c r="FT260" s="150"/>
      <c r="FU260" s="150"/>
      <c r="FV260" s="150"/>
      <c r="FW260" s="150"/>
      <c r="FX260" s="150"/>
      <c r="FY260" s="150"/>
      <c r="FZ260" s="150"/>
      <c r="GA260" s="150"/>
      <c r="GB260" s="150"/>
      <c r="GC260" s="150"/>
      <c r="GD260" s="150"/>
      <c r="GE260" s="150"/>
      <c r="GF260" s="150"/>
      <c r="GG260" s="150"/>
      <c r="GH260" s="150"/>
      <c r="GI260" s="150"/>
      <c r="GJ260" s="150"/>
      <c r="GK260" s="150"/>
      <c r="GL260" s="150"/>
      <c r="GM260" s="150"/>
      <c r="GN260" s="150"/>
      <c r="GO260" s="150"/>
      <c r="GP260" s="150"/>
      <c r="GQ260" s="150"/>
      <c r="GR260" s="150"/>
      <c r="GS260" s="150"/>
      <c r="GT260" s="150"/>
      <c r="GU260" s="150"/>
      <c r="GV260" s="150"/>
      <c r="GW260" s="150"/>
      <c r="GX260" s="150"/>
      <c r="GY260" s="150"/>
      <c r="GZ260" s="150"/>
      <c r="HA260" s="150"/>
      <c r="HB260" s="150"/>
      <c r="HC260" s="150"/>
      <c r="HD260" s="150"/>
      <c r="HE260" s="150"/>
      <c r="HF260" s="150"/>
      <c r="HG260" s="150"/>
      <c r="HH260" s="150"/>
      <c r="HI260" s="150"/>
      <c r="HJ260" s="150"/>
      <c r="HK260" s="150"/>
      <c r="HL260" s="150"/>
      <c r="HM260" s="150"/>
      <c r="HN260" s="150"/>
      <c r="HO260" s="150"/>
      <c r="HP260" s="150"/>
      <c r="HQ260" s="150"/>
      <c r="HR260" s="150"/>
      <c r="HS260" s="150"/>
      <c r="HT260" s="150"/>
      <c r="HU260" s="150"/>
      <c r="HV260" s="150"/>
      <c r="HW260" s="150"/>
      <c r="HX260" s="150"/>
      <c r="HY260" s="150"/>
      <c r="HZ260" s="150"/>
      <c r="IA260" s="150"/>
      <c r="IB260" s="150"/>
      <c r="IC260" s="150"/>
      <c r="ID260" s="150"/>
      <c r="IE260" s="150"/>
      <c r="IF260" s="150"/>
      <c r="IG260" s="150"/>
      <c r="IH260" s="150"/>
      <c r="II260" s="150"/>
      <c r="IJ260" s="150"/>
      <c r="IK260" s="150"/>
      <c r="IL260" s="150"/>
      <c r="IM260" s="150"/>
      <c r="IN260" s="150"/>
      <c r="IO260" s="150"/>
      <c r="IP260" s="150"/>
      <c r="IQ260" s="150"/>
      <c r="IR260" s="150"/>
      <c r="IS260" s="150"/>
      <c r="IT260" s="150"/>
      <c r="IU260" s="150"/>
      <c r="IV260" s="150"/>
      <c r="IW260" s="150"/>
      <c r="IX260" s="150"/>
      <c r="IY260" s="150"/>
      <c r="IZ260" s="150"/>
      <c r="JA260" s="150"/>
      <c r="JB260" s="150"/>
      <c r="JC260" s="150"/>
      <c r="JD260" s="150"/>
      <c r="JE260" s="150"/>
      <c r="JF260" s="150"/>
      <c r="JG260" s="150"/>
      <c r="JH260" s="150"/>
      <c r="JI260" s="150"/>
      <c r="JJ260" s="150"/>
      <c r="JK260" s="150"/>
      <c r="JL260" s="150"/>
      <c r="JM260" s="150"/>
      <c r="JN260" s="150"/>
      <c r="JO260" s="150"/>
      <c r="JP260" s="150"/>
      <c r="JQ260" s="150"/>
      <c r="JR260" s="150"/>
      <c r="JS260" s="150"/>
      <c r="JT260" s="150"/>
      <c r="JU260" s="150"/>
      <c r="JV260" s="150"/>
      <c r="JW260" s="150"/>
      <c r="JX260" s="150"/>
      <c r="JY260" s="150"/>
      <c r="JZ260" s="150"/>
      <c r="KA260" s="150"/>
      <c r="KB260" s="150"/>
      <c r="KC260" s="150"/>
      <c r="KD260" s="150"/>
      <c r="KE260" s="150"/>
      <c r="KF260" s="150"/>
      <c r="KG260" s="150"/>
      <c r="KH260" s="150"/>
      <c r="KI260" s="150"/>
      <c r="KJ260" s="150"/>
      <c r="KK260" s="150"/>
      <c r="KL260" s="150"/>
      <c r="KM260" s="150"/>
      <c r="KN260" s="150"/>
      <c r="KO260" s="150"/>
      <c r="KP260" s="150"/>
      <c r="KQ260" s="150"/>
      <c r="KR260" s="150"/>
      <c r="KS260" s="150"/>
      <c r="KT260" s="150"/>
      <c r="KU260" s="150"/>
      <c r="KV260" s="150"/>
      <c r="KW260" s="150"/>
      <c r="KX260" s="150"/>
      <c r="KY260" s="150"/>
      <c r="KZ260" s="150"/>
      <c r="LA260" s="150"/>
      <c r="LB260" s="150"/>
      <c r="LC260" s="150"/>
      <c r="LD260" s="150"/>
      <c r="LE260" s="150"/>
      <c r="LF260" s="150"/>
      <c r="LG260" s="150"/>
      <c r="LH260" s="150"/>
      <c r="LI260" s="150"/>
      <c r="LJ260" s="150"/>
      <c r="LK260" s="150"/>
      <c r="LL260" s="150"/>
      <c r="LM260" s="150"/>
      <c r="LN260" s="150"/>
      <c r="LO260" s="150"/>
      <c r="LP260" s="150"/>
      <c r="LQ260" s="150"/>
      <c r="LR260" s="150"/>
    </row>
    <row r="261" spans="1:330" s="158" customFormat="1" ht="15" x14ac:dyDescent="0.2">
      <c r="A261" s="151" t="s">
        <v>616</v>
      </c>
      <c r="B261" s="151" t="s">
        <v>635</v>
      </c>
      <c r="C261" s="153">
        <v>43</v>
      </c>
      <c r="D261" s="153"/>
      <c r="E261" s="151" t="s">
        <v>101</v>
      </c>
      <c r="F261" s="174">
        <v>3121</v>
      </c>
      <c r="G261" s="155" t="s">
        <v>471</v>
      </c>
      <c r="H261" s="156"/>
      <c r="I261" s="94">
        <v>200</v>
      </c>
      <c r="J261" s="112"/>
      <c r="K261" s="94">
        <v>50</v>
      </c>
      <c r="L261" s="112"/>
      <c r="M261" s="118">
        <v>50</v>
      </c>
      <c r="N261" s="113"/>
      <c r="O261" s="118">
        <v>50</v>
      </c>
      <c r="P261" s="113"/>
      <c r="Q261" s="118">
        <v>50</v>
      </c>
      <c r="R261" s="113"/>
      <c r="S261" s="118"/>
      <c r="T261" s="113"/>
      <c r="U261" s="94">
        <v>0</v>
      </c>
      <c r="V261" s="112"/>
      <c r="W261" s="118"/>
      <c r="X261" s="113"/>
      <c r="Y261" s="118"/>
      <c r="Z261" s="113"/>
      <c r="AA261" s="118"/>
      <c r="AB261" s="113"/>
      <c r="AC261" s="118"/>
      <c r="AD261" s="113"/>
      <c r="AE261" s="118"/>
      <c r="AF261" s="113"/>
      <c r="AG261" s="118"/>
      <c r="AH261" s="113"/>
      <c r="AI261" s="118"/>
      <c r="AJ261" s="113"/>
      <c r="AK261" s="118"/>
      <c r="AL261" s="113"/>
      <c r="AM261" s="157"/>
      <c r="AN261" s="157"/>
      <c r="AO261" s="157"/>
      <c r="AP261" s="157"/>
      <c r="AQ261" s="157"/>
      <c r="AR261" s="157"/>
      <c r="AS261" s="157"/>
      <c r="AT261" s="157"/>
      <c r="AU261" s="157"/>
      <c r="AV261" s="157"/>
      <c r="AW261" s="157"/>
      <c r="AX261" s="157"/>
      <c r="AY261" s="157"/>
      <c r="AZ261" s="157"/>
      <c r="BA261" s="157"/>
      <c r="BB261" s="157"/>
      <c r="BC261" s="157"/>
      <c r="BD261" s="157"/>
      <c r="BE261" s="157"/>
      <c r="BF261" s="157"/>
      <c r="BG261" s="157"/>
      <c r="BH261" s="157"/>
      <c r="BI261" s="157"/>
      <c r="BJ261" s="157"/>
      <c r="BK261" s="157"/>
      <c r="BL261" s="157"/>
      <c r="BM261" s="157"/>
      <c r="BN261" s="157"/>
      <c r="BO261" s="157"/>
      <c r="BP261" s="157"/>
      <c r="BQ261" s="157"/>
      <c r="BR261" s="157"/>
      <c r="BS261" s="157"/>
      <c r="BT261" s="157"/>
      <c r="BU261" s="157"/>
      <c r="BV261" s="157"/>
      <c r="BW261" s="157"/>
      <c r="BX261" s="157"/>
      <c r="BY261" s="157"/>
      <c r="BZ261" s="157"/>
      <c r="CA261" s="157"/>
      <c r="CB261" s="157"/>
      <c r="CC261" s="157"/>
      <c r="CD261" s="157"/>
      <c r="CE261" s="157"/>
      <c r="CF261" s="157"/>
      <c r="CG261" s="157"/>
      <c r="CH261" s="157"/>
      <c r="CI261" s="157"/>
      <c r="CJ261" s="157"/>
      <c r="CK261" s="157"/>
      <c r="CL261" s="157"/>
      <c r="CM261" s="157"/>
      <c r="CN261" s="157"/>
      <c r="CO261" s="157"/>
      <c r="CP261" s="157"/>
      <c r="CQ261" s="157"/>
      <c r="CR261" s="157"/>
      <c r="CS261" s="157"/>
      <c r="CT261" s="157"/>
      <c r="CU261" s="157"/>
      <c r="CV261" s="157"/>
      <c r="CW261" s="157"/>
      <c r="CX261" s="157"/>
      <c r="CY261" s="157"/>
      <c r="CZ261" s="157"/>
      <c r="DA261" s="157"/>
      <c r="DB261" s="157"/>
      <c r="DC261" s="157"/>
      <c r="DD261" s="157"/>
      <c r="DE261" s="157"/>
      <c r="DF261" s="157"/>
      <c r="DG261" s="157"/>
      <c r="DH261" s="157"/>
      <c r="DI261" s="157"/>
      <c r="DJ261" s="157"/>
      <c r="DK261" s="157"/>
      <c r="DL261" s="157"/>
      <c r="DM261" s="157"/>
      <c r="DN261" s="157"/>
      <c r="DO261" s="157"/>
      <c r="DP261" s="157"/>
      <c r="DQ261" s="157"/>
      <c r="DR261" s="157"/>
      <c r="DS261" s="157"/>
      <c r="DT261" s="157"/>
      <c r="DU261" s="157"/>
      <c r="DV261" s="157"/>
      <c r="DW261" s="157"/>
      <c r="DX261" s="157"/>
      <c r="DY261" s="157"/>
      <c r="DZ261" s="157"/>
      <c r="EA261" s="157"/>
      <c r="EB261" s="157"/>
      <c r="EC261" s="157"/>
      <c r="ED261" s="157"/>
      <c r="EE261" s="157"/>
      <c r="EF261" s="157"/>
      <c r="EG261" s="157"/>
      <c r="EH261" s="157"/>
      <c r="EI261" s="157"/>
      <c r="EJ261" s="157"/>
      <c r="EK261" s="157"/>
      <c r="EL261" s="157"/>
      <c r="EM261" s="157"/>
      <c r="EN261" s="157"/>
      <c r="EO261" s="157"/>
      <c r="EP261" s="157"/>
      <c r="EQ261" s="157"/>
      <c r="ER261" s="157"/>
      <c r="ES261" s="157"/>
      <c r="ET261" s="157"/>
      <c r="EU261" s="157"/>
      <c r="EV261" s="157"/>
      <c r="EW261" s="157"/>
      <c r="EX261" s="157"/>
      <c r="EY261" s="157"/>
      <c r="EZ261" s="157"/>
      <c r="FA261" s="157"/>
      <c r="FB261" s="157"/>
      <c r="FC261" s="157"/>
      <c r="FD261" s="157"/>
      <c r="FE261" s="157"/>
      <c r="FF261" s="157"/>
      <c r="FG261" s="157"/>
      <c r="FH261" s="157"/>
      <c r="FI261" s="157"/>
      <c r="FJ261" s="157"/>
      <c r="FK261" s="157"/>
      <c r="FL261" s="157"/>
      <c r="FM261" s="157"/>
      <c r="FN261" s="157"/>
      <c r="FO261" s="157"/>
      <c r="FP261" s="157"/>
      <c r="FQ261" s="157"/>
      <c r="FR261" s="157"/>
      <c r="FS261" s="157"/>
      <c r="FT261" s="157"/>
      <c r="FU261" s="157"/>
      <c r="FV261" s="157"/>
      <c r="FW261" s="157"/>
      <c r="FX261" s="157"/>
      <c r="FY261" s="157"/>
      <c r="FZ261" s="157"/>
      <c r="GA261" s="157"/>
      <c r="GB261" s="157"/>
      <c r="GC261" s="157"/>
      <c r="GD261" s="157"/>
      <c r="GE261" s="157"/>
      <c r="GF261" s="157"/>
      <c r="GG261" s="157"/>
      <c r="GH261" s="157"/>
      <c r="GI261" s="157"/>
      <c r="GJ261" s="157"/>
      <c r="GK261" s="157"/>
      <c r="GL261" s="157"/>
      <c r="GM261" s="157"/>
      <c r="GN261" s="157"/>
      <c r="GO261" s="157"/>
      <c r="GP261" s="157"/>
      <c r="GQ261" s="157"/>
      <c r="GR261" s="157"/>
      <c r="GS261" s="157"/>
      <c r="GT261" s="157"/>
      <c r="GU261" s="157"/>
      <c r="GV261" s="157"/>
      <c r="GW261" s="157"/>
      <c r="GX261" s="157"/>
      <c r="GY261" s="157"/>
      <c r="GZ261" s="157"/>
      <c r="HA261" s="157"/>
      <c r="HB261" s="157"/>
      <c r="HC261" s="157"/>
      <c r="HD261" s="157"/>
      <c r="HE261" s="157"/>
      <c r="HF261" s="157"/>
      <c r="HG261" s="157"/>
      <c r="HH261" s="157"/>
      <c r="HI261" s="157"/>
      <c r="HJ261" s="157"/>
      <c r="HK261" s="157"/>
      <c r="HL261" s="157"/>
      <c r="HM261" s="157"/>
      <c r="HN261" s="157"/>
      <c r="HO261" s="157"/>
      <c r="HP261" s="157"/>
      <c r="HQ261" s="157"/>
      <c r="HR261" s="157"/>
      <c r="HS261" s="157"/>
      <c r="HT261" s="157"/>
      <c r="HU261" s="157"/>
      <c r="HV261" s="157"/>
      <c r="HW261" s="157"/>
      <c r="HX261" s="157"/>
      <c r="HY261" s="157"/>
      <c r="HZ261" s="157"/>
      <c r="IA261" s="157"/>
      <c r="IB261" s="157"/>
      <c r="IC261" s="157"/>
      <c r="ID261" s="157"/>
      <c r="IE261" s="157"/>
      <c r="IF261" s="157"/>
      <c r="IG261" s="157"/>
      <c r="IH261" s="157"/>
      <c r="II261" s="157"/>
      <c r="IJ261" s="157"/>
      <c r="IK261" s="157"/>
      <c r="IL261" s="157"/>
      <c r="IM261" s="157"/>
      <c r="IN261" s="157"/>
      <c r="IO261" s="157"/>
      <c r="IP261" s="157"/>
      <c r="IQ261" s="157"/>
      <c r="IR261" s="157"/>
      <c r="IS261" s="157"/>
      <c r="IT261" s="157"/>
      <c r="IU261" s="157"/>
      <c r="IV261" s="157"/>
      <c r="IW261" s="157"/>
      <c r="IX261" s="157"/>
      <c r="IY261" s="157"/>
      <c r="IZ261" s="157"/>
      <c r="JA261" s="157"/>
      <c r="JB261" s="157"/>
      <c r="JC261" s="157"/>
      <c r="JD261" s="157"/>
      <c r="JE261" s="157"/>
      <c r="JF261" s="157"/>
      <c r="JG261" s="157"/>
      <c r="JH261" s="157"/>
      <c r="JI261" s="157"/>
      <c r="JJ261" s="157"/>
      <c r="JK261" s="157"/>
      <c r="JL261" s="157"/>
      <c r="JM261" s="157"/>
      <c r="JN261" s="157"/>
      <c r="JO261" s="157"/>
      <c r="JP261" s="157"/>
      <c r="JQ261" s="157"/>
      <c r="JR261" s="157"/>
      <c r="JS261" s="157"/>
      <c r="JT261" s="157"/>
      <c r="JU261" s="157"/>
      <c r="JV261" s="157"/>
      <c r="JW261" s="157"/>
      <c r="JX261" s="157"/>
      <c r="JY261" s="157"/>
      <c r="JZ261" s="157"/>
      <c r="KA261" s="157"/>
      <c r="KB261" s="157"/>
      <c r="KC261" s="157"/>
      <c r="KD261" s="157"/>
      <c r="KE261" s="157"/>
      <c r="KF261" s="157"/>
      <c r="KG261" s="157"/>
      <c r="KH261" s="157"/>
      <c r="KI261" s="157"/>
      <c r="KJ261" s="157"/>
      <c r="KK261" s="157"/>
      <c r="KL261" s="157"/>
      <c r="KM261" s="157"/>
      <c r="KN261" s="157"/>
      <c r="KO261" s="157"/>
      <c r="KP261" s="157"/>
      <c r="KQ261" s="157"/>
      <c r="KR261" s="157"/>
      <c r="KS261" s="157"/>
      <c r="KT261" s="157"/>
      <c r="KU261" s="157"/>
      <c r="KV261" s="157"/>
      <c r="KW261" s="157"/>
      <c r="KX261" s="157"/>
      <c r="KY261" s="157"/>
      <c r="KZ261" s="157"/>
      <c r="LA261" s="157"/>
      <c r="LB261" s="157"/>
      <c r="LC261" s="157"/>
      <c r="LD261" s="157"/>
      <c r="LE261" s="157"/>
      <c r="LF261" s="157"/>
      <c r="LG261" s="157"/>
      <c r="LH261" s="157"/>
      <c r="LI261" s="157"/>
      <c r="LJ261" s="157"/>
      <c r="LK261" s="157"/>
      <c r="LL261" s="157"/>
      <c r="LM261" s="157"/>
      <c r="LN261" s="157"/>
      <c r="LO261" s="157"/>
      <c r="LP261" s="157"/>
      <c r="LQ261" s="157"/>
      <c r="LR261" s="157"/>
    </row>
    <row r="262" spans="1:330" s="159" customFormat="1" x14ac:dyDescent="0.2">
      <c r="A262" s="145" t="s">
        <v>616</v>
      </c>
      <c r="B262" s="145" t="s">
        <v>635</v>
      </c>
      <c r="C262" s="147">
        <v>43</v>
      </c>
      <c r="D262" s="147"/>
      <c r="E262" s="145"/>
      <c r="F262" s="168">
        <v>313</v>
      </c>
      <c r="G262" s="148"/>
      <c r="H262" s="149"/>
      <c r="I262" s="101">
        <f t="shared" ref="I262:AL262" si="472">I263</f>
        <v>1400</v>
      </c>
      <c r="J262" s="101">
        <f t="shared" si="472"/>
        <v>0</v>
      </c>
      <c r="K262" s="101">
        <f t="shared" si="472"/>
        <v>400</v>
      </c>
      <c r="L262" s="101">
        <f t="shared" si="472"/>
        <v>0</v>
      </c>
      <c r="M262" s="108">
        <f t="shared" si="472"/>
        <v>400</v>
      </c>
      <c r="N262" s="108">
        <f t="shared" si="472"/>
        <v>0</v>
      </c>
      <c r="O262" s="108">
        <f t="shared" si="472"/>
        <v>400</v>
      </c>
      <c r="P262" s="108">
        <f t="shared" si="472"/>
        <v>0</v>
      </c>
      <c r="Q262" s="108">
        <f t="shared" si="472"/>
        <v>400</v>
      </c>
      <c r="R262" s="108">
        <f t="shared" si="472"/>
        <v>0</v>
      </c>
      <c r="S262" s="108">
        <f t="shared" si="472"/>
        <v>0</v>
      </c>
      <c r="T262" s="108">
        <f t="shared" si="472"/>
        <v>0</v>
      </c>
      <c r="U262" s="101">
        <f t="shared" si="472"/>
        <v>0</v>
      </c>
      <c r="V262" s="101">
        <f t="shared" si="472"/>
        <v>0</v>
      </c>
      <c r="W262" s="108">
        <f t="shared" si="472"/>
        <v>0</v>
      </c>
      <c r="X262" s="108">
        <f t="shared" si="472"/>
        <v>0</v>
      </c>
      <c r="Y262" s="108">
        <f t="shared" si="472"/>
        <v>0</v>
      </c>
      <c r="Z262" s="108">
        <f t="shared" si="472"/>
        <v>0</v>
      </c>
      <c r="AA262" s="108">
        <f t="shared" si="472"/>
        <v>0</v>
      </c>
      <c r="AB262" s="108">
        <f t="shared" si="472"/>
        <v>0</v>
      </c>
      <c r="AC262" s="108">
        <f t="shared" si="472"/>
        <v>0</v>
      </c>
      <c r="AD262" s="108">
        <f t="shared" si="472"/>
        <v>0</v>
      </c>
      <c r="AE262" s="108">
        <f t="shared" si="472"/>
        <v>0</v>
      </c>
      <c r="AF262" s="108">
        <f t="shared" si="472"/>
        <v>0</v>
      </c>
      <c r="AG262" s="108">
        <f t="shared" si="472"/>
        <v>0</v>
      </c>
      <c r="AH262" s="108">
        <f t="shared" si="472"/>
        <v>0</v>
      </c>
      <c r="AI262" s="108">
        <f t="shared" si="472"/>
        <v>0</v>
      </c>
      <c r="AJ262" s="108">
        <f t="shared" si="472"/>
        <v>0</v>
      </c>
      <c r="AK262" s="108">
        <f t="shared" si="472"/>
        <v>0</v>
      </c>
      <c r="AL262" s="108">
        <f t="shared" si="472"/>
        <v>0</v>
      </c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50"/>
      <c r="CH262" s="150"/>
      <c r="CI262" s="150"/>
      <c r="CJ262" s="150"/>
      <c r="CK262" s="150"/>
      <c r="CL262" s="150"/>
      <c r="CM262" s="150"/>
      <c r="CN262" s="150"/>
      <c r="CO262" s="150"/>
      <c r="CP262" s="150"/>
      <c r="CQ262" s="150"/>
      <c r="CR262" s="150"/>
      <c r="CS262" s="150"/>
      <c r="CT262" s="150"/>
      <c r="CU262" s="150"/>
      <c r="CV262" s="150"/>
      <c r="CW262" s="150"/>
      <c r="CX262" s="150"/>
      <c r="CY262" s="150"/>
      <c r="CZ262" s="150"/>
      <c r="DA262" s="150"/>
      <c r="DB262" s="150"/>
      <c r="DC262" s="150"/>
      <c r="DD262" s="150"/>
      <c r="DE262" s="150"/>
      <c r="DF262" s="150"/>
      <c r="DG262" s="150"/>
      <c r="DH262" s="150"/>
      <c r="DI262" s="150"/>
      <c r="DJ262" s="150"/>
      <c r="DK262" s="150"/>
      <c r="DL262" s="150"/>
      <c r="DM262" s="150"/>
      <c r="DN262" s="150"/>
      <c r="DO262" s="150"/>
      <c r="DP262" s="150"/>
      <c r="DQ262" s="150"/>
      <c r="DR262" s="150"/>
      <c r="DS262" s="150"/>
      <c r="DT262" s="150"/>
      <c r="DU262" s="150"/>
      <c r="DV262" s="150"/>
      <c r="DW262" s="150"/>
      <c r="DX262" s="150"/>
      <c r="DY262" s="150"/>
      <c r="DZ262" s="150"/>
      <c r="EA262" s="150"/>
      <c r="EB262" s="150"/>
      <c r="EC262" s="150"/>
      <c r="ED262" s="150"/>
      <c r="EE262" s="150"/>
      <c r="EF262" s="150"/>
      <c r="EG262" s="150"/>
      <c r="EH262" s="150"/>
      <c r="EI262" s="150"/>
      <c r="EJ262" s="150"/>
      <c r="EK262" s="150"/>
      <c r="EL262" s="150"/>
      <c r="EM262" s="150"/>
      <c r="EN262" s="150"/>
      <c r="EO262" s="150"/>
      <c r="EP262" s="150"/>
      <c r="EQ262" s="150"/>
      <c r="ER262" s="150"/>
      <c r="ES262" s="150"/>
      <c r="ET262" s="150"/>
      <c r="EU262" s="150"/>
      <c r="EV262" s="150"/>
      <c r="EW262" s="150"/>
      <c r="EX262" s="150"/>
      <c r="EY262" s="150"/>
      <c r="EZ262" s="150"/>
      <c r="FA262" s="150"/>
      <c r="FB262" s="150"/>
      <c r="FC262" s="150"/>
      <c r="FD262" s="150"/>
      <c r="FE262" s="150"/>
      <c r="FF262" s="150"/>
      <c r="FG262" s="150"/>
      <c r="FH262" s="150"/>
      <c r="FI262" s="150"/>
      <c r="FJ262" s="150"/>
      <c r="FK262" s="150"/>
      <c r="FL262" s="150"/>
      <c r="FM262" s="150"/>
      <c r="FN262" s="150"/>
      <c r="FO262" s="150"/>
      <c r="FP262" s="150"/>
      <c r="FQ262" s="150"/>
      <c r="FR262" s="150"/>
      <c r="FS262" s="150"/>
      <c r="FT262" s="150"/>
      <c r="FU262" s="150"/>
      <c r="FV262" s="150"/>
      <c r="FW262" s="150"/>
      <c r="FX262" s="150"/>
      <c r="FY262" s="150"/>
      <c r="FZ262" s="150"/>
      <c r="GA262" s="150"/>
      <c r="GB262" s="150"/>
      <c r="GC262" s="150"/>
      <c r="GD262" s="150"/>
      <c r="GE262" s="150"/>
      <c r="GF262" s="150"/>
      <c r="GG262" s="150"/>
      <c r="GH262" s="150"/>
      <c r="GI262" s="150"/>
      <c r="GJ262" s="150"/>
      <c r="GK262" s="150"/>
      <c r="GL262" s="150"/>
      <c r="GM262" s="150"/>
      <c r="GN262" s="150"/>
      <c r="GO262" s="150"/>
      <c r="GP262" s="150"/>
      <c r="GQ262" s="150"/>
      <c r="GR262" s="150"/>
      <c r="GS262" s="150"/>
      <c r="GT262" s="150"/>
      <c r="GU262" s="150"/>
      <c r="GV262" s="150"/>
      <c r="GW262" s="150"/>
      <c r="GX262" s="150"/>
      <c r="GY262" s="150"/>
      <c r="GZ262" s="150"/>
      <c r="HA262" s="150"/>
      <c r="HB262" s="150"/>
      <c r="HC262" s="150"/>
      <c r="HD262" s="150"/>
      <c r="HE262" s="150"/>
      <c r="HF262" s="150"/>
      <c r="HG262" s="150"/>
      <c r="HH262" s="150"/>
      <c r="HI262" s="150"/>
      <c r="HJ262" s="150"/>
      <c r="HK262" s="150"/>
      <c r="HL262" s="150"/>
      <c r="HM262" s="150"/>
      <c r="HN262" s="150"/>
      <c r="HO262" s="150"/>
      <c r="HP262" s="150"/>
      <c r="HQ262" s="150"/>
      <c r="HR262" s="150"/>
      <c r="HS262" s="150"/>
      <c r="HT262" s="150"/>
      <c r="HU262" s="150"/>
      <c r="HV262" s="150"/>
      <c r="HW262" s="150"/>
      <c r="HX262" s="150"/>
      <c r="HY262" s="150"/>
      <c r="HZ262" s="150"/>
      <c r="IA262" s="150"/>
      <c r="IB262" s="150"/>
      <c r="IC262" s="150"/>
      <c r="ID262" s="150"/>
      <c r="IE262" s="150"/>
      <c r="IF262" s="150"/>
      <c r="IG262" s="150"/>
      <c r="IH262" s="150"/>
      <c r="II262" s="150"/>
      <c r="IJ262" s="150"/>
      <c r="IK262" s="150"/>
      <c r="IL262" s="150"/>
      <c r="IM262" s="150"/>
      <c r="IN262" s="150"/>
      <c r="IO262" s="150"/>
      <c r="IP262" s="150"/>
      <c r="IQ262" s="150"/>
      <c r="IR262" s="150"/>
      <c r="IS262" s="150"/>
      <c r="IT262" s="150"/>
      <c r="IU262" s="150"/>
      <c r="IV262" s="150"/>
      <c r="IW262" s="150"/>
      <c r="IX262" s="150"/>
      <c r="IY262" s="150"/>
      <c r="IZ262" s="150"/>
      <c r="JA262" s="150"/>
      <c r="JB262" s="150"/>
      <c r="JC262" s="150"/>
      <c r="JD262" s="150"/>
      <c r="JE262" s="150"/>
      <c r="JF262" s="150"/>
      <c r="JG262" s="150"/>
      <c r="JH262" s="150"/>
      <c r="JI262" s="150"/>
      <c r="JJ262" s="150"/>
      <c r="JK262" s="150"/>
      <c r="JL262" s="150"/>
      <c r="JM262" s="150"/>
      <c r="JN262" s="150"/>
      <c r="JO262" s="150"/>
      <c r="JP262" s="150"/>
      <c r="JQ262" s="150"/>
      <c r="JR262" s="150"/>
      <c r="JS262" s="150"/>
      <c r="JT262" s="150"/>
      <c r="JU262" s="150"/>
      <c r="JV262" s="150"/>
      <c r="JW262" s="150"/>
      <c r="JX262" s="150"/>
      <c r="JY262" s="150"/>
      <c r="JZ262" s="150"/>
      <c r="KA262" s="150"/>
      <c r="KB262" s="150"/>
      <c r="KC262" s="150"/>
      <c r="KD262" s="150"/>
      <c r="KE262" s="150"/>
      <c r="KF262" s="150"/>
      <c r="KG262" s="150"/>
      <c r="KH262" s="150"/>
      <c r="KI262" s="150"/>
      <c r="KJ262" s="150"/>
      <c r="KK262" s="150"/>
      <c r="KL262" s="150"/>
      <c r="KM262" s="150"/>
      <c r="KN262" s="150"/>
      <c r="KO262" s="150"/>
      <c r="KP262" s="150"/>
      <c r="KQ262" s="150"/>
      <c r="KR262" s="150"/>
      <c r="KS262" s="150"/>
      <c r="KT262" s="150"/>
      <c r="KU262" s="150"/>
      <c r="KV262" s="150"/>
      <c r="KW262" s="150"/>
      <c r="KX262" s="150"/>
      <c r="KY262" s="150"/>
      <c r="KZ262" s="150"/>
      <c r="LA262" s="150"/>
      <c r="LB262" s="150"/>
      <c r="LC262" s="150"/>
      <c r="LD262" s="150"/>
      <c r="LE262" s="150"/>
      <c r="LF262" s="150"/>
      <c r="LG262" s="150"/>
      <c r="LH262" s="150"/>
      <c r="LI262" s="150"/>
      <c r="LJ262" s="150"/>
      <c r="LK262" s="150"/>
      <c r="LL262" s="150"/>
      <c r="LM262" s="150"/>
      <c r="LN262" s="150"/>
      <c r="LO262" s="150"/>
      <c r="LP262" s="150"/>
      <c r="LQ262" s="150"/>
      <c r="LR262" s="150"/>
    </row>
    <row r="263" spans="1:330" s="158" customFormat="1" ht="15" x14ac:dyDescent="0.2">
      <c r="A263" s="151" t="s">
        <v>616</v>
      </c>
      <c r="B263" s="151" t="s">
        <v>635</v>
      </c>
      <c r="C263" s="153">
        <v>43</v>
      </c>
      <c r="D263" s="153"/>
      <c r="E263" s="151" t="s">
        <v>101</v>
      </c>
      <c r="F263" s="174">
        <v>3132</v>
      </c>
      <c r="G263" s="155" t="s">
        <v>40</v>
      </c>
      <c r="H263" s="156"/>
      <c r="I263" s="94">
        <v>1400</v>
      </c>
      <c r="J263" s="112"/>
      <c r="K263" s="94">
        <v>400</v>
      </c>
      <c r="L263" s="112"/>
      <c r="M263" s="118">
        <v>400</v>
      </c>
      <c r="N263" s="113"/>
      <c r="O263" s="118">
        <v>400</v>
      </c>
      <c r="P263" s="113"/>
      <c r="Q263" s="118">
        <v>400</v>
      </c>
      <c r="R263" s="113"/>
      <c r="S263" s="118"/>
      <c r="T263" s="113"/>
      <c r="U263" s="94">
        <v>0</v>
      </c>
      <c r="V263" s="112"/>
      <c r="W263" s="118"/>
      <c r="X263" s="113"/>
      <c r="Y263" s="118"/>
      <c r="Z263" s="113"/>
      <c r="AA263" s="118"/>
      <c r="AB263" s="113"/>
      <c r="AC263" s="118"/>
      <c r="AD263" s="113"/>
      <c r="AE263" s="118"/>
      <c r="AF263" s="113"/>
      <c r="AG263" s="118"/>
      <c r="AH263" s="113"/>
      <c r="AI263" s="118"/>
      <c r="AJ263" s="113"/>
      <c r="AK263" s="118"/>
      <c r="AL263" s="113"/>
      <c r="AM263" s="157"/>
      <c r="AN263" s="157"/>
      <c r="AO263" s="157"/>
      <c r="AP263" s="157"/>
      <c r="AQ263" s="157"/>
      <c r="AR263" s="157"/>
      <c r="AS263" s="157"/>
      <c r="AT263" s="157"/>
      <c r="AU263" s="157"/>
      <c r="AV263" s="157"/>
      <c r="AW263" s="157"/>
      <c r="AX263" s="157"/>
      <c r="AY263" s="157"/>
      <c r="AZ263" s="157"/>
      <c r="BA263" s="157"/>
      <c r="BB263" s="157"/>
      <c r="BC263" s="157"/>
      <c r="BD263" s="157"/>
      <c r="BE263" s="157"/>
      <c r="BF263" s="157"/>
      <c r="BG263" s="157"/>
      <c r="BH263" s="157"/>
      <c r="BI263" s="157"/>
      <c r="BJ263" s="157"/>
      <c r="BK263" s="157"/>
      <c r="BL263" s="157"/>
      <c r="BM263" s="157"/>
      <c r="BN263" s="157"/>
      <c r="BO263" s="157"/>
      <c r="BP263" s="157"/>
      <c r="BQ263" s="157"/>
      <c r="BR263" s="157"/>
      <c r="BS263" s="157"/>
      <c r="BT263" s="157"/>
      <c r="BU263" s="157"/>
      <c r="BV263" s="157"/>
      <c r="BW263" s="157"/>
      <c r="BX263" s="157"/>
      <c r="BY263" s="157"/>
      <c r="BZ263" s="157"/>
      <c r="CA263" s="157"/>
      <c r="CB263" s="157"/>
      <c r="CC263" s="157"/>
      <c r="CD263" s="157"/>
      <c r="CE263" s="157"/>
      <c r="CF263" s="157"/>
      <c r="CG263" s="157"/>
      <c r="CH263" s="157"/>
      <c r="CI263" s="157"/>
      <c r="CJ263" s="157"/>
      <c r="CK263" s="157"/>
      <c r="CL263" s="157"/>
      <c r="CM263" s="157"/>
      <c r="CN263" s="157"/>
      <c r="CO263" s="157"/>
      <c r="CP263" s="157"/>
      <c r="CQ263" s="157"/>
      <c r="CR263" s="157"/>
      <c r="CS263" s="157"/>
      <c r="CT263" s="157"/>
      <c r="CU263" s="157"/>
      <c r="CV263" s="157"/>
      <c r="CW263" s="157"/>
      <c r="CX263" s="157"/>
      <c r="CY263" s="157"/>
      <c r="CZ263" s="157"/>
      <c r="DA263" s="157"/>
      <c r="DB263" s="157"/>
      <c r="DC263" s="157"/>
      <c r="DD263" s="157"/>
      <c r="DE263" s="157"/>
      <c r="DF263" s="157"/>
      <c r="DG263" s="157"/>
      <c r="DH263" s="157"/>
      <c r="DI263" s="157"/>
      <c r="DJ263" s="157"/>
      <c r="DK263" s="157"/>
      <c r="DL263" s="157"/>
      <c r="DM263" s="157"/>
      <c r="DN263" s="157"/>
      <c r="DO263" s="157"/>
      <c r="DP263" s="157"/>
      <c r="DQ263" s="157"/>
      <c r="DR263" s="157"/>
      <c r="DS263" s="157"/>
      <c r="DT263" s="157"/>
      <c r="DU263" s="157"/>
      <c r="DV263" s="157"/>
      <c r="DW263" s="157"/>
      <c r="DX263" s="157"/>
      <c r="DY263" s="157"/>
      <c r="DZ263" s="157"/>
      <c r="EA263" s="157"/>
      <c r="EB263" s="157"/>
      <c r="EC263" s="157"/>
      <c r="ED263" s="157"/>
      <c r="EE263" s="157"/>
      <c r="EF263" s="157"/>
      <c r="EG263" s="157"/>
      <c r="EH263" s="157"/>
      <c r="EI263" s="157"/>
      <c r="EJ263" s="157"/>
      <c r="EK263" s="157"/>
      <c r="EL263" s="157"/>
      <c r="EM263" s="157"/>
      <c r="EN263" s="157"/>
      <c r="EO263" s="157"/>
      <c r="EP263" s="157"/>
      <c r="EQ263" s="157"/>
      <c r="ER263" s="157"/>
      <c r="ES263" s="157"/>
      <c r="ET263" s="157"/>
      <c r="EU263" s="157"/>
      <c r="EV263" s="157"/>
      <c r="EW263" s="157"/>
      <c r="EX263" s="157"/>
      <c r="EY263" s="157"/>
      <c r="EZ263" s="157"/>
      <c r="FA263" s="157"/>
      <c r="FB263" s="157"/>
      <c r="FC263" s="157"/>
      <c r="FD263" s="157"/>
      <c r="FE263" s="157"/>
      <c r="FF263" s="157"/>
      <c r="FG263" s="157"/>
      <c r="FH263" s="157"/>
      <c r="FI263" s="157"/>
      <c r="FJ263" s="157"/>
      <c r="FK263" s="157"/>
      <c r="FL263" s="157"/>
      <c r="FM263" s="157"/>
      <c r="FN263" s="157"/>
      <c r="FO263" s="157"/>
      <c r="FP263" s="157"/>
      <c r="FQ263" s="157"/>
      <c r="FR263" s="157"/>
      <c r="FS263" s="157"/>
      <c r="FT263" s="157"/>
      <c r="FU263" s="157"/>
      <c r="FV263" s="157"/>
      <c r="FW263" s="157"/>
      <c r="FX263" s="157"/>
      <c r="FY263" s="157"/>
      <c r="FZ263" s="157"/>
      <c r="GA263" s="157"/>
      <c r="GB263" s="157"/>
      <c r="GC263" s="157"/>
      <c r="GD263" s="157"/>
      <c r="GE263" s="157"/>
      <c r="GF263" s="157"/>
      <c r="GG263" s="157"/>
      <c r="GH263" s="157"/>
      <c r="GI263" s="157"/>
      <c r="GJ263" s="157"/>
      <c r="GK263" s="157"/>
      <c r="GL263" s="157"/>
      <c r="GM263" s="157"/>
      <c r="GN263" s="157"/>
      <c r="GO263" s="157"/>
      <c r="GP263" s="157"/>
      <c r="GQ263" s="157"/>
      <c r="GR263" s="157"/>
      <c r="GS263" s="157"/>
      <c r="GT263" s="157"/>
      <c r="GU263" s="157"/>
      <c r="GV263" s="157"/>
      <c r="GW263" s="157"/>
      <c r="GX263" s="157"/>
      <c r="GY263" s="157"/>
      <c r="GZ263" s="157"/>
      <c r="HA263" s="157"/>
      <c r="HB263" s="157"/>
      <c r="HC263" s="157"/>
      <c r="HD263" s="157"/>
      <c r="HE263" s="157"/>
      <c r="HF263" s="157"/>
      <c r="HG263" s="157"/>
      <c r="HH263" s="157"/>
      <c r="HI263" s="157"/>
      <c r="HJ263" s="157"/>
      <c r="HK263" s="157"/>
      <c r="HL263" s="157"/>
      <c r="HM263" s="157"/>
      <c r="HN263" s="157"/>
      <c r="HO263" s="157"/>
      <c r="HP263" s="157"/>
      <c r="HQ263" s="157"/>
      <c r="HR263" s="157"/>
      <c r="HS263" s="157"/>
      <c r="HT263" s="157"/>
      <c r="HU263" s="157"/>
      <c r="HV263" s="157"/>
      <c r="HW263" s="157"/>
      <c r="HX263" s="157"/>
      <c r="HY263" s="157"/>
      <c r="HZ263" s="157"/>
      <c r="IA263" s="157"/>
      <c r="IB263" s="157"/>
      <c r="IC263" s="157"/>
      <c r="ID263" s="157"/>
      <c r="IE263" s="157"/>
      <c r="IF263" s="157"/>
      <c r="IG263" s="157"/>
      <c r="IH263" s="157"/>
      <c r="II263" s="157"/>
      <c r="IJ263" s="157"/>
      <c r="IK263" s="157"/>
      <c r="IL263" s="157"/>
      <c r="IM263" s="157"/>
      <c r="IN263" s="157"/>
      <c r="IO263" s="157"/>
      <c r="IP263" s="157"/>
      <c r="IQ263" s="157"/>
      <c r="IR263" s="157"/>
      <c r="IS263" s="157"/>
      <c r="IT263" s="157"/>
      <c r="IU263" s="157"/>
      <c r="IV263" s="157"/>
      <c r="IW263" s="157"/>
      <c r="IX263" s="157"/>
      <c r="IY263" s="157"/>
      <c r="IZ263" s="157"/>
      <c r="JA263" s="157"/>
      <c r="JB263" s="157"/>
      <c r="JC263" s="157"/>
      <c r="JD263" s="157"/>
      <c r="JE263" s="157"/>
      <c r="JF263" s="157"/>
      <c r="JG263" s="157"/>
      <c r="JH263" s="157"/>
      <c r="JI263" s="157"/>
      <c r="JJ263" s="157"/>
      <c r="JK263" s="157"/>
      <c r="JL263" s="157"/>
      <c r="JM263" s="157"/>
      <c r="JN263" s="157"/>
      <c r="JO263" s="157"/>
      <c r="JP263" s="157"/>
      <c r="JQ263" s="157"/>
      <c r="JR263" s="157"/>
      <c r="JS263" s="157"/>
      <c r="JT263" s="157"/>
      <c r="JU263" s="157"/>
      <c r="JV263" s="157"/>
      <c r="JW263" s="157"/>
      <c r="JX263" s="157"/>
      <c r="JY263" s="157"/>
      <c r="JZ263" s="157"/>
      <c r="KA263" s="157"/>
      <c r="KB263" s="157"/>
      <c r="KC263" s="157"/>
      <c r="KD263" s="157"/>
      <c r="KE263" s="157"/>
      <c r="KF263" s="157"/>
      <c r="KG263" s="157"/>
      <c r="KH263" s="157"/>
      <c r="KI263" s="157"/>
      <c r="KJ263" s="157"/>
      <c r="KK263" s="157"/>
      <c r="KL263" s="157"/>
      <c r="KM263" s="157"/>
      <c r="KN263" s="157"/>
      <c r="KO263" s="157"/>
      <c r="KP263" s="157"/>
      <c r="KQ263" s="157"/>
      <c r="KR263" s="157"/>
      <c r="KS263" s="157"/>
      <c r="KT263" s="157"/>
      <c r="KU263" s="157"/>
      <c r="KV263" s="157"/>
      <c r="KW263" s="157"/>
      <c r="KX263" s="157"/>
      <c r="KY263" s="157"/>
      <c r="KZ263" s="157"/>
      <c r="LA263" s="157"/>
      <c r="LB263" s="157"/>
      <c r="LC263" s="157"/>
      <c r="LD263" s="157"/>
      <c r="LE263" s="157"/>
      <c r="LF263" s="157"/>
      <c r="LG263" s="157"/>
      <c r="LH263" s="157"/>
      <c r="LI263" s="157"/>
      <c r="LJ263" s="157"/>
      <c r="LK263" s="157"/>
      <c r="LL263" s="157"/>
      <c r="LM263" s="157"/>
      <c r="LN263" s="157"/>
      <c r="LO263" s="157"/>
      <c r="LP263" s="157"/>
      <c r="LQ263" s="157"/>
      <c r="LR263" s="157"/>
    </row>
    <row r="264" spans="1:330" x14ac:dyDescent="0.2">
      <c r="A264" s="170" t="s">
        <v>616</v>
      </c>
      <c r="B264" s="170" t="s">
        <v>635</v>
      </c>
      <c r="C264" s="141">
        <v>43</v>
      </c>
      <c r="D264" s="141"/>
      <c r="E264" s="171"/>
      <c r="F264" s="142">
        <v>42</v>
      </c>
      <c r="G264" s="143"/>
      <c r="H264" s="193"/>
      <c r="I264" s="105">
        <f t="shared" ref="I264:AK265" si="473">I265</f>
        <v>16686</v>
      </c>
      <c r="J264" s="105">
        <f t="shared" si="473"/>
        <v>0</v>
      </c>
      <c r="K264" s="105">
        <f t="shared" si="473"/>
        <v>26000</v>
      </c>
      <c r="L264" s="105">
        <f t="shared" si="473"/>
        <v>0</v>
      </c>
      <c r="M264" s="105">
        <f t="shared" si="473"/>
        <v>26000</v>
      </c>
      <c r="N264" s="105">
        <f t="shared" si="473"/>
        <v>0</v>
      </c>
      <c r="O264" s="105">
        <f t="shared" si="473"/>
        <v>26000</v>
      </c>
      <c r="P264" s="105">
        <f t="shared" si="473"/>
        <v>0</v>
      </c>
      <c r="Q264" s="105">
        <f t="shared" si="473"/>
        <v>26000</v>
      </c>
      <c r="R264" s="105">
        <f t="shared" si="473"/>
        <v>0</v>
      </c>
      <c r="S264" s="105">
        <f t="shared" si="473"/>
        <v>0</v>
      </c>
      <c r="T264" s="105">
        <f t="shared" si="473"/>
        <v>0</v>
      </c>
      <c r="U264" s="105">
        <f t="shared" si="473"/>
        <v>0</v>
      </c>
      <c r="V264" s="105">
        <f t="shared" si="473"/>
        <v>0</v>
      </c>
      <c r="W264" s="105">
        <f t="shared" si="473"/>
        <v>0</v>
      </c>
      <c r="X264" s="105">
        <f t="shared" si="473"/>
        <v>0</v>
      </c>
      <c r="Y264" s="105">
        <f t="shared" si="473"/>
        <v>0</v>
      </c>
      <c r="Z264" s="105">
        <f t="shared" si="473"/>
        <v>0</v>
      </c>
      <c r="AA264" s="105">
        <f t="shared" si="473"/>
        <v>0</v>
      </c>
      <c r="AB264" s="105">
        <f t="shared" si="473"/>
        <v>0</v>
      </c>
      <c r="AC264" s="105">
        <f t="shared" si="473"/>
        <v>0</v>
      </c>
      <c r="AD264" s="105">
        <f t="shared" si="473"/>
        <v>0</v>
      </c>
      <c r="AE264" s="105">
        <f t="shared" si="473"/>
        <v>0</v>
      </c>
      <c r="AF264" s="105">
        <f t="shared" si="473"/>
        <v>0</v>
      </c>
      <c r="AG264" s="105">
        <f t="shared" si="473"/>
        <v>0</v>
      </c>
      <c r="AH264" s="105">
        <f t="shared" ref="AG264:AJ265" si="474">AH265</f>
        <v>0</v>
      </c>
      <c r="AI264" s="105">
        <f t="shared" si="473"/>
        <v>0</v>
      </c>
      <c r="AJ264" s="105">
        <f t="shared" si="474"/>
        <v>0</v>
      </c>
      <c r="AK264" s="105">
        <f t="shared" si="473"/>
        <v>0</v>
      </c>
      <c r="AL264" s="105">
        <f t="shared" ref="AK264:AL265" si="475">AL265</f>
        <v>0</v>
      </c>
    </row>
    <row r="265" spans="1:330" s="159" customFormat="1" x14ac:dyDescent="0.2">
      <c r="A265" s="145" t="s">
        <v>616</v>
      </c>
      <c r="B265" s="145" t="s">
        <v>635</v>
      </c>
      <c r="C265" s="147">
        <v>43</v>
      </c>
      <c r="D265" s="147"/>
      <c r="E265" s="145"/>
      <c r="F265" s="168">
        <v>422</v>
      </c>
      <c r="G265" s="194"/>
      <c r="H265" s="195"/>
      <c r="I265" s="101">
        <f t="shared" si="473"/>
        <v>16686</v>
      </c>
      <c r="J265" s="101">
        <f t="shared" si="473"/>
        <v>0</v>
      </c>
      <c r="K265" s="101">
        <f t="shared" si="473"/>
        <v>26000</v>
      </c>
      <c r="L265" s="101">
        <f t="shared" si="473"/>
        <v>0</v>
      </c>
      <c r="M265" s="108">
        <f t="shared" si="473"/>
        <v>26000</v>
      </c>
      <c r="N265" s="108">
        <f t="shared" si="473"/>
        <v>0</v>
      </c>
      <c r="O265" s="108">
        <f t="shared" si="473"/>
        <v>26000</v>
      </c>
      <c r="P265" s="108">
        <f t="shared" si="473"/>
        <v>0</v>
      </c>
      <c r="Q265" s="108">
        <f t="shared" si="473"/>
        <v>26000</v>
      </c>
      <c r="R265" s="108">
        <f t="shared" si="473"/>
        <v>0</v>
      </c>
      <c r="S265" s="108">
        <f t="shared" si="473"/>
        <v>0</v>
      </c>
      <c r="T265" s="108">
        <f t="shared" si="473"/>
        <v>0</v>
      </c>
      <c r="U265" s="101">
        <f t="shared" si="473"/>
        <v>0</v>
      </c>
      <c r="V265" s="101">
        <f t="shared" si="473"/>
        <v>0</v>
      </c>
      <c r="W265" s="108">
        <f t="shared" si="473"/>
        <v>0</v>
      </c>
      <c r="X265" s="108">
        <f t="shared" si="473"/>
        <v>0</v>
      </c>
      <c r="Y265" s="108">
        <f t="shared" si="473"/>
        <v>0</v>
      </c>
      <c r="Z265" s="108">
        <f t="shared" si="473"/>
        <v>0</v>
      </c>
      <c r="AA265" s="108">
        <f t="shared" si="473"/>
        <v>0</v>
      </c>
      <c r="AB265" s="108">
        <f t="shared" si="473"/>
        <v>0</v>
      </c>
      <c r="AC265" s="108">
        <f t="shared" si="473"/>
        <v>0</v>
      </c>
      <c r="AD265" s="108">
        <f t="shared" si="473"/>
        <v>0</v>
      </c>
      <c r="AE265" s="108">
        <f t="shared" si="473"/>
        <v>0</v>
      </c>
      <c r="AF265" s="108">
        <f t="shared" si="473"/>
        <v>0</v>
      </c>
      <c r="AG265" s="108">
        <f t="shared" si="474"/>
        <v>0</v>
      </c>
      <c r="AH265" s="108">
        <f t="shared" si="474"/>
        <v>0</v>
      </c>
      <c r="AI265" s="108">
        <f t="shared" si="474"/>
        <v>0</v>
      </c>
      <c r="AJ265" s="108">
        <f t="shared" si="474"/>
        <v>0</v>
      </c>
      <c r="AK265" s="108">
        <f t="shared" si="475"/>
        <v>0</v>
      </c>
      <c r="AL265" s="108">
        <f t="shared" si="475"/>
        <v>0</v>
      </c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  <c r="CA265" s="150"/>
      <c r="CB265" s="150"/>
      <c r="CC265" s="150"/>
      <c r="CD265" s="150"/>
      <c r="CE265" s="150"/>
      <c r="CF265" s="150"/>
      <c r="CG265" s="150"/>
      <c r="CH265" s="150"/>
      <c r="CI265" s="150"/>
      <c r="CJ265" s="150"/>
      <c r="CK265" s="150"/>
      <c r="CL265" s="150"/>
      <c r="CM265" s="150"/>
      <c r="CN265" s="150"/>
      <c r="CO265" s="150"/>
      <c r="CP265" s="150"/>
      <c r="CQ265" s="150"/>
      <c r="CR265" s="150"/>
      <c r="CS265" s="150"/>
      <c r="CT265" s="150"/>
      <c r="CU265" s="150"/>
      <c r="CV265" s="150"/>
      <c r="CW265" s="150"/>
      <c r="CX265" s="150"/>
      <c r="CY265" s="150"/>
      <c r="CZ265" s="150"/>
      <c r="DA265" s="150"/>
      <c r="DB265" s="150"/>
      <c r="DC265" s="150"/>
      <c r="DD265" s="150"/>
      <c r="DE265" s="150"/>
      <c r="DF265" s="150"/>
      <c r="DG265" s="150"/>
      <c r="DH265" s="150"/>
      <c r="DI265" s="150"/>
      <c r="DJ265" s="150"/>
      <c r="DK265" s="150"/>
      <c r="DL265" s="150"/>
      <c r="DM265" s="150"/>
      <c r="DN265" s="150"/>
      <c r="DO265" s="150"/>
      <c r="DP265" s="150"/>
      <c r="DQ265" s="150"/>
      <c r="DR265" s="150"/>
      <c r="DS265" s="150"/>
      <c r="DT265" s="150"/>
      <c r="DU265" s="150"/>
      <c r="DV265" s="150"/>
      <c r="DW265" s="150"/>
      <c r="DX265" s="150"/>
      <c r="DY265" s="150"/>
      <c r="DZ265" s="150"/>
      <c r="EA265" s="150"/>
      <c r="EB265" s="150"/>
      <c r="EC265" s="150"/>
      <c r="ED265" s="150"/>
      <c r="EE265" s="150"/>
      <c r="EF265" s="150"/>
      <c r="EG265" s="150"/>
      <c r="EH265" s="150"/>
      <c r="EI265" s="150"/>
      <c r="EJ265" s="150"/>
      <c r="EK265" s="150"/>
      <c r="EL265" s="150"/>
      <c r="EM265" s="150"/>
      <c r="EN265" s="150"/>
      <c r="EO265" s="150"/>
      <c r="EP265" s="150"/>
      <c r="EQ265" s="150"/>
      <c r="ER265" s="150"/>
      <c r="ES265" s="150"/>
      <c r="ET265" s="150"/>
      <c r="EU265" s="150"/>
      <c r="EV265" s="150"/>
      <c r="EW265" s="150"/>
      <c r="EX265" s="150"/>
      <c r="EY265" s="150"/>
      <c r="EZ265" s="150"/>
      <c r="FA265" s="150"/>
      <c r="FB265" s="150"/>
      <c r="FC265" s="150"/>
      <c r="FD265" s="150"/>
      <c r="FE265" s="150"/>
      <c r="FF265" s="150"/>
      <c r="FG265" s="150"/>
      <c r="FH265" s="150"/>
      <c r="FI265" s="150"/>
      <c r="FJ265" s="150"/>
      <c r="FK265" s="150"/>
      <c r="FL265" s="150"/>
      <c r="FM265" s="150"/>
      <c r="FN265" s="150"/>
      <c r="FO265" s="150"/>
      <c r="FP265" s="150"/>
      <c r="FQ265" s="150"/>
      <c r="FR265" s="150"/>
      <c r="FS265" s="150"/>
      <c r="FT265" s="150"/>
      <c r="FU265" s="150"/>
      <c r="FV265" s="150"/>
      <c r="FW265" s="150"/>
      <c r="FX265" s="150"/>
      <c r="FY265" s="150"/>
      <c r="FZ265" s="150"/>
      <c r="GA265" s="150"/>
      <c r="GB265" s="150"/>
      <c r="GC265" s="150"/>
      <c r="GD265" s="150"/>
      <c r="GE265" s="150"/>
      <c r="GF265" s="150"/>
      <c r="GG265" s="150"/>
      <c r="GH265" s="150"/>
      <c r="GI265" s="150"/>
      <c r="GJ265" s="150"/>
      <c r="GK265" s="150"/>
      <c r="GL265" s="150"/>
      <c r="GM265" s="150"/>
      <c r="GN265" s="150"/>
      <c r="GO265" s="150"/>
      <c r="GP265" s="150"/>
      <c r="GQ265" s="150"/>
      <c r="GR265" s="150"/>
      <c r="GS265" s="150"/>
      <c r="GT265" s="150"/>
      <c r="GU265" s="150"/>
      <c r="GV265" s="150"/>
      <c r="GW265" s="150"/>
      <c r="GX265" s="150"/>
      <c r="GY265" s="150"/>
      <c r="GZ265" s="150"/>
      <c r="HA265" s="150"/>
      <c r="HB265" s="150"/>
      <c r="HC265" s="150"/>
      <c r="HD265" s="150"/>
      <c r="HE265" s="150"/>
      <c r="HF265" s="150"/>
      <c r="HG265" s="150"/>
      <c r="HH265" s="150"/>
      <c r="HI265" s="150"/>
      <c r="HJ265" s="150"/>
      <c r="HK265" s="150"/>
      <c r="HL265" s="150"/>
      <c r="HM265" s="150"/>
      <c r="HN265" s="150"/>
      <c r="HO265" s="150"/>
      <c r="HP265" s="150"/>
      <c r="HQ265" s="150"/>
      <c r="HR265" s="150"/>
      <c r="HS265" s="150"/>
      <c r="HT265" s="150"/>
      <c r="HU265" s="150"/>
      <c r="HV265" s="150"/>
      <c r="HW265" s="150"/>
      <c r="HX265" s="150"/>
      <c r="HY265" s="150"/>
      <c r="HZ265" s="150"/>
      <c r="IA265" s="150"/>
      <c r="IB265" s="150"/>
      <c r="IC265" s="150"/>
      <c r="ID265" s="150"/>
      <c r="IE265" s="150"/>
      <c r="IF265" s="150"/>
      <c r="IG265" s="150"/>
      <c r="IH265" s="150"/>
      <c r="II265" s="150"/>
      <c r="IJ265" s="150"/>
      <c r="IK265" s="150"/>
      <c r="IL265" s="150"/>
      <c r="IM265" s="150"/>
      <c r="IN265" s="150"/>
      <c r="IO265" s="150"/>
      <c r="IP265" s="150"/>
      <c r="IQ265" s="150"/>
      <c r="IR265" s="150"/>
      <c r="IS265" s="150"/>
      <c r="IT265" s="150"/>
      <c r="IU265" s="150"/>
      <c r="IV265" s="150"/>
      <c r="IW265" s="150"/>
      <c r="IX265" s="150"/>
      <c r="IY265" s="150"/>
      <c r="IZ265" s="150"/>
      <c r="JA265" s="150"/>
      <c r="JB265" s="150"/>
      <c r="JC265" s="150"/>
      <c r="JD265" s="150"/>
      <c r="JE265" s="150"/>
      <c r="JF265" s="150"/>
      <c r="JG265" s="150"/>
      <c r="JH265" s="150"/>
      <c r="JI265" s="150"/>
      <c r="JJ265" s="150"/>
      <c r="JK265" s="150"/>
      <c r="JL265" s="150"/>
      <c r="JM265" s="150"/>
      <c r="JN265" s="150"/>
      <c r="JO265" s="150"/>
      <c r="JP265" s="150"/>
      <c r="JQ265" s="150"/>
      <c r="JR265" s="150"/>
      <c r="JS265" s="150"/>
      <c r="JT265" s="150"/>
      <c r="JU265" s="150"/>
      <c r="JV265" s="150"/>
      <c r="JW265" s="150"/>
      <c r="JX265" s="150"/>
      <c r="JY265" s="150"/>
      <c r="JZ265" s="150"/>
      <c r="KA265" s="150"/>
      <c r="KB265" s="150"/>
      <c r="KC265" s="150"/>
      <c r="KD265" s="150"/>
      <c r="KE265" s="150"/>
      <c r="KF265" s="150"/>
      <c r="KG265" s="150"/>
      <c r="KH265" s="150"/>
      <c r="KI265" s="150"/>
      <c r="KJ265" s="150"/>
      <c r="KK265" s="150"/>
      <c r="KL265" s="150"/>
      <c r="KM265" s="150"/>
      <c r="KN265" s="150"/>
      <c r="KO265" s="150"/>
      <c r="KP265" s="150"/>
      <c r="KQ265" s="150"/>
      <c r="KR265" s="150"/>
      <c r="KS265" s="150"/>
      <c r="KT265" s="150"/>
      <c r="KU265" s="150"/>
      <c r="KV265" s="150"/>
      <c r="KW265" s="150"/>
      <c r="KX265" s="150"/>
      <c r="KY265" s="150"/>
      <c r="KZ265" s="150"/>
      <c r="LA265" s="150"/>
      <c r="LB265" s="150"/>
      <c r="LC265" s="150"/>
      <c r="LD265" s="150"/>
      <c r="LE265" s="150"/>
      <c r="LF265" s="150"/>
      <c r="LG265" s="150"/>
      <c r="LH265" s="150"/>
      <c r="LI265" s="150"/>
      <c r="LJ265" s="150"/>
      <c r="LK265" s="150"/>
      <c r="LL265" s="150"/>
      <c r="LM265" s="150"/>
      <c r="LN265" s="150"/>
      <c r="LO265" s="150"/>
      <c r="LP265" s="150"/>
      <c r="LQ265" s="150"/>
      <c r="LR265" s="150"/>
    </row>
    <row r="266" spans="1:330" s="158" customFormat="1" ht="15" x14ac:dyDescent="0.2">
      <c r="A266" s="151" t="s">
        <v>616</v>
      </c>
      <c r="B266" s="151" t="s">
        <v>635</v>
      </c>
      <c r="C266" s="153">
        <v>43</v>
      </c>
      <c r="D266" s="153"/>
      <c r="E266" s="151" t="s">
        <v>101</v>
      </c>
      <c r="F266" s="174">
        <v>4227</v>
      </c>
      <c r="G266" s="155" t="s">
        <v>77</v>
      </c>
      <c r="H266" s="196"/>
      <c r="I266" s="94">
        <v>16686</v>
      </c>
      <c r="J266" s="112"/>
      <c r="K266" s="94">
        <v>26000</v>
      </c>
      <c r="L266" s="112"/>
      <c r="M266" s="118">
        <v>26000</v>
      </c>
      <c r="N266" s="113"/>
      <c r="O266" s="118">
        <v>26000</v>
      </c>
      <c r="P266" s="113"/>
      <c r="Q266" s="118">
        <v>26000</v>
      </c>
      <c r="R266" s="113"/>
      <c r="S266" s="118"/>
      <c r="T266" s="113"/>
      <c r="U266" s="94">
        <v>0</v>
      </c>
      <c r="V266" s="112"/>
      <c r="W266" s="118"/>
      <c r="X266" s="113"/>
      <c r="Y266" s="118"/>
      <c r="Z266" s="113"/>
      <c r="AA266" s="118"/>
      <c r="AB266" s="113"/>
      <c r="AC266" s="118"/>
      <c r="AD266" s="113"/>
      <c r="AE266" s="118"/>
      <c r="AF266" s="113"/>
      <c r="AG266" s="118"/>
      <c r="AH266" s="113"/>
      <c r="AI266" s="118"/>
      <c r="AJ266" s="113"/>
      <c r="AK266" s="118"/>
      <c r="AL266" s="113"/>
      <c r="AM266" s="157"/>
      <c r="AN266" s="157"/>
      <c r="AO266" s="157"/>
      <c r="AP266" s="157"/>
      <c r="AQ266" s="157"/>
      <c r="AR266" s="157"/>
      <c r="AS266" s="157"/>
      <c r="AT266" s="157"/>
      <c r="AU266" s="157"/>
      <c r="AV266" s="157"/>
      <c r="AW266" s="157"/>
      <c r="AX266" s="157"/>
      <c r="AY266" s="157"/>
      <c r="AZ266" s="157"/>
      <c r="BA266" s="157"/>
      <c r="BB266" s="157"/>
      <c r="BC266" s="157"/>
      <c r="BD266" s="157"/>
      <c r="BE266" s="157"/>
      <c r="BF266" s="157"/>
      <c r="BG266" s="157"/>
      <c r="BH266" s="157"/>
      <c r="BI266" s="157"/>
      <c r="BJ266" s="157"/>
      <c r="BK266" s="157"/>
      <c r="BL266" s="157"/>
      <c r="BM266" s="157"/>
      <c r="BN266" s="157"/>
      <c r="BO266" s="157"/>
      <c r="BP266" s="157"/>
      <c r="BQ266" s="157"/>
      <c r="BR266" s="157"/>
      <c r="BS266" s="157"/>
      <c r="BT266" s="157"/>
      <c r="BU266" s="157"/>
      <c r="BV266" s="157"/>
      <c r="BW266" s="157"/>
      <c r="BX266" s="157"/>
      <c r="BY266" s="157"/>
      <c r="BZ266" s="157"/>
      <c r="CA266" s="157"/>
      <c r="CB266" s="157"/>
      <c r="CC266" s="157"/>
      <c r="CD266" s="157"/>
      <c r="CE266" s="157"/>
      <c r="CF266" s="157"/>
      <c r="CG266" s="157"/>
      <c r="CH266" s="157"/>
      <c r="CI266" s="157"/>
      <c r="CJ266" s="157"/>
      <c r="CK266" s="157"/>
      <c r="CL266" s="157"/>
      <c r="CM266" s="157"/>
      <c r="CN266" s="157"/>
      <c r="CO266" s="157"/>
      <c r="CP266" s="157"/>
      <c r="CQ266" s="157"/>
      <c r="CR266" s="157"/>
      <c r="CS266" s="157"/>
      <c r="CT266" s="157"/>
      <c r="CU266" s="157"/>
      <c r="CV266" s="157"/>
      <c r="CW266" s="157"/>
      <c r="CX266" s="157"/>
      <c r="CY266" s="157"/>
      <c r="CZ266" s="157"/>
      <c r="DA266" s="157"/>
      <c r="DB266" s="157"/>
      <c r="DC266" s="157"/>
      <c r="DD266" s="157"/>
      <c r="DE266" s="157"/>
      <c r="DF266" s="157"/>
      <c r="DG266" s="157"/>
      <c r="DH266" s="157"/>
      <c r="DI266" s="157"/>
      <c r="DJ266" s="157"/>
      <c r="DK266" s="157"/>
      <c r="DL266" s="157"/>
      <c r="DM266" s="157"/>
      <c r="DN266" s="157"/>
      <c r="DO266" s="157"/>
      <c r="DP266" s="157"/>
      <c r="DQ266" s="157"/>
      <c r="DR266" s="157"/>
      <c r="DS266" s="157"/>
      <c r="DT266" s="157"/>
      <c r="DU266" s="157"/>
      <c r="DV266" s="157"/>
      <c r="DW266" s="157"/>
      <c r="DX266" s="157"/>
      <c r="DY266" s="157"/>
      <c r="DZ266" s="157"/>
      <c r="EA266" s="157"/>
      <c r="EB266" s="157"/>
      <c r="EC266" s="157"/>
      <c r="ED266" s="157"/>
      <c r="EE266" s="157"/>
      <c r="EF266" s="157"/>
      <c r="EG266" s="157"/>
      <c r="EH266" s="157"/>
      <c r="EI266" s="157"/>
      <c r="EJ266" s="157"/>
      <c r="EK266" s="157"/>
      <c r="EL266" s="157"/>
      <c r="EM266" s="157"/>
      <c r="EN266" s="157"/>
      <c r="EO266" s="157"/>
      <c r="EP266" s="157"/>
      <c r="EQ266" s="157"/>
      <c r="ER266" s="157"/>
      <c r="ES266" s="157"/>
      <c r="ET266" s="157"/>
      <c r="EU266" s="157"/>
      <c r="EV266" s="157"/>
      <c r="EW266" s="157"/>
      <c r="EX266" s="157"/>
      <c r="EY266" s="157"/>
      <c r="EZ266" s="157"/>
      <c r="FA266" s="157"/>
      <c r="FB266" s="157"/>
      <c r="FC266" s="157"/>
      <c r="FD266" s="157"/>
      <c r="FE266" s="157"/>
      <c r="FF266" s="157"/>
      <c r="FG266" s="157"/>
      <c r="FH266" s="157"/>
      <c r="FI266" s="157"/>
      <c r="FJ266" s="157"/>
      <c r="FK266" s="157"/>
      <c r="FL266" s="157"/>
      <c r="FM266" s="157"/>
      <c r="FN266" s="157"/>
      <c r="FO266" s="157"/>
      <c r="FP266" s="157"/>
      <c r="FQ266" s="157"/>
      <c r="FR266" s="157"/>
      <c r="FS266" s="157"/>
      <c r="FT266" s="157"/>
      <c r="FU266" s="157"/>
      <c r="FV266" s="157"/>
      <c r="FW266" s="157"/>
      <c r="FX266" s="157"/>
      <c r="FY266" s="157"/>
      <c r="FZ266" s="157"/>
      <c r="GA266" s="157"/>
      <c r="GB266" s="157"/>
      <c r="GC266" s="157"/>
      <c r="GD266" s="157"/>
      <c r="GE266" s="157"/>
      <c r="GF266" s="157"/>
      <c r="GG266" s="157"/>
      <c r="GH266" s="157"/>
      <c r="GI266" s="157"/>
      <c r="GJ266" s="157"/>
      <c r="GK266" s="157"/>
      <c r="GL266" s="157"/>
      <c r="GM266" s="157"/>
      <c r="GN266" s="157"/>
      <c r="GO266" s="157"/>
      <c r="GP266" s="157"/>
      <c r="GQ266" s="157"/>
      <c r="GR266" s="157"/>
      <c r="GS266" s="157"/>
      <c r="GT266" s="157"/>
      <c r="GU266" s="157"/>
      <c r="GV266" s="157"/>
      <c r="GW266" s="157"/>
      <c r="GX266" s="157"/>
      <c r="GY266" s="157"/>
      <c r="GZ266" s="157"/>
      <c r="HA266" s="157"/>
      <c r="HB266" s="157"/>
      <c r="HC266" s="157"/>
      <c r="HD266" s="157"/>
      <c r="HE266" s="157"/>
      <c r="HF266" s="157"/>
      <c r="HG266" s="157"/>
      <c r="HH266" s="157"/>
      <c r="HI266" s="157"/>
      <c r="HJ266" s="157"/>
      <c r="HK266" s="157"/>
      <c r="HL266" s="157"/>
      <c r="HM266" s="157"/>
      <c r="HN266" s="157"/>
      <c r="HO266" s="157"/>
      <c r="HP266" s="157"/>
      <c r="HQ266" s="157"/>
      <c r="HR266" s="157"/>
      <c r="HS266" s="157"/>
      <c r="HT266" s="157"/>
      <c r="HU266" s="157"/>
      <c r="HV266" s="157"/>
      <c r="HW266" s="157"/>
      <c r="HX266" s="157"/>
      <c r="HY266" s="157"/>
      <c r="HZ266" s="157"/>
      <c r="IA266" s="157"/>
      <c r="IB266" s="157"/>
      <c r="IC266" s="157"/>
      <c r="ID266" s="157"/>
      <c r="IE266" s="157"/>
      <c r="IF266" s="157"/>
      <c r="IG266" s="157"/>
      <c r="IH266" s="157"/>
      <c r="II266" s="157"/>
      <c r="IJ266" s="157"/>
      <c r="IK266" s="157"/>
      <c r="IL266" s="157"/>
      <c r="IM266" s="157"/>
      <c r="IN266" s="157"/>
      <c r="IO266" s="157"/>
      <c r="IP266" s="157"/>
      <c r="IQ266" s="157"/>
      <c r="IR266" s="157"/>
      <c r="IS266" s="157"/>
      <c r="IT266" s="157"/>
      <c r="IU266" s="157"/>
      <c r="IV266" s="157"/>
      <c r="IW266" s="157"/>
      <c r="IX266" s="157"/>
      <c r="IY266" s="157"/>
      <c r="IZ266" s="157"/>
      <c r="JA266" s="157"/>
      <c r="JB266" s="157"/>
      <c r="JC266" s="157"/>
      <c r="JD266" s="157"/>
      <c r="JE266" s="157"/>
      <c r="JF266" s="157"/>
      <c r="JG266" s="157"/>
      <c r="JH266" s="157"/>
      <c r="JI266" s="157"/>
      <c r="JJ266" s="157"/>
      <c r="JK266" s="157"/>
      <c r="JL266" s="157"/>
      <c r="JM266" s="157"/>
      <c r="JN266" s="157"/>
      <c r="JO266" s="157"/>
      <c r="JP266" s="157"/>
      <c r="JQ266" s="157"/>
      <c r="JR266" s="157"/>
      <c r="JS266" s="157"/>
      <c r="JT266" s="157"/>
      <c r="JU266" s="157"/>
      <c r="JV266" s="157"/>
      <c r="JW266" s="157"/>
      <c r="JX266" s="157"/>
      <c r="JY266" s="157"/>
      <c r="JZ266" s="157"/>
      <c r="KA266" s="157"/>
      <c r="KB266" s="157"/>
      <c r="KC266" s="157"/>
      <c r="KD266" s="157"/>
      <c r="KE266" s="157"/>
      <c r="KF266" s="157"/>
      <c r="KG266" s="157"/>
      <c r="KH266" s="157"/>
      <c r="KI266" s="157"/>
      <c r="KJ266" s="157"/>
      <c r="KK266" s="157"/>
      <c r="KL266" s="157"/>
      <c r="KM266" s="157"/>
      <c r="KN266" s="157"/>
      <c r="KO266" s="157"/>
      <c r="KP266" s="157"/>
      <c r="KQ266" s="157"/>
      <c r="KR266" s="157"/>
      <c r="KS266" s="157"/>
      <c r="KT266" s="157"/>
      <c r="KU266" s="157"/>
      <c r="KV266" s="157"/>
      <c r="KW266" s="157"/>
      <c r="KX266" s="157"/>
      <c r="KY266" s="157"/>
      <c r="KZ266" s="157"/>
      <c r="LA266" s="157"/>
      <c r="LB266" s="157"/>
      <c r="LC266" s="157"/>
      <c r="LD266" s="157"/>
      <c r="LE266" s="157"/>
      <c r="LF266" s="157"/>
      <c r="LG266" s="157"/>
      <c r="LH266" s="157"/>
      <c r="LI266" s="157"/>
      <c r="LJ266" s="157"/>
      <c r="LK266" s="157"/>
      <c r="LL266" s="157"/>
      <c r="LM266" s="157"/>
      <c r="LN266" s="157"/>
      <c r="LO266" s="157"/>
      <c r="LP266" s="157"/>
      <c r="LQ266" s="157"/>
      <c r="LR266" s="157"/>
    </row>
    <row r="267" spans="1:330" x14ac:dyDescent="0.2">
      <c r="A267" s="170" t="s">
        <v>616</v>
      </c>
      <c r="B267" s="170" t="s">
        <v>635</v>
      </c>
      <c r="C267" s="141">
        <v>56311</v>
      </c>
      <c r="D267" s="141"/>
      <c r="E267" s="171"/>
      <c r="F267" s="142">
        <v>31</v>
      </c>
      <c r="G267" s="143"/>
      <c r="H267" s="172"/>
      <c r="I267" s="105">
        <f t="shared" ref="I267:AF267" si="476">I268+I272+I270</f>
        <v>38000</v>
      </c>
      <c r="J267" s="105">
        <f t="shared" si="476"/>
        <v>0</v>
      </c>
      <c r="K267" s="105">
        <f t="shared" si="476"/>
        <v>10600</v>
      </c>
      <c r="L267" s="105">
        <f t="shared" si="476"/>
        <v>0</v>
      </c>
      <c r="M267" s="105">
        <f t="shared" si="476"/>
        <v>10600</v>
      </c>
      <c r="N267" s="105">
        <f t="shared" si="476"/>
        <v>0</v>
      </c>
      <c r="O267" s="105">
        <f t="shared" ref="O267:P267" si="477">O268+O272+O270</f>
        <v>10600</v>
      </c>
      <c r="P267" s="105">
        <f t="shared" si="477"/>
        <v>0</v>
      </c>
      <c r="Q267" s="105">
        <f t="shared" ref="Q267:T267" si="478">Q268+Q272+Q270</f>
        <v>10600</v>
      </c>
      <c r="R267" s="105">
        <f t="shared" si="478"/>
        <v>0</v>
      </c>
      <c r="S267" s="105">
        <f t="shared" si="478"/>
        <v>0</v>
      </c>
      <c r="T267" s="105">
        <f t="shared" si="478"/>
        <v>0</v>
      </c>
      <c r="U267" s="105">
        <f t="shared" si="476"/>
        <v>0</v>
      </c>
      <c r="V267" s="105">
        <f t="shared" si="476"/>
        <v>0</v>
      </c>
      <c r="W267" s="105">
        <f t="shared" si="476"/>
        <v>0</v>
      </c>
      <c r="X267" s="105">
        <f t="shared" si="476"/>
        <v>0</v>
      </c>
      <c r="Y267" s="105">
        <f t="shared" ref="Y267:Z267" si="479">Y268+Y272+Y270</f>
        <v>0</v>
      </c>
      <c r="Z267" s="105">
        <f t="shared" si="479"/>
        <v>0</v>
      </c>
      <c r="AA267" s="105">
        <f t="shared" ref="AA267:AD267" si="480">AA268+AA272+AA270</f>
        <v>0</v>
      </c>
      <c r="AB267" s="105">
        <f t="shared" si="480"/>
        <v>0</v>
      </c>
      <c r="AC267" s="105">
        <f t="shared" si="480"/>
        <v>0</v>
      </c>
      <c r="AD267" s="105">
        <f t="shared" si="480"/>
        <v>0</v>
      </c>
      <c r="AE267" s="105">
        <f t="shared" si="476"/>
        <v>0</v>
      </c>
      <c r="AF267" s="105">
        <f t="shared" si="476"/>
        <v>0</v>
      </c>
      <c r="AG267" s="105">
        <f t="shared" ref="AG267:AH267" si="481">AG268+AG272+AG270</f>
        <v>0</v>
      </c>
      <c r="AH267" s="105">
        <f t="shared" si="481"/>
        <v>0</v>
      </c>
      <c r="AI267" s="105">
        <f t="shared" ref="AI267:AL267" si="482">AI268+AI272+AI270</f>
        <v>0</v>
      </c>
      <c r="AJ267" s="105">
        <f t="shared" si="482"/>
        <v>0</v>
      </c>
      <c r="AK267" s="105">
        <f t="shared" si="482"/>
        <v>0</v>
      </c>
      <c r="AL267" s="105">
        <f t="shared" si="482"/>
        <v>0</v>
      </c>
    </row>
    <row r="268" spans="1:330" s="159" customFormat="1" x14ac:dyDescent="0.2">
      <c r="A268" s="145" t="s">
        <v>616</v>
      </c>
      <c r="B268" s="145" t="s">
        <v>635</v>
      </c>
      <c r="C268" s="221">
        <v>56311</v>
      </c>
      <c r="D268" s="147"/>
      <c r="E268" s="145"/>
      <c r="F268" s="168">
        <v>311</v>
      </c>
      <c r="G268" s="148"/>
      <c r="H268" s="149"/>
      <c r="I268" s="101">
        <f t="shared" ref="I268:AL268" si="483">I269</f>
        <v>32000</v>
      </c>
      <c r="J268" s="101">
        <f t="shared" si="483"/>
        <v>0</v>
      </c>
      <c r="K268" s="101">
        <f t="shared" si="483"/>
        <v>9000</v>
      </c>
      <c r="L268" s="101">
        <f t="shared" si="483"/>
        <v>0</v>
      </c>
      <c r="M268" s="108">
        <f t="shared" si="483"/>
        <v>9000</v>
      </c>
      <c r="N268" s="108">
        <f t="shared" si="483"/>
        <v>0</v>
      </c>
      <c r="O268" s="108">
        <f t="shared" si="483"/>
        <v>9000</v>
      </c>
      <c r="P268" s="108">
        <f t="shared" si="483"/>
        <v>0</v>
      </c>
      <c r="Q268" s="108">
        <f t="shared" si="483"/>
        <v>9000</v>
      </c>
      <c r="R268" s="108">
        <f t="shared" si="483"/>
        <v>0</v>
      </c>
      <c r="S268" s="108">
        <f t="shared" si="483"/>
        <v>0</v>
      </c>
      <c r="T268" s="108">
        <f t="shared" si="483"/>
        <v>0</v>
      </c>
      <c r="U268" s="101">
        <f t="shared" si="483"/>
        <v>0</v>
      </c>
      <c r="V268" s="101">
        <f t="shared" si="483"/>
        <v>0</v>
      </c>
      <c r="W268" s="108">
        <f t="shared" si="483"/>
        <v>0</v>
      </c>
      <c r="X268" s="108">
        <f t="shared" si="483"/>
        <v>0</v>
      </c>
      <c r="Y268" s="108">
        <f t="shared" si="483"/>
        <v>0</v>
      </c>
      <c r="Z268" s="108">
        <f t="shared" si="483"/>
        <v>0</v>
      </c>
      <c r="AA268" s="108">
        <f t="shared" si="483"/>
        <v>0</v>
      </c>
      <c r="AB268" s="108">
        <f t="shared" si="483"/>
        <v>0</v>
      </c>
      <c r="AC268" s="108">
        <f t="shared" si="483"/>
        <v>0</v>
      </c>
      <c r="AD268" s="108">
        <f t="shared" si="483"/>
        <v>0</v>
      </c>
      <c r="AE268" s="108">
        <f t="shared" si="483"/>
        <v>0</v>
      </c>
      <c r="AF268" s="108">
        <f t="shared" si="483"/>
        <v>0</v>
      </c>
      <c r="AG268" s="108">
        <f t="shared" si="483"/>
        <v>0</v>
      </c>
      <c r="AH268" s="108">
        <f t="shared" si="483"/>
        <v>0</v>
      </c>
      <c r="AI268" s="108">
        <f t="shared" si="483"/>
        <v>0</v>
      </c>
      <c r="AJ268" s="108">
        <f t="shared" si="483"/>
        <v>0</v>
      </c>
      <c r="AK268" s="108">
        <f t="shared" si="483"/>
        <v>0</v>
      </c>
      <c r="AL268" s="108">
        <f t="shared" si="483"/>
        <v>0</v>
      </c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50"/>
      <c r="CH268" s="150"/>
      <c r="CI268" s="150"/>
      <c r="CJ268" s="150"/>
      <c r="CK268" s="150"/>
      <c r="CL268" s="150"/>
      <c r="CM268" s="150"/>
      <c r="CN268" s="150"/>
      <c r="CO268" s="150"/>
      <c r="CP268" s="150"/>
      <c r="CQ268" s="150"/>
      <c r="CR268" s="150"/>
      <c r="CS268" s="150"/>
      <c r="CT268" s="150"/>
      <c r="CU268" s="150"/>
      <c r="CV268" s="150"/>
      <c r="CW268" s="150"/>
      <c r="CX268" s="150"/>
      <c r="CY268" s="150"/>
      <c r="CZ268" s="150"/>
      <c r="DA268" s="150"/>
      <c r="DB268" s="150"/>
      <c r="DC268" s="150"/>
      <c r="DD268" s="150"/>
      <c r="DE268" s="150"/>
      <c r="DF268" s="150"/>
      <c r="DG268" s="150"/>
      <c r="DH268" s="150"/>
      <c r="DI268" s="150"/>
      <c r="DJ268" s="150"/>
      <c r="DK268" s="150"/>
      <c r="DL268" s="150"/>
      <c r="DM268" s="150"/>
      <c r="DN268" s="150"/>
      <c r="DO268" s="150"/>
      <c r="DP268" s="150"/>
      <c r="DQ268" s="150"/>
      <c r="DR268" s="150"/>
      <c r="DS268" s="150"/>
      <c r="DT268" s="150"/>
      <c r="DU268" s="150"/>
      <c r="DV268" s="150"/>
      <c r="DW268" s="150"/>
      <c r="DX268" s="150"/>
      <c r="DY268" s="150"/>
      <c r="DZ268" s="150"/>
      <c r="EA268" s="150"/>
      <c r="EB268" s="150"/>
      <c r="EC268" s="150"/>
      <c r="ED268" s="150"/>
      <c r="EE268" s="150"/>
      <c r="EF268" s="150"/>
      <c r="EG268" s="150"/>
      <c r="EH268" s="150"/>
      <c r="EI268" s="150"/>
      <c r="EJ268" s="150"/>
      <c r="EK268" s="150"/>
      <c r="EL268" s="150"/>
      <c r="EM268" s="150"/>
      <c r="EN268" s="150"/>
      <c r="EO268" s="150"/>
      <c r="EP268" s="150"/>
      <c r="EQ268" s="150"/>
      <c r="ER268" s="150"/>
      <c r="ES268" s="150"/>
      <c r="ET268" s="150"/>
      <c r="EU268" s="150"/>
      <c r="EV268" s="150"/>
      <c r="EW268" s="150"/>
      <c r="EX268" s="150"/>
      <c r="EY268" s="150"/>
      <c r="EZ268" s="150"/>
      <c r="FA268" s="150"/>
      <c r="FB268" s="150"/>
      <c r="FC268" s="150"/>
      <c r="FD268" s="150"/>
      <c r="FE268" s="150"/>
      <c r="FF268" s="150"/>
      <c r="FG268" s="150"/>
      <c r="FH268" s="150"/>
      <c r="FI268" s="150"/>
      <c r="FJ268" s="150"/>
      <c r="FK268" s="150"/>
      <c r="FL268" s="150"/>
      <c r="FM268" s="150"/>
      <c r="FN268" s="150"/>
      <c r="FO268" s="150"/>
      <c r="FP268" s="150"/>
      <c r="FQ268" s="150"/>
      <c r="FR268" s="150"/>
      <c r="FS268" s="150"/>
      <c r="FT268" s="150"/>
      <c r="FU268" s="150"/>
      <c r="FV268" s="150"/>
      <c r="FW268" s="150"/>
      <c r="FX268" s="150"/>
      <c r="FY268" s="150"/>
      <c r="FZ268" s="150"/>
      <c r="GA268" s="150"/>
      <c r="GB268" s="150"/>
      <c r="GC268" s="150"/>
      <c r="GD268" s="150"/>
      <c r="GE268" s="150"/>
      <c r="GF268" s="150"/>
      <c r="GG268" s="150"/>
      <c r="GH268" s="150"/>
      <c r="GI268" s="150"/>
      <c r="GJ268" s="150"/>
      <c r="GK268" s="150"/>
      <c r="GL268" s="150"/>
      <c r="GM268" s="150"/>
      <c r="GN268" s="150"/>
      <c r="GO268" s="150"/>
      <c r="GP268" s="150"/>
      <c r="GQ268" s="150"/>
      <c r="GR268" s="150"/>
      <c r="GS268" s="150"/>
      <c r="GT268" s="150"/>
      <c r="GU268" s="150"/>
      <c r="GV268" s="150"/>
      <c r="GW268" s="150"/>
      <c r="GX268" s="150"/>
      <c r="GY268" s="150"/>
      <c r="GZ268" s="150"/>
      <c r="HA268" s="150"/>
      <c r="HB268" s="150"/>
      <c r="HC268" s="150"/>
      <c r="HD268" s="150"/>
      <c r="HE268" s="150"/>
      <c r="HF268" s="150"/>
      <c r="HG268" s="150"/>
      <c r="HH268" s="150"/>
      <c r="HI268" s="150"/>
      <c r="HJ268" s="150"/>
      <c r="HK268" s="150"/>
      <c r="HL268" s="150"/>
      <c r="HM268" s="150"/>
      <c r="HN268" s="150"/>
      <c r="HO268" s="150"/>
      <c r="HP268" s="150"/>
      <c r="HQ268" s="150"/>
      <c r="HR268" s="150"/>
      <c r="HS268" s="150"/>
      <c r="HT268" s="150"/>
      <c r="HU268" s="150"/>
      <c r="HV268" s="150"/>
      <c r="HW268" s="150"/>
      <c r="HX268" s="150"/>
      <c r="HY268" s="150"/>
      <c r="HZ268" s="150"/>
      <c r="IA268" s="150"/>
      <c r="IB268" s="150"/>
      <c r="IC268" s="150"/>
      <c r="ID268" s="150"/>
      <c r="IE268" s="150"/>
      <c r="IF268" s="150"/>
      <c r="IG268" s="150"/>
      <c r="IH268" s="150"/>
      <c r="II268" s="150"/>
      <c r="IJ268" s="150"/>
      <c r="IK268" s="150"/>
      <c r="IL268" s="150"/>
      <c r="IM268" s="150"/>
      <c r="IN268" s="150"/>
      <c r="IO268" s="150"/>
      <c r="IP268" s="150"/>
      <c r="IQ268" s="150"/>
      <c r="IR268" s="150"/>
      <c r="IS268" s="150"/>
      <c r="IT268" s="150"/>
      <c r="IU268" s="150"/>
      <c r="IV268" s="150"/>
      <c r="IW268" s="150"/>
      <c r="IX268" s="150"/>
      <c r="IY268" s="150"/>
      <c r="IZ268" s="150"/>
      <c r="JA268" s="150"/>
      <c r="JB268" s="150"/>
      <c r="JC268" s="150"/>
      <c r="JD268" s="150"/>
      <c r="JE268" s="150"/>
      <c r="JF268" s="150"/>
      <c r="JG268" s="150"/>
      <c r="JH268" s="150"/>
      <c r="JI268" s="150"/>
      <c r="JJ268" s="150"/>
      <c r="JK268" s="150"/>
      <c r="JL268" s="150"/>
      <c r="JM268" s="150"/>
      <c r="JN268" s="150"/>
      <c r="JO268" s="150"/>
      <c r="JP268" s="150"/>
      <c r="JQ268" s="150"/>
      <c r="JR268" s="150"/>
      <c r="JS268" s="150"/>
      <c r="JT268" s="150"/>
      <c r="JU268" s="150"/>
      <c r="JV268" s="150"/>
      <c r="JW268" s="150"/>
      <c r="JX268" s="150"/>
      <c r="JY268" s="150"/>
      <c r="JZ268" s="150"/>
      <c r="KA268" s="150"/>
      <c r="KB268" s="150"/>
      <c r="KC268" s="150"/>
      <c r="KD268" s="150"/>
      <c r="KE268" s="150"/>
      <c r="KF268" s="150"/>
      <c r="KG268" s="150"/>
      <c r="KH268" s="150"/>
      <c r="KI268" s="150"/>
      <c r="KJ268" s="150"/>
      <c r="KK268" s="150"/>
      <c r="KL268" s="150"/>
      <c r="KM268" s="150"/>
      <c r="KN268" s="150"/>
      <c r="KO268" s="150"/>
      <c r="KP268" s="150"/>
      <c r="KQ268" s="150"/>
      <c r="KR268" s="150"/>
      <c r="KS268" s="150"/>
      <c r="KT268" s="150"/>
      <c r="KU268" s="150"/>
      <c r="KV268" s="150"/>
      <c r="KW268" s="150"/>
      <c r="KX268" s="150"/>
      <c r="KY268" s="150"/>
      <c r="KZ268" s="150"/>
      <c r="LA268" s="150"/>
      <c r="LB268" s="150"/>
      <c r="LC268" s="150"/>
      <c r="LD268" s="150"/>
      <c r="LE268" s="150"/>
      <c r="LF268" s="150"/>
      <c r="LG268" s="150"/>
      <c r="LH268" s="150"/>
      <c r="LI268" s="150"/>
      <c r="LJ268" s="150"/>
      <c r="LK268" s="150"/>
      <c r="LL268" s="150"/>
      <c r="LM268" s="150"/>
      <c r="LN268" s="150"/>
      <c r="LO268" s="150"/>
      <c r="LP268" s="150"/>
      <c r="LQ268" s="150"/>
      <c r="LR268" s="150"/>
    </row>
    <row r="269" spans="1:330" s="158" customFormat="1" ht="15" x14ac:dyDescent="0.2">
      <c r="A269" s="151" t="s">
        <v>616</v>
      </c>
      <c r="B269" s="151" t="s">
        <v>635</v>
      </c>
      <c r="C269" s="221">
        <v>56311</v>
      </c>
      <c r="D269" s="153"/>
      <c r="E269" s="151" t="s">
        <v>101</v>
      </c>
      <c r="F269" s="174">
        <v>3111</v>
      </c>
      <c r="G269" s="155" t="s">
        <v>33</v>
      </c>
      <c r="H269" s="156"/>
      <c r="I269" s="94">
        <v>32000</v>
      </c>
      <c r="J269" s="112"/>
      <c r="K269" s="94">
        <v>9000</v>
      </c>
      <c r="L269" s="112"/>
      <c r="M269" s="118">
        <v>9000</v>
      </c>
      <c r="N269" s="113"/>
      <c r="O269" s="118">
        <v>9000</v>
      </c>
      <c r="P269" s="113"/>
      <c r="Q269" s="118">
        <v>9000</v>
      </c>
      <c r="R269" s="113"/>
      <c r="S269" s="118"/>
      <c r="T269" s="113"/>
      <c r="U269" s="94">
        <v>0</v>
      </c>
      <c r="V269" s="112"/>
      <c r="W269" s="118"/>
      <c r="X269" s="113"/>
      <c r="Y269" s="118"/>
      <c r="Z269" s="113"/>
      <c r="AA269" s="118"/>
      <c r="AB269" s="113"/>
      <c r="AC269" s="118"/>
      <c r="AD269" s="113"/>
      <c r="AE269" s="118"/>
      <c r="AF269" s="113"/>
      <c r="AG269" s="118"/>
      <c r="AH269" s="113"/>
      <c r="AI269" s="118"/>
      <c r="AJ269" s="113"/>
      <c r="AK269" s="118"/>
      <c r="AL269" s="113"/>
      <c r="AM269" s="157"/>
      <c r="AN269" s="157"/>
      <c r="AO269" s="157"/>
      <c r="AP269" s="157"/>
      <c r="AQ269" s="157"/>
      <c r="AR269" s="157"/>
      <c r="AS269" s="157"/>
      <c r="AT269" s="157"/>
      <c r="AU269" s="157"/>
      <c r="AV269" s="157"/>
      <c r="AW269" s="157"/>
      <c r="AX269" s="157"/>
      <c r="AY269" s="157"/>
      <c r="AZ269" s="157"/>
      <c r="BA269" s="157"/>
      <c r="BB269" s="157"/>
      <c r="BC269" s="157"/>
      <c r="BD269" s="157"/>
      <c r="BE269" s="157"/>
      <c r="BF269" s="157"/>
      <c r="BG269" s="157"/>
      <c r="BH269" s="157"/>
      <c r="BI269" s="157"/>
      <c r="BJ269" s="157"/>
      <c r="BK269" s="157"/>
      <c r="BL269" s="157"/>
      <c r="BM269" s="157"/>
      <c r="BN269" s="157"/>
      <c r="BO269" s="157"/>
      <c r="BP269" s="157"/>
      <c r="BQ269" s="157"/>
      <c r="BR269" s="157"/>
      <c r="BS269" s="157"/>
      <c r="BT269" s="157"/>
      <c r="BU269" s="157"/>
      <c r="BV269" s="157"/>
      <c r="BW269" s="157"/>
      <c r="BX269" s="157"/>
      <c r="BY269" s="157"/>
      <c r="BZ269" s="157"/>
      <c r="CA269" s="157"/>
      <c r="CB269" s="157"/>
      <c r="CC269" s="157"/>
      <c r="CD269" s="157"/>
      <c r="CE269" s="157"/>
      <c r="CF269" s="157"/>
      <c r="CG269" s="157"/>
      <c r="CH269" s="157"/>
      <c r="CI269" s="157"/>
      <c r="CJ269" s="157"/>
      <c r="CK269" s="157"/>
      <c r="CL269" s="157"/>
      <c r="CM269" s="157"/>
      <c r="CN269" s="157"/>
      <c r="CO269" s="157"/>
      <c r="CP269" s="157"/>
      <c r="CQ269" s="157"/>
      <c r="CR269" s="157"/>
      <c r="CS269" s="157"/>
      <c r="CT269" s="157"/>
      <c r="CU269" s="157"/>
      <c r="CV269" s="157"/>
      <c r="CW269" s="157"/>
      <c r="CX269" s="157"/>
      <c r="CY269" s="157"/>
      <c r="CZ269" s="157"/>
      <c r="DA269" s="157"/>
      <c r="DB269" s="157"/>
      <c r="DC269" s="157"/>
      <c r="DD269" s="157"/>
      <c r="DE269" s="157"/>
      <c r="DF269" s="157"/>
      <c r="DG269" s="157"/>
      <c r="DH269" s="157"/>
      <c r="DI269" s="157"/>
      <c r="DJ269" s="157"/>
      <c r="DK269" s="157"/>
      <c r="DL269" s="157"/>
      <c r="DM269" s="157"/>
      <c r="DN269" s="157"/>
      <c r="DO269" s="157"/>
      <c r="DP269" s="157"/>
      <c r="DQ269" s="157"/>
      <c r="DR269" s="157"/>
      <c r="DS269" s="157"/>
      <c r="DT269" s="157"/>
      <c r="DU269" s="157"/>
      <c r="DV269" s="157"/>
      <c r="DW269" s="157"/>
      <c r="DX269" s="157"/>
      <c r="DY269" s="157"/>
      <c r="DZ269" s="157"/>
      <c r="EA269" s="157"/>
      <c r="EB269" s="157"/>
      <c r="EC269" s="157"/>
      <c r="ED269" s="157"/>
      <c r="EE269" s="157"/>
      <c r="EF269" s="157"/>
      <c r="EG269" s="157"/>
      <c r="EH269" s="157"/>
      <c r="EI269" s="157"/>
      <c r="EJ269" s="157"/>
      <c r="EK269" s="157"/>
      <c r="EL269" s="157"/>
      <c r="EM269" s="157"/>
      <c r="EN269" s="157"/>
      <c r="EO269" s="157"/>
      <c r="EP269" s="157"/>
      <c r="EQ269" s="157"/>
      <c r="ER269" s="157"/>
      <c r="ES269" s="157"/>
      <c r="ET269" s="157"/>
      <c r="EU269" s="157"/>
      <c r="EV269" s="157"/>
      <c r="EW269" s="157"/>
      <c r="EX269" s="157"/>
      <c r="EY269" s="157"/>
      <c r="EZ269" s="157"/>
      <c r="FA269" s="157"/>
      <c r="FB269" s="157"/>
      <c r="FC269" s="157"/>
      <c r="FD269" s="157"/>
      <c r="FE269" s="157"/>
      <c r="FF269" s="157"/>
      <c r="FG269" s="157"/>
      <c r="FH269" s="157"/>
      <c r="FI269" s="157"/>
      <c r="FJ269" s="157"/>
      <c r="FK269" s="157"/>
      <c r="FL269" s="157"/>
      <c r="FM269" s="157"/>
      <c r="FN269" s="157"/>
      <c r="FO269" s="157"/>
      <c r="FP269" s="157"/>
      <c r="FQ269" s="157"/>
      <c r="FR269" s="157"/>
      <c r="FS269" s="157"/>
      <c r="FT269" s="157"/>
      <c r="FU269" s="157"/>
      <c r="FV269" s="157"/>
      <c r="FW269" s="157"/>
      <c r="FX269" s="157"/>
      <c r="FY269" s="157"/>
      <c r="FZ269" s="157"/>
      <c r="GA269" s="157"/>
      <c r="GB269" s="157"/>
      <c r="GC269" s="157"/>
      <c r="GD269" s="157"/>
      <c r="GE269" s="157"/>
      <c r="GF269" s="157"/>
      <c r="GG269" s="157"/>
      <c r="GH269" s="157"/>
      <c r="GI269" s="157"/>
      <c r="GJ269" s="157"/>
      <c r="GK269" s="157"/>
      <c r="GL269" s="157"/>
      <c r="GM269" s="157"/>
      <c r="GN269" s="157"/>
      <c r="GO269" s="157"/>
      <c r="GP269" s="157"/>
      <c r="GQ269" s="157"/>
      <c r="GR269" s="157"/>
      <c r="GS269" s="157"/>
      <c r="GT269" s="157"/>
      <c r="GU269" s="157"/>
      <c r="GV269" s="157"/>
      <c r="GW269" s="157"/>
      <c r="GX269" s="157"/>
      <c r="GY269" s="157"/>
      <c r="GZ269" s="157"/>
      <c r="HA269" s="157"/>
      <c r="HB269" s="157"/>
      <c r="HC269" s="157"/>
      <c r="HD269" s="157"/>
      <c r="HE269" s="157"/>
      <c r="HF269" s="157"/>
      <c r="HG269" s="157"/>
      <c r="HH269" s="157"/>
      <c r="HI269" s="157"/>
      <c r="HJ269" s="157"/>
      <c r="HK269" s="157"/>
      <c r="HL269" s="157"/>
      <c r="HM269" s="157"/>
      <c r="HN269" s="157"/>
      <c r="HO269" s="157"/>
      <c r="HP269" s="157"/>
      <c r="HQ269" s="157"/>
      <c r="HR269" s="157"/>
      <c r="HS269" s="157"/>
      <c r="HT269" s="157"/>
      <c r="HU269" s="157"/>
      <c r="HV269" s="157"/>
      <c r="HW269" s="157"/>
      <c r="HX269" s="157"/>
      <c r="HY269" s="157"/>
      <c r="HZ269" s="157"/>
      <c r="IA269" s="157"/>
      <c r="IB269" s="157"/>
      <c r="IC269" s="157"/>
      <c r="ID269" s="157"/>
      <c r="IE269" s="157"/>
      <c r="IF269" s="157"/>
      <c r="IG269" s="157"/>
      <c r="IH269" s="157"/>
      <c r="II269" s="157"/>
      <c r="IJ269" s="157"/>
      <c r="IK269" s="157"/>
      <c r="IL269" s="157"/>
      <c r="IM269" s="157"/>
      <c r="IN269" s="157"/>
      <c r="IO269" s="157"/>
      <c r="IP269" s="157"/>
      <c r="IQ269" s="157"/>
      <c r="IR269" s="157"/>
      <c r="IS269" s="157"/>
      <c r="IT269" s="157"/>
      <c r="IU269" s="157"/>
      <c r="IV269" s="157"/>
      <c r="IW269" s="157"/>
      <c r="IX269" s="157"/>
      <c r="IY269" s="157"/>
      <c r="IZ269" s="157"/>
      <c r="JA269" s="157"/>
      <c r="JB269" s="157"/>
      <c r="JC269" s="157"/>
      <c r="JD269" s="157"/>
      <c r="JE269" s="157"/>
      <c r="JF269" s="157"/>
      <c r="JG269" s="157"/>
      <c r="JH269" s="157"/>
      <c r="JI269" s="157"/>
      <c r="JJ269" s="157"/>
      <c r="JK269" s="157"/>
      <c r="JL269" s="157"/>
      <c r="JM269" s="157"/>
      <c r="JN269" s="157"/>
      <c r="JO269" s="157"/>
      <c r="JP269" s="157"/>
      <c r="JQ269" s="157"/>
      <c r="JR269" s="157"/>
      <c r="JS269" s="157"/>
      <c r="JT269" s="157"/>
      <c r="JU269" s="157"/>
      <c r="JV269" s="157"/>
      <c r="JW269" s="157"/>
      <c r="JX269" s="157"/>
      <c r="JY269" s="157"/>
      <c r="JZ269" s="157"/>
      <c r="KA269" s="157"/>
      <c r="KB269" s="157"/>
      <c r="KC269" s="157"/>
      <c r="KD269" s="157"/>
      <c r="KE269" s="157"/>
      <c r="KF269" s="157"/>
      <c r="KG269" s="157"/>
      <c r="KH269" s="157"/>
      <c r="KI269" s="157"/>
      <c r="KJ269" s="157"/>
      <c r="KK269" s="157"/>
      <c r="KL269" s="157"/>
      <c r="KM269" s="157"/>
      <c r="KN269" s="157"/>
      <c r="KO269" s="157"/>
      <c r="KP269" s="157"/>
      <c r="KQ269" s="157"/>
      <c r="KR269" s="157"/>
      <c r="KS269" s="157"/>
      <c r="KT269" s="157"/>
      <c r="KU269" s="157"/>
      <c r="KV269" s="157"/>
      <c r="KW269" s="157"/>
      <c r="KX269" s="157"/>
      <c r="KY269" s="157"/>
      <c r="KZ269" s="157"/>
      <c r="LA269" s="157"/>
      <c r="LB269" s="157"/>
      <c r="LC269" s="157"/>
      <c r="LD269" s="157"/>
      <c r="LE269" s="157"/>
      <c r="LF269" s="157"/>
      <c r="LG269" s="157"/>
      <c r="LH269" s="157"/>
      <c r="LI269" s="157"/>
      <c r="LJ269" s="157"/>
      <c r="LK269" s="157"/>
      <c r="LL269" s="157"/>
      <c r="LM269" s="157"/>
      <c r="LN269" s="157"/>
      <c r="LO269" s="157"/>
      <c r="LP269" s="157"/>
      <c r="LQ269" s="157"/>
      <c r="LR269" s="157"/>
    </row>
    <row r="270" spans="1:330" s="159" customFormat="1" x14ac:dyDescent="0.2">
      <c r="A270" s="145" t="s">
        <v>616</v>
      </c>
      <c r="B270" s="145" t="s">
        <v>635</v>
      </c>
      <c r="C270" s="221">
        <v>56311</v>
      </c>
      <c r="D270" s="147"/>
      <c r="E270" s="145"/>
      <c r="F270" s="168">
        <v>312</v>
      </c>
      <c r="G270" s="148"/>
      <c r="H270" s="149"/>
      <c r="I270" s="101">
        <f t="shared" ref="I270:AL270" si="484">I271</f>
        <v>800</v>
      </c>
      <c r="J270" s="101">
        <f t="shared" si="484"/>
        <v>0</v>
      </c>
      <c r="K270" s="101">
        <f t="shared" si="484"/>
        <v>200</v>
      </c>
      <c r="L270" s="101">
        <f t="shared" si="484"/>
        <v>0</v>
      </c>
      <c r="M270" s="108">
        <f t="shared" si="484"/>
        <v>200</v>
      </c>
      <c r="N270" s="108">
        <f t="shared" si="484"/>
        <v>0</v>
      </c>
      <c r="O270" s="108">
        <f t="shared" si="484"/>
        <v>200</v>
      </c>
      <c r="P270" s="108">
        <f t="shared" si="484"/>
        <v>0</v>
      </c>
      <c r="Q270" s="108">
        <f t="shared" si="484"/>
        <v>200</v>
      </c>
      <c r="R270" s="108">
        <f t="shared" si="484"/>
        <v>0</v>
      </c>
      <c r="S270" s="108">
        <f t="shared" si="484"/>
        <v>0</v>
      </c>
      <c r="T270" s="108">
        <f t="shared" si="484"/>
        <v>0</v>
      </c>
      <c r="U270" s="101">
        <f t="shared" si="484"/>
        <v>0</v>
      </c>
      <c r="V270" s="101">
        <f t="shared" si="484"/>
        <v>0</v>
      </c>
      <c r="W270" s="108">
        <f t="shared" si="484"/>
        <v>0</v>
      </c>
      <c r="X270" s="108">
        <f t="shared" si="484"/>
        <v>0</v>
      </c>
      <c r="Y270" s="108">
        <f t="shared" si="484"/>
        <v>0</v>
      </c>
      <c r="Z270" s="108">
        <f t="shared" si="484"/>
        <v>0</v>
      </c>
      <c r="AA270" s="108">
        <f t="shared" si="484"/>
        <v>0</v>
      </c>
      <c r="AB270" s="108">
        <f t="shared" si="484"/>
        <v>0</v>
      </c>
      <c r="AC270" s="108">
        <f t="shared" si="484"/>
        <v>0</v>
      </c>
      <c r="AD270" s="108">
        <f t="shared" si="484"/>
        <v>0</v>
      </c>
      <c r="AE270" s="108">
        <f t="shared" si="484"/>
        <v>0</v>
      </c>
      <c r="AF270" s="108">
        <f t="shared" si="484"/>
        <v>0</v>
      </c>
      <c r="AG270" s="108">
        <f t="shared" si="484"/>
        <v>0</v>
      </c>
      <c r="AH270" s="108">
        <f t="shared" si="484"/>
        <v>0</v>
      </c>
      <c r="AI270" s="108">
        <f t="shared" si="484"/>
        <v>0</v>
      </c>
      <c r="AJ270" s="108">
        <f t="shared" si="484"/>
        <v>0</v>
      </c>
      <c r="AK270" s="108">
        <f t="shared" si="484"/>
        <v>0</v>
      </c>
      <c r="AL270" s="108">
        <f t="shared" si="484"/>
        <v>0</v>
      </c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  <c r="CA270" s="150"/>
      <c r="CB270" s="150"/>
      <c r="CC270" s="150"/>
      <c r="CD270" s="150"/>
      <c r="CE270" s="150"/>
      <c r="CF270" s="150"/>
      <c r="CG270" s="150"/>
      <c r="CH270" s="150"/>
      <c r="CI270" s="150"/>
      <c r="CJ270" s="150"/>
      <c r="CK270" s="150"/>
      <c r="CL270" s="150"/>
      <c r="CM270" s="150"/>
      <c r="CN270" s="150"/>
      <c r="CO270" s="150"/>
      <c r="CP270" s="150"/>
      <c r="CQ270" s="150"/>
      <c r="CR270" s="150"/>
      <c r="CS270" s="150"/>
      <c r="CT270" s="150"/>
      <c r="CU270" s="150"/>
      <c r="CV270" s="150"/>
      <c r="CW270" s="150"/>
      <c r="CX270" s="150"/>
      <c r="CY270" s="150"/>
      <c r="CZ270" s="150"/>
      <c r="DA270" s="150"/>
      <c r="DB270" s="150"/>
      <c r="DC270" s="150"/>
      <c r="DD270" s="150"/>
      <c r="DE270" s="150"/>
      <c r="DF270" s="150"/>
      <c r="DG270" s="150"/>
      <c r="DH270" s="150"/>
      <c r="DI270" s="150"/>
      <c r="DJ270" s="150"/>
      <c r="DK270" s="150"/>
      <c r="DL270" s="150"/>
      <c r="DM270" s="150"/>
      <c r="DN270" s="150"/>
      <c r="DO270" s="150"/>
      <c r="DP270" s="150"/>
      <c r="DQ270" s="150"/>
      <c r="DR270" s="150"/>
      <c r="DS270" s="150"/>
      <c r="DT270" s="150"/>
      <c r="DU270" s="150"/>
      <c r="DV270" s="150"/>
      <c r="DW270" s="150"/>
      <c r="DX270" s="150"/>
      <c r="DY270" s="150"/>
      <c r="DZ270" s="150"/>
      <c r="EA270" s="150"/>
      <c r="EB270" s="150"/>
      <c r="EC270" s="150"/>
      <c r="ED270" s="150"/>
      <c r="EE270" s="150"/>
      <c r="EF270" s="150"/>
      <c r="EG270" s="150"/>
      <c r="EH270" s="150"/>
      <c r="EI270" s="150"/>
      <c r="EJ270" s="150"/>
      <c r="EK270" s="150"/>
      <c r="EL270" s="150"/>
      <c r="EM270" s="150"/>
      <c r="EN270" s="150"/>
      <c r="EO270" s="150"/>
      <c r="EP270" s="150"/>
      <c r="EQ270" s="150"/>
      <c r="ER270" s="150"/>
      <c r="ES270" s="150"/>
      <c r="ET270" s="150"/>
      <c r="EU270" s="150"/>
      <c r="EV270" s="150"/>
      <c r="EW270" s="150"/>
      <c r="EX270" s="150"/>
      <c r="EY270" s="150"/>
      <c r="EZ270" s="150"/>
      <c r="FA270" s="150"/>
      <c r="FB270" s="150"/>
      <c r="FC270" s="150"/>
      <c r="FD270" s="150"/>
      <c r="FE270" s="150"/>
      <c r="FF270" s="150"/>
      <c r="FG270" s="150"/>
      <c r="FH270" s="150"/>
      <c r="FI270" s="150"/>
      <c r="FJ270" s="150"/>
      <c r="FK270" s="150"/>
      <c r="FL270" s="150"/>
      <c r="FM270" s="150"/>
      <c r="FN270" s="150"/>
      <c r="FO270" s="150"/>
      <c r="FP270" s="150"/>
      <c r="FQ270" s="150"/>
      <c r="FR270" s="150"/>
      <c r="FS270" s="150"/>
      <c r="FT270" s="150"/>
      <c r="FU270" s="150"/>
      <c r="FV270" s="150"/>
      <c r="FW270" s="150"/>
      <c r="FX270" s="150"/>
      <c r="FY270" s="150"/>
      <c r="FZ270" s="150"/>
      <c r="GA270" s="150"/>
      <c r="GB270" s="150"/>
      <c r="GC270" s="150"/>
      <c r="GD270" s="150"/>
      <c r="GE270" s="150"/>
      <c r="GF270" s="150"/>
      <c r="GG270" s="150"/>
      <c r="GH270" s="150"/>
      <c r="GI270" s="150"/>
      <c r="GJ270" s="150"/>
      <c r="GK270" s="150"/>
      <c r="GL270" s="150"/>
      <c r="GM270" s="150"/>
      <c r="GN270" s="150"/>
      <c r="GO270" s="150"/>
      <c r="GP270" s="150"/>
      <c r="GQ270" s="150"/>
      <c r="GR270" s="150"/>
      <c r="GS270" s="150"/>
      <c r="GT270" s="150"/>
      <c r="GU270" s="150"/>
      <c r="GV270" s="150"/>
      <c r="GW270" s="150"/>
      <c r="GX270" s="150"/>
      <c r="GY270" s="150"/>
      <c r="GZ270" s="150"/>
      <c r="HA270" s="150"/>
      <c r="HB270" s="150"/>
      <c r="HC270" s="150"/>
      <c r="HD270" s="150"/>
      <c r="HE270" s="150"/>
      <c r="HF270" s="150"/>
      <c r="HG270" s="150"/>
      <c r="HH270" s="150"/>
      <c r="HI270" s="150"/>
      <c r="HJ270" s="150"/>
      <c r="HK270" s="150"/>
      <c r="HL270" s="150"/>
      <c r="HM270" s="150"/>
      <c r="HN270" s="150"/>
      <c r="HO270" s="150"/>
      <c r="HP270" s="150"/>
      <c r="HQ270" s="150"/>
      <c r="HR270" s="150"/>
      <c r="HS270" s="150"/>
      <c r="HT270" s="150"/>
      <c r="HU270" s="150"/>
      <c r="HV270" s="150"/>
      <c r="HW270" s="150"/>
      <c r="HX270" s="150"/>
      <c r="HY270" s="150"/>
      <c r="HZ270" s="150"/>
      <c r="IA270" s="150"/>
      <c r="IB270" s="150"/>
      <c r="IC270" s="150"/>
      <c r="ID270" s="150"/>
      <c r="IE270" s="150"/>
      <c r="IF270" s="150"/>
      <c r="IG270" s="150"/>
      <c r="IH270" s="150"/>
      <c r="II270" s="150"/>
      <c r="IJ270" s="150"/>
      <c r="IK270" s="150"/>
      <c r="IL270" s="150"/>
      <c r="IM270" s="150"/>
      <c r="IN270" s="150"/>
      <c r="IO270" s="150"/>
      <c r="IP270" s="150"/>
      <c r="IQ270" s="150"/>
      <c r="IR270" s="150"/>
      <c r="IS270" s="150"/>
      <c r="IT270" s="150"/>
      <c r="IU270" s="150"/>
      <c r="IV270" s="150"/>
      <c r="IW270" s="150"/>
      <c r="IX270" s="150"/>
      <c r="IY270" s="150"/>
      <c r="IZ270" s="150"/>
      <c r="JA270" s="150"/>
      <c r="JB270" s="150"/>
      <c r="JC270" s="150"/>
      <c r="JD270" s="150"/>
      <c r="JE270" s="150"/>
      <c r="JF270" s="150"/>
      <c r="JG270" s="150"/>
      <c r="JH270" s="150"/>
      <c r="JI270" s="150"/>
      <c r="JJ270" s="150"/>
      <c r="JK270" s="150"/>
      <c r="JL270" s="150"/>
      <c r="JM270" s="150"/>
      <c r="JN270" s="150"/>
      <c r="JO270" s="150"/>
      <c r="JP270" s="150"/>
      <c r="JQ270" s="150"/>
      <c r="JR270" s="150"/>
      <c r="JS270" s="150"/>
      <c r="JT270" s="150"/>
      <c r="JU270" s="150"/>
      <c r="JV270" s="150"/>
      <c r="JW270" s="150"/>
      <c r="JX270" s="150"/>
      <c r="JY270" s="150"/>
      <c r="JZ270" s="150"/>
      <c r="KA270" s="150"/>
      <c r="KB270" s="150"/>
      <c r="KC270" s="150"/>
      <c r="KD270" s="150"/>
      <c r="KE270" s="150"/>
      <c r="KF270" s="150"/>
      <c r="KG270" s="150"/>
      <c r="KH270" s="150"/>
      <c r="KI270" s="150"/>
      <c r="KJ270" s="150"/>
      <c r="KK270" s="150"/>
      <c r="KL270" s="150"/>
      <c r="KM270" s="150"/>
      <c r="KN270" s="150"/>
      <c r="KO270" s="150"/>
      <c r="KP270" s="150"/>
      <c r="KQ270" s="150"/>
      <c r="KR270" s="150"/>
      <c r="KS270" s="150"/>
      <c r="KT270" s="150"/>
      <c r="KU270" s="150"/>
      <c r="KV270" s="150"/>
      <c r="KW270" s="150"/>
      <c r="KX270" s="150"/>
      <c r="KY270" s="150"/>
      <c r="KZ270" s="150"/>
      <c r="LA270" s="150"/>
      <c r="LB270" s="150"/>
      <c r="LC270" s="150"/>
      <c r="LD270" s="150"/>
      <c r="LE270" s="150"/>
      <c r="LF270" s="150"/>
      <c r="LG270" s="150"/>
      <c r="LH270" s="150"/>
      <c r="LI270" s="150"/>
      <c r="LJ270" s="150"/>
      <c r="LK270" s="150"/>
      <c r="LL270" s="150"/>
      <c r="LM270" s="150"/>
      <c r="LN270" s="150"/>
      <c r="LO270" s="150"/>
      <c r="LP270" s="150"/>
      <c r="LQ270" s="150"/>
      <c r="LR270" s="150"/>
    </row>
    <row r="271" spans="1:330" s="158" customFormat="1" ht="15" x14ac:dyDescent="0.2">
      <c r="A271" s="151" t="s">
        <v>616</v>
      </c>
      <c r="B271" s="151" t="s">
        <v>635</v>
      </c>
      <c r="C271" s="221">
        <v>56311</v>
      </c>
      <c r="D271" s="153"/>
      <c r="E271" s="151" t="s">
        <v>101</v>
      </c>
      <c r="F271" s="174">
        <v>3121</v>
      </c>
      <c r="G271" s="155" t="s">
        <v>471</v>
      </c>
      <c r="H271" s="156"/>
      <c r="I271" s="94">
        <v>800</v>
      </c>
      <c r="J271" s="112"/>
      <c r="K271" s="94">
        <v>200</v>
      </c>
      <c r="L271" s="112"/>
      <c r="M271" s="118">
        <v>200</v>
      </c>
      <c r="N271" s="113"/>
      <c r="O271" s="118">
        <v>200</v>
      </c>
      <c r="P271" s="113"/>
      <c r="Q271" s="118">
        <v>200</v>
      </c>
      <c r="R271" s="113"/>
      <c r="S271" s="118"/>
      <c r="T271" s="113"/>
      <c r="U271" s="94">
        <v>0</v>
      </c>
      <c r="V271" s="112"/>
      <c r="W271" s="118"/>
      <c r="X271" s="113"/>
      <c r="Y271" s="118"/>
      <c r="Z271" s="113"/>
      <c r="AA271" s="118"/>
      <c r="AB271" s="113"/>
      <c r="AC271" s="118"/>
      <c r="AD271" s="113"/>
      <c r="AE271" s="118"/>
      <c r="AF271" s="113"/>
      <c r="AG271" s="118"/>
      <c r="AH271" s="113"/>
      <c r="AI271" s="118"/>
      <c r="AJ271" s="113"/>
      <c r="AK271" s="118"/>
      <c r="AL271" s="113"/>
      <c r="AM271" s="157"/>
      <c r="AN271" s="157"/>
      <c r="AO271" s="157"/>
      <c r="AP271" s="157"/>
      <c r="AQ271" s="157"/>
      <c r="AR271" s="157"/>
      <c r="AS271" s="157"/>
      <c r="AT271" s="157"/>
      <c r="AU271" s="157"/>
      <c r="AV271" s="157"/>
      <c r="AW271" s="157"/>
      <c r="AX271" s="157"/>
      <c r="AY271" s="157"/>
      <c r="AZ271" s="157"/>
      <c r="BA271" s="157"/>
      <c r="BB271" s="157"/>
      <c r="BC271" s="157"/>
      <c r="BD271" s="157"/>
      <c r="BE271" s="157"/>
      <c r="BF271" s="157"/>
      <c r="BG271" s="157"/>
      <c r="BH271" s="157"/>
      <c r="BI271" s="157"/>
      <c r="BJ271" s="157"/>
      <c r="BK271" s="157"/>
      <c r="BL271" s="157"/>
      <c r="BM271" s="157"/>
      <c r="BN271" s="157"/>
      <c r="BO271" s="157"/>
      <c r="BP271" s="157"/>
      <c r="BQ271" s="157"/>
      <c r="BR271" s="157"/>
      <c r="BS271" s="157"/>
      <c r="BT271" s="157"/>
      <c r="BU271" s="157"/>
      <c r="BV271" s="157"/>
      <c r="BW271" s="157"/>
      <c r="BX271" s="157"/>
      <c r="BY271" s="157"/>
      <c r="BZ271" s="157"/>
      <c r="CA271" s="157"/>
      <c r="CB271" s="157"/>
      <c r="CC271" s="157"/>
      <c r="CD271" s="157"/>
      <c r="CE271" s="157"/>
      <c r="CF271" s="157"/>
      <c r="CG271" s="157"/>
      <c r="CH271" s="157"/>
      <c r="CI271" s="157"/>
      <c r="CJ271" s="157"/>
      <c r="CK271" s="157"/>
      <c r="CL271" s="157"/>
      <c r="CM271" s="157"/>
      <c r="CN271" s="157"/>
      <c r="CO271" s="157"/>
      <c r="CP271" s="157"/>
      <c r="CQ271" s="157"/>
      <c r="CR271" s="157"/>
      <c r="CS271" s="157"/>
      <c r="CT271" s="157"/>
      <c r="CU271" s="157"/>
      <c r="CV271" s="157"/>
      <c r="CW271" s="157"/>
      <c r="CX271" s="157"/>
      <c r="CY271" s="157"/>
      <c r="CZ271" s="157"/>
      <c r="DA271" s="157"/>
      <c r="DB271" s="157"/>
      <c r="DC271" s="157"/>
      <c r="DD271" s="157"/>
      <c r="DE271" s="157"/>
      <c r="DF271" s="157"/>
      <c r="DG271" s="157"/>
      <c r="DH271" s="157"/>
      <c r="DI271" s="157"/>
      <c r="DJ271" s="157"/>
      <c r="DK271" s="157"/>
      <c r="DL271" s="157"/>
      <c r="DM271" s="157"/>
      <c r="DN271" s="157"/>
      <c r="DO271" s="157"/>
      <c r="DP271" s="157"/>
      <c r="DQ271" s="157"/>
      <c r="DR271" s="157"/>
      <c r="DS271" s="157"/>
      <c r="DT271" s="157"/>
      <c r="DU271" s="157"/>
      <c r="DV271" s="157"/>
      <c r="DW271" s="157"/>
      <c r="DX271" s="157"/>
      <c r="DY271" s="157"/>
      <c r="DZ271" s="157"/>
      <c r="EA271" s="157"/>
      <c r="EB271" s="157"/>
      <c r="EC271" s="157"/>
      <c r="ED271" s="157"/>
      <c r="EE271" s="157"/>
      <c r="EF271" s="157"/>
      <c r="EG271" s="157"/>
      <c r="EH271" s="157"/>
      <c r="EI271" s="157"/>
      <c r="EJ271" s="157"/>
      <c r="EK271" s="157"/>
      <c r="EL271" s="157"/>
      <c r="EM271" s="157"/>
      <c r="EN271" s="157"/>
      <c r="EO271" s="157"/>
      <c r="EP271" s="157"/>
      <c r="EQ271" s="157"/>
      <c r="ER271" s="157"/>
      <c r="ES271" s="157"/>
      <c r="ET271" s="157"/>
      <c r="EU271" s="157"/>
      <c r="EV271" s="157"/>
      <c r="EW271" s="157"/>
      <c r="EX271" s="157"/>
      <c r="EY271" s="157"/>
      <c r="EZ271" s="157"/>
      <c r="FA271" s="157"/>
      <c r="FB271" s="157"/>
      <c r="FC271" s="157"/>
      <c r="FD271" s="157"/>
      <c r="FE271" s="157"/>
      <c r="FF271" s="157"/>
      <c r="FG271" s="157"/>
      <c r="FH271" s="157"/>
      <c r="FI271" s="157"/>
      <c r="FJ271" s="157"/>
      <c r="FK271" s="157"/>
      <c r="FL271" s="157"/>
      <c r="FM271" s="157"/>
      <c r="FN271" s="157"/>
      <c r="FO271" s="157"/>
      <c r="FP271" s="157"/>
      <c r="FQ271" s="157"/>
      <c r="FR271" s="157"/>
      <c r="FS271" s="157"/>
      <c r="FT271" s="157"/>
      <c r="FU271" s="157"/>
      <c r="FV271" s="157"/>
      <c r="FW271" s="157"/>
      <c r="FX271" s="157"/>
      <c r="FY271" s="157"/>
      <c r="FZ271" s="157"/>
      <c r="GA271" s="157"/>
      <c r="GB271" s="157"/>
      <c r="GC271" s="157"/>
      <c r="GD271" s="157"/>
      <c r="GE271" s="157"/>
      <c r="GF271" s="157"/>
      <c r="GG271" s="157"/>
      <c r="GH271" s="157"/>
      <c r="GI271" s="157"/>
      <c r="GJ271" s="157"/>
      <c r="GK271" s="157"/>
      <c r="GL271" s="157"/>
      <c r="GM271" s="157"/>
      <c r="GN271" s="157"/>
      <c r="GO271" s="157"/>
      <c r="GP271" s="157"/>
      <c r="GQ271" s="157"/>
      <c r="GR271" s="157"/>
      <c r="GS271" s="157"/>
      <c r="GT271" s="157"/>
      <c r="GU271" s="157"/>
      <c r="GV271" s="157"/>
      <c r="GW271" s="157"/>
      <c r="GX271" s="157"/>
      <c r="GY271" s="157"/>
      <c r="GZ271" s="157"/>
      <c r="HA271" s="157"/>
      <c r="HB271" s="157"/>
      <c r="HC271" s="157"/>
      <c r="HD271" s="157"/>
      <c r="HE271" s="157"/>
      <c r="HF271" s="157"/>
      <c r="HG271" s="157"/>
      <c r="HH271" s="157"/>
      <c r="HI271" s="157"/>
      <c r="HJ271" s="157"/>
      <c r="HK271" s="157"/>
      <c r="HL271" s="157"/>
      <c r="HM271" s="157"/>
      <c r="HN271" s="157"/>
      <c r="HO271" s="157"/>
      <c r="HP271" s="157"/>
      <c r="HQ271" s="157"/>
      <c r="HR271" s="157"/>
      <c r="HS271" s="157"/>
      <c r="HT271" s="157"/>
      <c r="HU271" s="157"/>
      <c r="HV271" s="157"/>
      <c r="HW271" s="157"/>
      <c r="HX271" s="157"/>
      <c r="HY271" s="157"/>
      <c r="HZ271" s="157"/>
      <c r="IA271" s="157"/>
      <c r="IB271" s="157"/>
      <c r="IC271" s="157"/>
      <c r="ID271" s="157"/>
      <c r="IE271" s="157"/>
      <c r="IF271" s="157"/>
      <c r="IG271" s="157"/>
      <c r="IH271" s="157"/>
      <c r="II271" s="157"/>
      <c r="IJ271" s="157"/>
      <c r="IK271" s="157"/>
      <c r="IL271" s="157"/>
      <c r="IM271" s="157"/>
      <c r="IN271" s="157"/>
      <c r="IO271" s="157"/>
      <c r="IP271" s="157"/>
      <c r="IQ271" s="157"/>
      <c r="IR271" s="157"/>
      <c r="IS271" s="157"/>
      <c r="IT271" s="157"/>
      <c r="IU271" s="157"/>
      <c r="IV271" s="157"/>
      <c r="IW271" s="157"/>
      <c r="IX271" s="157"/>
      <c r="IY271" s="157"/>
      <c r="IZ271" s="157"/>
      <c r="JA271" s="157"/>
      <c r="JB271" s="157"/>
      <c r="JC271" s="157"/>
      <c r="JD271" s="157"/>
      <c r="JE271" s="157"/>
      <c r="JF271" s="157"/>
      <c r="JG271" s="157"/>
      <c r="JH271" s="157"/>
      <c r="JI271" s="157"/>
      <c r="JJ271" s="157"/>
      <c r="JK271" s="157"/>
      <c r="JL271" s="157"/>
      <c r="JM271" s="157"/>
      <c r="JN271" s="157"/>
      <c r="JO271" s="157"/>
      <c r="JP271" s="157"/>
      <c r="JQ271" s="157"/>
      <c r="JR271" s="157"/>
      <c r="JS271" s="157"/>
      <c r="JT271" s="157"/>
      <c r="JU271" s="157"/>
      <c r="JV271" s="157"/>
      <c r="JW271" s="157"/>
      <c r="JX271" s="157"/>
      <c r="JY271" s="157"/>
      <c r="JZ271" s="157"/>
      <c r="KA271" s="157"/>
      <c r="KB271" s="157"/>
      <c r="KC271" s="157"/>
      <c r="KD271" s="157"/>
      <c r="KE271" s="157"/>
      <c r="KF271" s="157"/>
      <c r="KG271" s="157"/>
      <c r="KH271" s="157"/>
      <c r="KI271" s="157"/>
      <c r="KJ271" s="157"/>
      <c r="KK271" s="157"/>
      <c r="KL271" s="157"/>
      <c r="KM271" s="157"/>
      <c r="KN271" s="157"/>
      <c r="KO271" s="157"/>
      <c r="KP271" s="157"/>
      <c r="KQ271" s="157"/>
      <c r="KR271" s="157"/>
      <c r="KS271" s="157"/>
      <c r="KT271" s="157"/>
      <c r="KU271" s="157"/>
      <c r="KV271" s="157"/>
      <c r="KW271" s="157"/>
      <c r="KX271" s="157"/>
      <c r="KY271" s="157"/>
      <c r="KZ271" s="157"/>
      <c r="LA271" s="157"/>
      <c r="LB271" s="157"/>
      <c r="LC271" s="157"/>
      <c r="LD271" s="157"/>
      <c r="LE271" s="157"/>
      <c r="LF271" s="157"/>
      <c r="LG271" s="157"/>
      <c r="LH271" s="157"/>
      <c r="LI271" s="157"/>
      <c r="LJ271" s="157"/>
      <c r="LK271" s="157"/>
      <c r="LL271" s="157"/>
      <c r="LM271" s="157"/>
      <c r="LN271" s="157"/>
      <c r="LO271" s="157"/>
      <c r="LP271" s="157"/>
      <c r="LQ271" s="157"/>
      <c r="LR271" s="157"/>
    </row>
    <row r="272" spans="1:330" s="159" customFormat="1" x14ac:dyDescent="0.2">
      <c r="A272" s="145" t="s">
        <v>616</v>
      </c>
      <c r="B272" s="145" t="s">
        <v>635</v>
      </c>
      <c r="C272" s="221">
        <v>56311</v>
      </c>
      <c r="D272" s="147"/>
      <c r="E272" s="145"/>
      <c r="F272" s="168">
        <v>313</v>
      </c>
      <c r="G272" s="148"/>
      <c r="H272" s="149"/>
      <c r="I272" s="101">
        <f t="shared" ref="I272:AL272" si="485">I273</f>
        <v>5200</v>
      </c>
      <c r="J272" s="101">
        <f t="shared" si="485"/>
        <v>0</v>
      </c>
      <c r="K272" s="101">
        <f t="shared" si="485"/>
        <v>1400</v>
      </c>
      <c r="L272" s="101">
        <f t="shared" si="485"/>
        <v>0</v>
      </c>
      <c r="M272" s="108">
        <f t="shared" si="485"/>
        <v>1400</v>
      </c>
      <c r="N272" s="108">
        <f t="shared" si="485"/>
        <v>0</v>
      </c>
      <c r="O272" s="108">
        <f t="shared" si="485"/>
        <v>1400</v>
      </c>
      <c r="P272" s="108">
        <f t="shared" si="485"/>
        <v>0</v>
      </c>
      <c r="Q272" s="108">
        <f t="shared" si="485"/>
        <v>1400</v>
      </c>
      <c r="R272" s="108">
        <f t="shared" si="485"/>
        <v>0</v>
      </c>
      <c r="S272" s="108">
        <f t="shared" si="485"/>
        <v>0</v>
      </c>
      <c r="T272" s="108">
        <f t="shared" si="485"/>
        <v>0</v>
      </c>
      <c r="U272" s="101">
        <f t="shared" si="485"/>
        <v>0</v>
      </c>
      <c r="V272" s="101">
        <f t="shared" si="485"/>
        <v>0</v>
      </c>
      <c r="W272" s="108">
        <f t="shared" si="485"/>
        <v>0</v>
      </c>
      <c r="X272" s="108">
        <f t="shared" si="485"/>
        <v>0</v>
      </c>
      <c r="Y272" s="108">
        <f t="shared" si="485"/>
        <v>0</v>
      </c>
      <c r="Z272" s="108">
        <f t="shared" si="485"/>
        <v>0</v>
      </c>
      <c r="AA272" s="108">
        <f t="shared" si="485"/>
        <v>0</v>
      </c>
      <c r="AB272" s="108">
        <f t="shared" si="485"/>
        <v>0</v>
      </c>
      <c r="AC272" s="108">
        <f t="shared" si="485"/>
        <v>0</v>
      </c>
      <c r="AD272" s="108">
        <f t="shared" si="485"/>
        <v>0</v>
      </c>
      <c r="AE272" s="108">
        <f t="shared" si="485"/>
        <v>0</v>
      </c>
      <c r="AF272" s="108">
        <f t="shared" si="485"/>
        <v>0</v>
      </c>
      <c r="AG272" s="108">
        <f t="shared" si="485"/>
        <v>0</v>
      </c>
      <c r="AH272" s="108">
        <f t="shared" si="485"/>
        <v>0</v>
      </c>
      <c r="AI272" s="108">
        <f t="shared" si="485"/>
        <v>0</v>
      </c>
      <c r="AJ272" s="108">
        <f t="shared" si="485"/>
        <v>0</v>
      </c>
      <c r="AK272" s="108">
        <f t="shared" si="485"/>
        <v>0</v>
      </c>
      <c r="AL272" s="108">
        <f t="shared" si="485"/>
        <v>0</v>
      </c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50"/>
      <c r="CH272" s="150"/>
      <c r="CI272" s="150"/>
      <c r="CJ272" s="150"/>
      <c r="CK272" s="150"/>
      <c r="CL272" s="150"/>
      <c r="CM272" s="150"/>
      <c r="CN272" s="150"/>
      <c r="CO272" s="150"/>
      <c r="CP272" s="150"/>
      <c r="CQ272" s="150"/>
      <c r="CR272" s="150"/>
      <c r="CS272" s="150"/>
      <c r="CT272" s="150"/>
      <c r="CU272" s="150"/>
      <c r="CV272" s="150"/>
      <c r="CW272" s="150"/>
      <c r="CX272" s="150"/>
      <c r="CY272" s="150"/>
      <c r="CZ272" s="150"/>
      <c r="DA272" s="150"/>
      <c r="DB272" s="150"/>
      <c r="DC272" s="150"/>
      <c r="DD272" s="150"/>
      <c r="DE272" s="150"/>
      <c r="DF272" s="150"/>
      <c r="DG272" s="150"/>
      <c r="DH272" s="150"/>
      <c r="DI272" s="150"/>
      <c r="DJ272" s="150"/>
      <c r="DK272" s="150"/>
      <c r="DL272" s="150"/>
      <c r="DM272" s="150"/>
      <c r="DN272" s="150"/>
      <c r="DO272" s="150"/>
      <c r="DP272" s="150"/>
      <c r="DQ272" s="150"/>
      <c r="DR272" s="150"/>
      <c r="DS272" s="150"/>
      <c r="DT272" s="150"/>
      <c r="DU272" s="150"/>
      <c r="DV272" s="150"/>
      <c r="DW272" s="150"/>
      <c r="DX272" s="150"/>
      <c r="DY272" s="150"/>
      <c r="DZ272" s="150"/>
      <c r="EA272" s="150"/>
      <c r="EB272" s="150"/>
      <c r="EC272" s="150"/>
      <c r="ED272" s="150"/>
      <c r="EE272" s="150"/>
      <c r="EF272" s="150"/>
      <c r="EG272" s="150"/>
      <c r="EH272" s="150"/>
      <c r="EI272" s="150"/>
      <c r="EJ272" s="150"/>
      <c r="EK272" s="150"/>
      <c r="EL272" s="150"/>
      <c r="EM272" s="150"/>
      <c r="EN272" s="150"/>
      <c r="EO272" s="150"/>
      <c r="EP272" s="150"/>
      <c r="EQ272" s="150"/>
      <c r="ER272" s="150"/>
      <c r="ES272" s="150"/>
      <c r="ET272" s="150"/>
      <c r="EU272" s="150"/>
      <c r="EV272" s="150"/>
      <c r="EW272" s="150"/>
      <c r="EX272" s="150"/>
      <c r="EY272" s="150"/>
      <c r="EZ272" s="150"/>
      <c r="FA272" s="150"/>
      <c r="FB272" s="150"/>
      <c r="FC272" s="150"/>
      <c r="FD272" s="150"/>
      <c r="FE272" s="150"/>
      <c r="FF272" s="150"/>
      <c r="FG272" s="150"/>
      <c r="FH272" s="150"/>
      <c r="FI272" s="150"/>
      <c r="FJ272" s="150"/>
      <c r="FK272" s="150"/>
      <c r="FL272" s="150"/>
      <c r="FM272" s="150"/>
      <c r="FN272" s="150"/>
      <c r="FO272" s="150"/>
      <c r="FP272" s="150"/>
      <c r="FQ272" s="150"/>
      <c r="FR272" s="150"/>
      <c r="FS272" s="150"/>
      <c r="FT272" s="150"/>
      <c r="FU272" s="150"/>
      <c r="FV272" s="150"/>
      <c r="FW272" s="150"/>
      <c r="FX272" s="150"/>
      <c r="FY272" s="150"/>
      <c r="FZ272" s="150"/>
      <c r="GA272" s="150"/>
      <c r="GB272" s="150"/>
      <c r="GC272" s="150"/>
      <c r="GD272" s="150"/>
      <c r="GE272" s="150"/>
      <c r="GF272" s="150"/>
      <c r="GG272" s="150"/>
      <c r="GH272" s="150"/>
      <c r="GI272" s="150"/>
      <c r="GJ272" s="150"/>
      <c r="GK272" s="150"/>
      <c r="GL272" s="150"/>
      <c r="GM272" s="150"/>
      <c r="GN272" s="150"/>
      <c r="GO272" s="150"/>
      <c r="GP272" s="150"/>
      <c r="GQ272" s="150"/>
      <c r="GR272" s="150"/>
      <c r="GS272" s="150"/>
      <c r="GT272" s="150"/>
      <c r="GU272" s="150"/>
      <c r="GV272" s="150"/>
      <c r="GW272" s="150"/>
      <c r="GX272" s="150"/>
      <c r="GY272" s="150"/>
      <c r="GZ272" s="150"/>
      <c r="HA272" s="150"/>
      <c r="HB272" s="150"/>
      <c r="HC272" s="150"/>
      <c r="HD272" s="150"/>
      <c r="HE272" s="150"/>
      <c r="HF272" s="150"/>
      <c r="HG272" s="150"/>
      <c r="HH272" s="150"/>
      <c r="HI272" s="150"/>
      <c r="HJ272" s="150"/>
      <c r="HK272" s="150"/>
      <c r="HL272" s="150"/>
      <c r="HM272" s="150"/>
      <c r="HN272" s="150"/>
      <c r="HO272" s="150"/>
      <c r="HP272" s="150"/>
      <c r="HQ272" s="150"/>
      <c r="HR272" s="150"/>
      <c r="HS272" s="150"/>
      <c r="HT272" s="150"/>
      <c r="HU272" s="150"/>
      <c r="HV272" s="150"/>
      <c r="HW272" s="150"/>
      <c r="HX272" s="150"/>
      <c r="HY272" s="150"/>
      <c r="HZ272" s="150"/>
      <c r="IA272" s="150"/>
      <c r="IB272" s="150"/>
      <c r="IC272" s="150"/>
      <c r="ID272" s="150"/>
      <c r="IE272" s="150"/>
      <c r="IF272" s="150"/>
      <c r="IG272" s="150"/>
      <c r="IH272" s="150"/>
      <c r="II272" s="150"/>
      <c r="IJ272" s="150"/>
      <c r="IK272" s="150"/>
      <c r="IL272" s="150"/>
      <c r="IM272" s="150"/>
      <c r="IN272" s="150"/>
      <c r="IO272" s="150"/>
      <c r="IP272" s="150"/>
      <c r="IQ272" s="150"/>
      <c r="IR272" s="150"/>
      <c r="IS272" s="150"/>
      <c r="IT272" s="150"/>
      <c r="IU272" s="150"/>
      <c r="IV272" s="150"/>
      <c r="IW272" s="150"/>
      <c r="IX272" s="150"/>
      <c r="IY272" s="150"/>
      <c r="IZ272" s="150"/>
      <c r="JA272" s="150"/>
      <c r="JB272" s="150"/>
      <c r="JC272" s="150"/>
      <c r="JD272" s="150"/>
      <c r="JE272" s="150"/>
      <c r="JF272" s="150"/>
      <c r="JG272" s="150"/>
      <c r="JH272" s="150"/>
      <c r="JI272" s="150"/>
      <c r="JJ272" s="150"/>
      <c r="JK272" s="150"/>
      <c r="JL272" s="150"/>
      <c r="JM272" s="150"/>
      <c r="JN272" s="150"/>
      <c r="JO272" s="150"/>
      <c r="JP272" s="150"/>
      <c r="JQ272" s="150"/>
      <c r="JR272" s="150"/>
      <c r="JS272" s="150"/>
      <c r="JT272" s="150"/>
      <c r="JU272" s="150"/>
      <c r="JV272" s="150"/>
      <c r="JW272" s="150"/>
      <c r="JX272" s="150"/>
      <c r="JY272" s="150"/>
      <c r="JZ272" s="150"/>
      <c r="KA272" s="150"/>
      <c r="KB272" s="150"/>
      <c r="KC272" s="150"/>
      <c r="KD272" s="150"/>
      <c r="KE272" s="150"/>
      <c r="KF272" s="150"/>
      <c r="KG272" s="150"/>
      <c r="KH272" s="150"/>
      <c r="KI272" s="150"/>
      <c r="KJ272" s="150"/>
      <c r="KK272" s="150"/>
      <c r="KL272" s="150"/>
      <c r="KM272" s="150"/>
      <c r="KN272" s="150"/>
      <c r="KO272" s="150"/>
      <c r="KP272" s="150"/>
      <c r="KQ272" s="150"/>
      <c r="KR272" s="150"/>
      <c r="KS272" s="150"/>
      <c r="KT272" s="150"/>
      <c r="KU272" s="150"/>
      <c r="KV272" s="150"/>
      <c r="KW272" s="150"/>
      <c r="KX272" s="150"/>
      <c r="KY272" s="150"/>
      <c r="KZ272" s="150"/>
      <c r="LA272" s="150"/>
      <c r="LB272" s="150"/>
      <c r="LC272" s="150"/>
      <c r="LD272" s="150"/>
      <c r="LE272" s="150"/>
      <c r="LF272" s="150"/>
      <c r="LG272" s="150"/>
      <c r="LH272" s="150"/>
      <c r="LI272" s="150"/>
      <c r="LJ272" s="150"/>
      <c r="LK272" s="150"/>
      <c r="LL272" s="150"/>
      <c r="LM272" s="150"/>
      <c r="LN272" s="150"/>
      <c r="LO272" s="150"/>
      <c r="LP272" s="150"/>
      <c r="LQ272" s="150"/>
      <c r="LR272" s="150"/>
    </row>
    <row r="273" spans="1:330" s="158" customFormat="1" ht="15" x14ac:dyDescent="0.2">
      <c r="A273" s="151" t="s">
        <v>616</v>
      </c>
      <c r="B273" s="151" t="s">
        <v>635</v>
      </c>
      <c r="C273" s="221">
        <v>56311</v>
      </c>
      <c r="D273" s="153"/>
      <c r="E273" s="151" t="s">
        <v>101</v>
      </c>
      <c r="F273" s="174">
        <v>3132</v>
      </c>
      <c r="G273" s="155" t="s">
        <v>40</v>
      </c>
      <c r="H273" s="156"/>
      <c r="I273" s="94">
        <v>5200</v>
      </c>
      <c r="J273" s="112"/>
      <c r="K273" s="94">
        <v>1400</v>
      </c>
      <c r="L273" s="112"/>
      <c r="M273" s="118">
        <v>1400</v>
      </c>
      <c r="N273" s="113"/>
      <c r="O273" s="118">
        <v>1400</v>
      </c>
      <c r="P273" s="113"/>
      <c r="Q273" s="118">
        <v>1400</v>
      </c>
      <c r="R273" s="113"/>
      <c r="S273" s="118"/>
      <c r="T273" s="113"/>
      <c r="U273" s="94">
        <v>0</v>
      </c>
      <c r="V273" s="112"/>
      <c r="W273" s="118"/>
      <c r="X273" s="113"/>
      <c r="Y273" s="118"/>
      <c r="Z273" s="113"/>
      <c r="AA273" s="118"/>
      <c r="AB273" s="113"/>
      <c r="AC273" s="118"/>
      <c r="AD273" s="113"/>
      <c r="AE273" s="118"/>
      <c r="AF273" s="113"/>
      <c r="AG273" s="118"/>
      <c r="AH273" s="113"/>
      <c r="AI273" s="118"/>
      <c r="AJ273" s="113"/>
      <c r="AK273" s="118"/>
      <c r="AL273" s="113"/>
      <c r="AM273" s="157"/>
      <c r="AN273" s="157"/>
      <c r="AO273" s="157"/>
      <c r="AP273" s="157"/>
      <c r="AQ273" s="157"/>
      <c r="AR273" s="157"/>
      <c r="AS273" s="157"/>
      <c r="AT273" s="157"/>
      <c r="AU273" s="157"/>
      <c r="AV273" s="157"/>
      <c r="AW273" s="157"/>
      <c r="AX273" s="157"/>
      <c r="AY273" s="157"/>
      <c r="AZ273" s="157"/>
      <c r="BA273" s="157"/>
      <c r="BB273" s="157"/>
      <c r="BC273" s="157"/>
      <c r="BD273" s="157"/>
      <c r="BE273" s="157"/>
      <c r="BF273" s="157"/>
      <c r="BG273" s="157"/>
      <c r="BH273" s="157"/>
      <c r="BI273" s="157"/>
      <c r="BJ273" s="157"/>
      <c r="BK273" s="157"/>
      <c r="BL273" s="157"/>
      <c r="BM273" s="157"/>
      <c r="BN273" s="157"/>
      <c r="BO273" s="157"/>
      <c r="BP273" s="157"/>
      <c r="BQ273" s="157"/>
      <c r="BR273" s="157"/>
      <c r="BS273" s="157"/>
      <c r="BT273" s="157"/>
      <c r="BU273" s="157"/>
      <c r="BV273" s="157"/>
      <c r="BW273" s="157"/>
      <c r="BX273" s="157"/>
      <c r="BY273" s="157"/>
      <c r="BZ273" s="157"/>
      <c r="CA273" s="157"/>
      <c r="CB273" s="157"/>
      <c r="CC273" s="157"/>
      <c r="CD273" s="157"/>
      <c r="CE273" s="157"/>
      <c r="CF273" s="157"/>
      <c r="CG273" s="157"/>
      <c r="CH273" s="157"/>
      <c r="CI273" s="157"/>
      <c r="CJ273" s="157"/>
      <c r="CK273" s="157"/>
      <c r="CL273" s="157"/>
      <c r="CM273" s="157"/>
      <c r="CN273" s="157"/>
      <c r="CO273" s="157"/>
      <c r="CP273" s="157"/>
      <c r="CQ273" s="157"/>
      <c r="CR273" s="157"/>
      <c r="CS273" s="157"/>
      <c r="CT273" s="157"/>
      <c r="CU273" s="157"/>
      <c r="CV273" s="157"/>
      <c r="CW273" s="157"/>
      <c r="CX273" s="157"/>
      <c r="CY273" s="157"/>
      <c r="CZ273" s="157"/>
      <c r="DA273" s="157"/>
      <c r="DB273" s="157"/>
      <c r="DC273" s="157"/>
      <c r="DD273" s="157"/>
      <c r="DE273" s="157"/>
      <c r="DF273" s="157"/>
      <c r="DG273" s="157"/>
      <c r="DH273" s="157"/>
      <c r="DI273" s="157"/>
      <c r="DJ273" s="157"/>
      <c r="DK273" s="157"/>
      <c r="DL273" s="157"/>
      <c r="DM273" s="157"/>
      <c r="DN273" s="157"/>
      <c r="DO273" s="157"/>
      <c r="DP273" s="157"/>
      <c r="DQ273" s="157"/>
      <c r="DR273" s="157"/>
      <c r="DS273" s="157"/>
      <c r="DT273" s="157"/>
      <c r="DU273" s="157"/>
      <c r="DV273" s="157"/>
      <c r="DW273" s="157"/>
      <c r="DX273" s="157"/>
      <c r="DY273" s="157"/>
      <c r="DZ273" s="157"/>
      <c r="EA273" s="157"/>
      <c r="EB273" s="157"/>
      <c r="EC273" s="157"/>
      <c r="ED273" s="157"/>
      <c r="EE273" s="157"/>
      <c r="EF273" s="157"/>
      <c r="EG273" s="157"/>
      <c r="EH273" s="157"/>
      <c r="EI273" s="157"/>
      <c r="EJ273" s="157"/>
      <c r="EK273" s="157"/>
      <c r="EL273" s="157"/>
      <c r="EM273" s="157"/>
      <c r="EN273" s="157"/>
      <c r="EO273" s="157"/>
      <c r="EP273" s="157"/>
      <c r="EQ273" s="157"/>
      <c r="ER273" s="157"/>
      <c r="ES273" s="157"/>
      <c r="ET273" s="157"/>
      <c r="EU273" s="157"/>
      <c r="EV273" s="157"/>
      <c r="EW273" s="157"/>
      <c r="EX273" s="157"/>
      <c r="EY273" s="157"/>
      <c r="EZ273" s="157"/>
      <c r="FA273" s="157"/>
      <c r="FB273" s="157"/>
      <c r="FC273" s="157"/>
      <c r="FD273" s="157"/>
      <c r="FE273" s="157"/>
      <c r="FF273" s="157"/>
      <c r="FG273" s="157"/>
      <c r="FH273" s="157"/>
      <c r="FI273" s="157"/>
      <c r="FJ273" s="157"/>
      <c r="FK273" s="157"/>
      <c r="FL273" s="157"/>
      <c r="FM273" s="157"/>
      <c r="FN273" s="157"/>
      <c r="FO273" s="157"/>
      <c r="FP273" s="157"/>
      <c r="FQ273" s="157"/>
      <c r="FR273" s="157"/>
      <c r="FS273" s="157"/>
      <c r="FT273" s="157"/>
      <c r="FU273" s="157"/>
      <c r="FV273" s="157"/>
      <c r="FW273" s="157"/>
      <c r="FX273" s="157"/>
      <c r="FY273" s="157"/>
      <c r="FZ273" s="157"/>
      <c r="GA273" s="157"/>
      <c r="GB273" s="157"/>
      <c r="GC273" s="157"/>
      <c r="GD273" s="157"/>
      <c r="GE273" s="157"/>
      <c r="GF273" s="157"/>
      <c r="GG273" s="157"/>
      <c r="GH273" s="157"/>
      <c r="GI273" s="157"/>
      <c r="GJ273" s="157"/>
      <c r="GK273" s="157"/>
      <c r="GL273" s="157"/>
      <c r="GM273" s="157"/>
      <c r="GN273" s="157"/>
      <c r="GO273" s="157"/>
      <c r="GP273" s="157"/>
      <c r="GQ273" s="157"/>
      <c r="GR273" s="157"/>
      <c r="GS273" s="157"/>
      <c r="GT273" s="157"/>
      <c r="GU273" s="157"/>
      <c r="GV273" s="157"/>
      <c r="GW273" s="157"/>
      <c r="GX273" s="157"/>
      <c r="GY273" s="157"/>
      <c r="GZ273" s="157"/>
      <c r="HA273" s="157"/>
      <c r="HB273" s="157"/>
      <c r="HC273" s="157"/>
      <c r="HD273" s="157"/>
      <c r="HE273" s="157"/>
      <c r="HF273" s="157"/>
      <c r="HG273" s="157"/>
      <c r="HH273" s="157"/>
      <c r="HI273" s="157"/>
      <c r="HJ273" s="157"/>
      <c r="HK273" s="157"/>
      <c r="HL273" s="157"/>
      <c r="HM273" s="157"/>
      <c r="HN273" s="157"/>
      <c r="HO273" s="157"/>
      <c r="HP273" s="157"/>
      <c r="HQ273" s="157"/>
      <c r="HR273" s="157"/>
      <c r="HS273" s="157"/>
      <c r="HT273" s="157"/>
      <c r="HU273" s="157"/>
      <c r="HV273" s="157"/>
      <c r="HW273" s="157"/>
      <c r="HX273" s="157"/>
      <c r="HY273" s="157"/>
      <c r="HZ273" s="157"/>
      <c r="IA273" s="157"/>
      <c r="IB273" s="157"/>
      <c r="IC273" s="157"/>
      <c r="ID273" s="157"/>
      <c r="IE273" s="157"/>
      <c r="IF273" s="157"/>
      <c r="IG273" s="157"/>
      <c r="IH273" s="157"/>
      <c r="II273" s="157"/>
      <c r="IJ273" s="157"/>
      <c r="IK273" s="157"/>
      <c r="IL273" s="157"/>
      <c r="IM273" s="157"/>
      <c r="IN273" s="157"/>
      <c r="IO273" s="157"/>
      <c r="IP273" s="157"/>
      <c r="IQ273" s="157"/>
      <c r="IR273" s="157"/>
      <c r="IS273" s="157"/>
      <c r="IT273" s="157"/>
      <c r="IU273" s="157"/>
      <c r="IV273" s="157"/>
      <c r="IW273" s="157"/>
      <c r="IX273" s="157"/>
      <c r="IY273" s="157"/>
      <c r="IZ273" s="157"/>
      <c r="JA273" s="157"/>
      <c r="JB273" s="157"/>
      <c r="JC273" s="157"/>
      <c r="JD273" s="157"/>
      <c r="JE273" s="157"/>
      <c r="JF273" s="157"/>
      <c r="JG273" s="157"/>
      <c r="JH273" s="157"/>
      <c r="JI273" s="157"/>
      <c r="JJ273" s="157"/>
      <c r="JK273" s="157"/>
      <c r="JL273" s="157"/>
      <c r="JM273" s="157"/>
      <c r="JN273" s="157"/>
      <c r="JO273" s="157"/>
      <c r="JP273" s="157"/>
      <c r="JQ273" s="157"/>
      <c r="JR273" s="157"/>
      <c r="JS273" s="157"/>
      <c r="JT273" s="157"/>
      <c r="JU273" s="157"/>
      <c r="JV273" s="157"/>
      <c r="JW273" s="157"/>
      <c r="JX273" s="157"/>
      <c r="JY273" s="157"/>
      <c r="JZ273" s="157"/>
      <c r="KA273" s="157"/>
      <c r="KB273" s="157"/>
      <c r="KC273" s="157"/>
      <c r="KD273" s="157"/>
      <c r="KE273" s="157"/>
      <c r="KF273" s="157"/>
      <c r="KG273" s="157"/>
      <c r="KH273" s="157"/>
      <c r="KI273" s="157"/>
      <c r="KJ273" s="157"/>
      <c r="KK273" s="157"/>
      <c r="KL273" s="157"/>
      <c r="KM273" s="157"/>
      <c r="KN273" s="157"/>
      <c r="KO273" s="157"/>
      <c r="KP273" s="157"/>
      <c r="KQ273" s="157"/>
      <c r="KR273" s="157"/>
      <c r="KS273" s="157"/>
      <c r="KT273" s="157"/>
      <c r="KU273" s="157"/>
      <c r="KV273" s="157"/>
      <c r="KW273" s="157"/>
      <c r="KX273" s="157"/>
      <c r="KY273" s="157"/>
      <c r="KZ273" s="157"/>
      <c r="LA273" s="157"/>
      <c r="LB273" s="157"/>
      <c r="LC273" s="157"/>
      <c r="LD273" s="157"/>
      <c r="LE273" s="157"/>
      <c r="LF273" s="157"/>
      <c r="LG273" s="157"/>
      <c r="LH273" s="157"/>
      <c r="LI273" s="157"/>
      <c r="LJ273" s="157"/>
      <c r="LK273" s="157"/>
      <c r="LL273" s="157"/>
      <c r="LM273" s="157"/>
      <c r="LN273" s="157"/>
      <c r="LO273" s="157"/>
      <c r="LP273" s="157"/>
      <c r="LQ273" s="157"/>
      <c r="LR273" s="157"/>
    </row>
    <row r="274" spans="1:330" x14ac:dyDescent="0.2">
      <c r="A274" s="170" t="s">
        <v>616</v>
      </c>
      <c r="B274" s="170" t="s">
        <v>635</v>
      </c>
      <c r="C274" s="220">
        <v>56311</v>
      </c>
      <c r="D274" s="141"/>
      <c r="E274" s="171"/>
      <c r="F274" s="142">
        <v>42</v>
      </c>
      <c r="G274" s="143"/>
      <c r="H274" s="172"/>
      <c r="I274" s="105">
        <f t="shared" ref="I274:AK275" si="486">I275</f>
        <v>63744</v>
      </c>
      <c r="J274" s="105">
        <f t="shared" si="486"/>
        <v>0</v>
      </c>
      <c r="K274" s="105">
        <f t="shared" si="486"/>
        <v>110000</v>
      </c>
      <c r="L274" s="105">
        <f t="shared" si="486"/>
        <v>0</v>
      </c>
      <c r="M274" s="105">
        <f t="shared" si="486"/>
        <v>110000</v>
      </c>
      <c r="N274" s="105">
        <f t="shared" si="486"/>
        <v>0</v>
      </c>
      <c r="O274" s="105">
        <f t="shared" si="486"/>
        <v>110000</v>
      </c>
      <c r="P274" s="105">
        <f t="shared" si="486"/>
        <v>0</v>
      </c>
      <c r="Q274" s="105">
        <f t="shared" si="486"/>
        <v>110000</v>
      </c>
      <c r="R274" s="105">
        <f t="shared" si="486"/>
        <v>0</v>
      </c>
      <c r="S274" s="105">
        <f t="shared" si="486"/>
        <v>0</v>
      </c>
      <c r="T274" s="105">
        <f t="shared" si="486"/>
        <v>0</v>
      </c>
      <c r="U274" s="105">
        <f t="shared" si="486"/>
        <v>0</v>
      </c>
      <c r="V274" s="105">
        <f t="shared" si="486"/>
        <v>0</v>
      </c>
      <c r="W274" s="105">
        <f t="shared" si="486"/>
        <v>0</v>
      </c>
      <c r="X274" s="105">
        <f t="shared" si="486"/>
        <v>0</v>
      </c>
      <c r="Y274" s="105">
        <f t="shared" si="486"/>
        <v>0</v>
      </c>
      <c r="Z274" s="105">
        <f t="shared" si="486"/>
        <v>0</v>
      </c>
      <c r="AA274" s="105">
        <f t="shared" si="486"/>
        <v>0</v>
      </c>
      <c r="AB274" s="105">
        <f t="shared" si="486"/>
        <v>0</v>
      </c>
      <c r="AC274" s="105">
        <f t="shared" si="486"/>
        <v>0</v>
      </c>
      <c r="AD274" s="105">
        <f t="shared" si="486"/>
        <v>0</v>
      </c>
      <c r="AE274" s="105">
        <f t="shared" si="486"/>
        <v>0</v>
      </c>
      <c r="AF274" s="105">
        <f t="shared" si="486"/>
        <v>0</v>
      </c>
      <c r="AG274" s="105">
        <f t="shared" si="486"/>
        <v>0</v>
      </c>
      <c r="AH274" s="105">
        <f t="shared" ref="AG274:AJ275" si="487">AH275</f>
        <v>0</v>
      </c>
      <c r="AI274" s="105">
        <f t="shared" si="486"/>
        <v>0</v>
      </c>
      <c r="AJ274" s="105">
        <f t="shared" si="487"/>
        <v>0</v>
      </c>
      <c r="AK274" s="105">
        <f t="shared" si="486"/>
        <v>0</v>
      </c>
      <c r="AL274" s="105">
        <f t="shared" ref="AK274:AL275" si="488">AL275</f>
        <v>0</v>
      </c>
    </row>
    <row r="275" spans="1:330" s="159" customFormat="1" x14ac:dyDescent="0.2">
      <c r="A275" s="145" t="s">
        <v>616</v>
      </c>
      <c r="B275" s="145" t="s">
        <v>635</v>
      </c>
      <c r="C275" s="181">
        <v>56311</v>
      </c>
      <c r="D275" s="147"/>
      <c r="E275" s="145"/>
      <c r="F275" s="168">
        <v>422</v>
      </c>
      <c r="G275" s="148"/>
      <c r="H275" s="149"/>
      <c r="I275" s="101">
        <f t="shared" si="486"/>
        <v>63744</v>
      </c>
      <c r="J275" s="101">
        <f t="shared" si="486"/>
        <v>0</v>
      </c>
      <c r="K275" s="101">
        <f t="shared" si="486"/>
        <v>110000</v>
      </c>
      <c r="L275" s="101">
        <f t="shared" si="486"/>
        <v>0</v>
      </c>
      <c r="M275" s="108">
        <f t="shared" si="486"/>
        <v>110000</v>
      </c>
      <c r="N275" s="108">
        <f t="shared" si="486"/>
        <v>0</v>
      </c>
      <c r="O275" s="108">
        <f t="shared" si="486"/>
        <v>110000</v>
      </c>
      <c r="P275" s="108">
        <f t="shared" si="486"/>
        <v>0</v>
      </c>
      <c r="Q275" s="108">
        <f t="shared" si="486"/>
        <v>110000</v>
      </c>
      <c r="R275" s="108">
        <f t="shared" si="486"/>
        <v>0</v>
      </c>
      <c r="S275" s="108">
        <f t="shared" si="486"/>
        <v>0</v>
      </c>
      <c r="T275" s="108">
        <f t="shared" si="486"/>
        <v>0</v>
      </c>
      <c r="U275" s="101">
        <f t="shared" si="486"/>
        <v>0</v>
      </c>
      <c r="V275" s="101">
        <f t="shared" si="486"/>
        <v>0</v>
      </c>
      <c r="W275" s="108">
        <f t="shared" si="486"/>
        <v>0</v>
      </c>
      <c r="X275" s="108">
        <f t="shared" si="486"/>
        <v>0</v>
      </c>
      <c r="Y275" s="108">
        <f t="shared" si="486"/>
        <v>0</v>
      </c>
      <c r="Z275" s="108">
        <f t="shared" si="486"/>
        <v>0</v>
      </c>
      <c r="AA275" s="108">
        <f t="shared" si="486"/>
        <v>0</v>
      </c>
      <c r="AB275" s="108">
        <f t="shared" si="486"/>
        <v>0</v>
      </c>
      <c r="AC275" s="108">
        <f t="shared" si="486"/>
        <v>0</v>
      </c>
      <c r="AD275" s="108">
        <f t="shared" si="486"/>
        <v>0</v>
      </c>
      <c r="AE275" s="108">
        <f t="shared" si="486"/>
        <v>0</v>
      </c>
      <c r="AF275" s="108">
        <f t="shared" si="486"/>
        <v>0</v>
      </c>
      <c r="AG275" s="108">
        <f t="shared" si="487"/>
        <v>0</v>
      </c>
      <c r="AH275" s="108">
        <f t="shared" si="487"/>
        <v>0</v>
      </c>
      <c r="AI275" s="108">
        <f t="shared" si="487"/>
        <v>0</v>
      </c>
      <c r="AJ275" s="108">
        <f t="shared" si="487"/>
        <v>0</v>
      </c>
      <c r="AK275" s="108">
        <f t="shared" si="488"/>
        <v>0</v>
      </c>
      <c r="AL275" s="108">
        <f t="shared" si="488"/>
        <v>0</v>
      </c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50"/>
      <c r="CH275" s="150"/>
      <c r="CI275" s="150"/>
      <c r="CJ275" s="150"/>
      <c r="CK275" s="150"/>
      <c r="CL275" s="150"/>
      <c r="CM275" s="150"/>
      <c r="CN275" s="150"/>
      <c r="CO275" s="150"/>
      <c r="CP275" s="150"/>
      <c r="CQ275" s="150"/>
      <c r="CR275" s="150"/>
      <c r="CS275" s="150"/>
      <c r="CT275" s="150"/>
      <c r="CU275" s="150"/>
      <c r="CV275" s="150"/>
      <c r="CW275" s="150"/>
      <c r="CX275" s="150"/>
      <c r="CY275" s="150"/>
      <c r="CZ275" s="150"/>
      <c r="DA275" s="150"/>
      <c r="DB275" s="150"/>
      <c r="DC275" s="150"/>
      <c r="DD275" s="150"/>
      <c r="DE275" s="150"/>
      <c r="DF275" s="150"/>
      <c r="DG275" s="150"/>
      <c r="DH275" s="150"/>
      <c r="DI275" s="150"/>
      <c r="DJ275" s="150"/>
      <c r="DK275" s="150"/>
      <c r="DL275" s="150"/>
      <c r="DM275" s="150"/>
      <c r="DN275" s="150"/>
      <c r="DO275" s="150"/>
      <c r="DP275" s="150"/>
      <c r="DQ275" s="150"/>
      <c r="DR275" s="150"/>
      <c r="DS275" s="150"/>
      <c r="DT275" s="150"/>
      <c r="DU275" s="150"/>
      <c r="DV275" s="150"/>
      <c r="DW275" s="150"/>
      <c r="DX275" s="150"/>
      <c r="DY275" s="150"/>
      <c r="DZ275" s="150"/>
      <c r="EA275" s="150"/>
      <c r="EB275" s="150"/>
      <c r="EC275" s="150"/>
      <c r="ED275" s="150"/>
      <c r="EE275" s="150"/>
      <c r="EF275" s="150"/>
      <c r="EG275" s="150"/>
      <c r="EH275" s="150"/>
      <c r="EI275" s="150"/>
      <c r="EJ275" s="150"/>
      <c r="EK275" s="150"/>
      <c r="EL275" s="150"/>
      <c r="EM275" s="150"/>
      <c r="EN275" s="150"/>
      <c r="EO275" s="150"/>
      <c r="EP275" s="150"/>
      <c r="EQ275" s="150"/>
      <c r="ER275" s="150"/>
      <c r="ES275" s="150"/>
      <c r="ET275" s="150"/>
      <c r="EU275" s="150"/>
      <c r="EV275" s="150"/>
      <c r="EW275" s="150"/>
      <c r="EX275" s="150"/>
      <c r="EY275" s="150"/>
      <c r="EZ275" s="150"/>
      <c r="FA275" s="150"/>
      <c r="FB275" s="150"/>
      <c r="FC275" s="150"/>
      <c r="FD275" s="150"/>
      <c r="FE275" s="150"/>
      <c r="FF275" s="150"/>
      <c r="FG275" s="150"/>
      <c r="FH275" s="150"/>
      <c r="FI275" s="150"/>
      <c r="FJ275" s="150"/>
      <c r="FK275" s="150"/>
      <c r="FL275" s="150"/>
      <c r="FM275" s="150"/>
      <c r="FN275" s="150"/>
      <c r="FO275" s="150"/>
      <c r="FP275" s="150"/>
      <c r="FQ275" s="150"/>
      <c r="FR275" s="150"/>
      <c r="FS275" s="150"/>
      <c r="FT275" s="150"/>
      <c r="FU275" s="150"/>
      <c r="FV275" s="150"/>
      <c r="FW275" s="150"/>
      <c r="FX275" s="150"/>
      <c r="FY275" s="150"/>
      <c r="FZ275" s="150"/>
      <c r="GA275" s="150"/>
      <c r="GB275" s="150"/>
      <c r="GC275" s="150"/>
      <c r="GD275" s="150"/>
      <c r="GE275" s="150"/>
      <c r="GF275" s="150"/>
      <c r="GG275" s="150"/>
      <c r="GH275" s="150"/>
      <c r="GI275" s="150"/>
      <c r="GJ275" s="150"/>
      <c r="GK275" s="150"/>
      <c r="GL275" s="150"/>
      <c r="GM275" s="150"/>
      <c r="GN275" s="150"/>
      <c r="GO275" s="150"/>
      <c r="GP275" s="150"/>
      <c r="GQ275" s="150"/>
      <c r="GR275" s="150"/>
      <c r="GS275" s="150"/>
      <c r="GT275" s="150"/>
      <c r="GU275" s="150"/>
      <c r="GV275" s="150"/>
      <c r="GW275" s="150"/>
      <c r="GX275" s="150"/>
      <c r="GY275" s="150"/>
      <c r="GZ275" s="150"/>
      <c r="HA275" s="150"/>
      <c r="HB275" s="150"/>
      <c r="HC275" s="150"/>
      <c r="HD275" s="150"/>
      <c r="HE275" s="150"/>
      <c r="HF275" s="150"/>
      <c r="HG275" s="150"/>
      <c r="HH275" s="150"/>
      <c r="HI275" s="150"/>
      <c r="HJ275" s="150"/>
      <c r="HK275" s="150"/>
      <c r="HL275" s="150"/>
      <c r="HM275" s="150"/>
      <c r="HN275" s="150"/>
      <c r="HO275" s="150"/>
      <c r="HP275" s="150"/>
      <c r="HQ275" s="150"/>
      <c r="HR275" s="150"/>
      <c r="HS275" s="150"/>
      <c r="HT275" s="150"/>
      <c r="HU275" s="150"/>
      <c r="HV275" s="150"/>
      <c r="HW275" s="150"/>
      <c r="HX275" s="150"/>
      <c r="HY275" s="150"/>
      <c r="HZ275" s="150"/>
      <c r="IA275" s="150"/>
      <c r="IB275" s="150"/>
      <c r="IC275" s="150"/>
      <c r="ID275" s="150"/>
      <c r="IE275" s="150"/>
      <c r="IF275" s="150"/>
      <c r="IG275" s="150"/>
      <c r="IH275" s="150"/>
      <c r="II275" s="150"/>
      <c r="IJ275" s="150"/>
      <c r="IK275" s="150"/>
      <c r="IL275" s="150"/>
      <c r="IM275" s="150"/>
      <c r="IN275" s="150"/>
      <c r="IO275" s="150"/>
      <c r="IP275" s="150"/>
      <c r="IQ275" s="150"/>
      <c r="IR275" s="150"/>
      <c r="IS275" s="150"/>
      <c r="IT275" s="150"/>
      <c r="IU275" s="150"/>
      <c r="IV275" s="150"/>
      <c r="IW275" s="150"/>
      <c r="IX275" s="150"/>
      <c r="IY275" s="150"/>
      <c r="IZ275" s="150"/>
      <c r="JA275" s="150"/>
      <c r="JB275" s="150"/>
      <c r="JC275" s="150"/>
      <c r="JD275" s="150"/>
      <c r="JE275" s="150"/>
      <c r="JF275" s="150"/>
      <c r="JG275" s="150"/>
      <c r="JH275" s="150"/>
      <c r="JI275" s="150"/>
      <c r="JJ275" s="150"/>
      <c r="JK275" s="150"/>
      <c r="JL275" s="150"/>
      <c r="JM275" s="150"/>
      <c r="JN275" s="150"/>
      <c r="JO275" s="150"/>
      <c r="JP275" s="150"/>
      <c r="JQ275" s="150"/>
      <c r="JR275" s="150"/>
      <c r="JS275" s="150"/>
      <c r="JT275" s="150"/>
      <c r="JU275" s="150"/>
      <c r="JV275" s="150"/>
      <c r="JW275" s="150"/>
      <c r="JX275" s="150"/>
      <c r="JY275" s="150"/>
      <c r="JZ275" s="150"/>
      <c r="KA275" s="150"/>
      <c r="KB275" s="150"/>
      <c r="KC275" s="150"/>
      <c r="KD275" s="150"/>
      <c r="KE275" s="150"/>
      <c r="KF275" s="150"/>
      <c r="KG275" s="150"/>
      <c r="KH275" s="150"/>
      <c r="KI275" s="150"/>
      <c r="KJ275" s="150"/>
      <c r="KK275" s="150"/>
      <c r="KL275" s="150"/>
      <c r="KM275" s="150"/>
      <c r="KN275" s="150"/>
      <c r="KO275" s="150"/>
      <c r="KP275" s="150"/>
      <c r="KQ275" s="150"/>
      <c r="KR275" s="150"/>
      <c r="KS275" s="150"/>
      <c r="KT275" s="150"/>
      <c r="KU275" s="150"/>
      <c r="KV275" s="150"/>
      <c r="KW275" s="150"/>
      <c r="KX275" s="150"/>
      <c r="KY275" s="150"/>
      <c r="KZ275" s="150"/>
      <c r="LA275" s="150"/>
      <c r="LB275" s="150"/>
      <c r="LC275" s="150"/>
      <c r="LD275" s="150"/>
      <c r="LE275" s="150"/>
      <c r="LF275" s="150"/>
      <c r="LG275" s="150"/>
      <c r="LH275" s="150"/>
      <c r="LI275" s="150"/>
      <c r="LJ275" s="150"/>
      <c r="LK275" s="150"/>
      <c r="LL275" s="150"/>
      <c r="LM275" s="150"/>
      <c r="LN275" s="150"/>
      <c r="LO275" s="150"/>
      <c r="LP275" s="150"/>
      <c r="LQ275" s="150"/>
      <c r="LR275" s="150"/>
    </row>
    <row r="276" spans="1:330" s="158" customFormat="1" ht="15" x14ac:dyDescent="0.2">
      <c r="A276" s="151" t="s">
        <v>616</v>
      </c>
      <c r="B276" s="151" t="s">
        <v>635</v>
      </c>
      <c r="C276" s="181">
        <v>56311</v>
      </c>
      <c r="D276" s="153"/>
      <c r="E276" s="151" t="s">
        <v>101</v>
      </c>
      <c r="F276" s="174">
        <v>4227</v>
      </c>
      <c r="G276" s="155" t="s">
        <v>77</v>
      </c>
      <c r="H276" s="156"/>
      <c r="I276" s="94">
        <v>63744</v>
      </c>
      <c r="J276" s="112"/>
      <c r="K276" s="94">
        <v>110000</v>
      </c>
      <c r="L276" s="112"/>
      <c r="M276" s="118">
        <v>110000</v>
      </c>
      <c r="N276" s="113"/>
      <c r="O276" s="118">
        <v>110000</v>
      </c>
      <c r="P276" s="113"/>
      <c r="Q276" s="118">
        <v>110000</v>
      </c>
      <c r="R276" s="113"/>
      <c r="S276" s="118"/>
      <c r="T276" s="113"/>
      <c r="U276" s="94">
        <v>0</v>
      </c>
      <c r="V276" s="112"/>
      <c r="W276" s="118"/>
      <c r="X276" s="113"/>
      <c r="Y276" s="118"/>
      <c r="Z276" s="113"/>
      <c r="AA276" s="118"/>
      <c r="AB276" s="113"/>
      <c r="AC276" s="118"/>
      <c r="AD276" s="113"/>
      <c r="AE276" s="118"/>
      <c r="AF276" s="113"/>
      <c r="AG276" s="118"/>
      <c r="AH276" s="113"/>
      <c r="AI276" s="118"/>
      <c r="AJ276" s="113"/>
      <c r="AK276" s="118"/>
      <c r="AL276" s="113"/>
      <c r="AM276" s="157"/>
      <c r="AN276" s="157"/>
      <c r="AO276" s="157"/>
      <c r="AP276" s="157"/>
      <c r="AQ276" s="157"/>
      <c r="AR276" s="157"/>
      <c r="AS276" s="157"/>
      <c r="AT276" s="157"/>
      <c r="AU276" s="157"/>
      <c r="AV276" s="157"/>
      <c r="AW276" s="157"/>
      <c r="AX276" s="157"/>
      <c r="AY276" s="157"/>
      <c r="AZ276" s="157"/>
      <c r="BA276" s="157"/>
      <c r="BB276" s="157"/>
      <c r="BC276" s="157"/>
      <c r="BD276" s="157"/>
      <c r="BE276" s="157"/>
      <c r="BF276" s="157"/>
      <c r="BG276" s="157"/>
      <c r="BH276" s="157"/>
      <c r="BI276" s="157"/>
      <c r="BJ276" s="157"/>
      <c r="BK276" s="157"/>
      <c r="BL276" s="157"/>
      <c r="BM276" s="157"/>
      <c r="BN276" s="157"/>
      <c r="BO276" s="157"/>
      <c r="BP276" s="157"/>
      <c r="BQ276" s="157"/>
      <c r="BR276" s="157"/>
      <c r="BS276" s="157"/>
      <c r="BT276" s="157"/>
      <c r="BU276" s="157"/>
      <c r="BV276" s="157"/>
      <c r="BW276" s="157"/>
      <c r="BX276" s="157"/>
      <c r="BY276" s="157"/>
      <c r="BZ276" s="157"/>
      <c r="CA276" s="157"/>
      <c r="CB276" s="157"/>
      <c r="CC276" s="157"/>
      <c r="CD276" s="157"/>
      <c r="CE276" s="157"/>
      <c r="CF276" s="157"/>
      <c r="CG276" s="157"/>
      <c r="CH276" s="157"/>
      <c r="CI276" s="157"/>
      <c r="CJ276" s="157"/>
      <c r="CK276" s="157"/>
      <c r="CL276" s="157"/>
      <c r="CM276" s="157"/>
      <c r="CN276" s="157"/>
      <c r="CO276" s="157"/>
      <c r="CP276" s="157"/>
      <c r="CQ276" s="157"/>
      <c r="CR276" s="157"/>
      <c r="CS276" s="157"/>
      <c r="CT276" s="157"/>
      <c r="CU276" s="157"/>
      <c r="CV276" s="157"/>
      <c r="CW276" s="157"/>
      <c r="CX276" s="157"/>
      <c r="CY276" s="157"/>
      <c r="CZ276" s="157"/>
      <c r="DA276" s="157"/>
      <c r="DB276" s="157"/>
      <c r="DC276" s="157"/>
      <c r="DD276" s="157"/>
      <c r="DE276" s="157"/>
      <c r="DF276" s="157"/>
      <c r="DG276" s="157"/>
      <c r="DH276" s="157"/>
      <c r="DI276" s="157"/>
      <c r="DJ276" s="157"/>
      <c r="DK276" s="157"/>
      <c r="DL276" s="157"/>
      <c r="DM276" s="157"/>
      <c r="DN276" s="157"/>
      <c r="DO276" s="157"/>
      <c r="DP276" s="157"/>
      <c r="DQ276" s="157"/>
      <c r="DR276" s="157"/>
      <c r="DS276" s="157"/>
      <c r="DT276" s="157"/>
      <c r="DU276" s="157"/>
      <c r="DV276" s="157"/>
      <c r="DW276" s="157"/>
      <c r="DX276" s="157"/>
      <c r="DY276" s="157"/>
      <c r="DZ276" s="157"/>
      <c r="EA276" s="157"/>
      <c r="EB276" s="157"/>
      <c r="EC276" s="157"/>
      <c r="ED276" s="157"/>
      <c r="EE276" s="157"/>
      <c r="EF276" s="157"/>
      <c r="EG276" s="157"/>
      <c r="EH276" s="157"/>
      <c r="EI276" s="157"/>
      <c r="EJ276" s="157"/>
      <c r="EK276" s="157"/>
      <c r="EL276" s="157"/>
      <c r="EM276" s="157"/>
      <c r="EN276" s="157"/>
      <c r="EO276" s="157"/>
      <c r="EP276" s="157"/>
      <c r="EQ276" s="157"/>
      <c r="ER276" s="157"/>
      <c r="ES276" s="157"/>
      <c r="ET276" s="157"/>
      <c r="EU276" s="157"/>
      <c r="EV276" s="157"/>
      <c r="EW276" s="157"/>
      <c r="EX276" s="157"/>
      <c r="EY276" s="157"/>
      <c r="EZ276" s="157"/>
      <c r="FA276" s="157"/>
      <c r="FB276" s="157"/>
      <c r="FC276" s="157"/>
      <c r="FD276" s="157"/>
      <c r="FE276" s="157"/>
      <c r="FF276" s="157"/>
      <c r="FG276" s="157"/>
      <c r="FH276" s="157"/>
      <c r="FI276" s="157"/>
      <c r="FJ276" s="157"/>
      <c r="FK276" s="157"/>
      <c r="FL276" s="157"/>
      <c r="FM276" s="157"/>
      <c r="FN276" s="157"/>
      <c r="FO276" s="157"/>
      <c r="FP276" s="157"/>
      <c r="FQ276" s="157"/>
      <c r="FR276" s="157"/>
      <c r="FS276" s="157"/>
      <c r="FT276" s="157"/>
      <c r="FU276" s="157"/>
      <c r="FV276" s="157"/>
      <c r="FW276" s="157"/>
      <c r="FX276" s="157"/>
      <c r="FY276" s="157"/>
      <c r="FZ276" s="157"/>
      <c r="GA276" s="157"/>
      <c r="GB276" s="157"/>
      <c r="GC276" s="157"/>
      <c r="GD276" s="157"/>
      <c r="GE276" s="157"/>
      <c r="GF276" s="157"/>
      <c r="GG276" s="157"/>
      <c r="GH276" s="157"/>
      <c r="GI276" s="157"/>
      <c r="GJ276" s="157"/>
      <c r="GK276" s="157"/>
      <c r="GL276" s="157"/>
      <c r="GM276" s="157"/>
      <c r="GN276" s="157"/>
      <c r="GO276" s="157"/>
      <c r="GP276" s="157"/>
      <c r="GQ276" s="157"/>
      <c r="GR276" s="157"/>
      <c r="GS276" s="157"/>
      <c r="GT276" s="157"/>
      <c r="GU276" s="157"/>
      <c r="GV276" s="157"/>
      <c r="GW276" s="157"/>
      <c r="GX276" s="157"/>
      <c r="GY276" s="157"/>
      <c r="GZ276" s="157"/>
      <c r="HA276" s="157"/>
      <c r="HB276" s="157"/>
      <c r="HC276" s="157"/>
      <c r="HD276" s="157"/>
      <c r="HE276" s="157"/>
      <c r="HF276" s="157"/>
      <c r="HG276" s="157"/>
      <c r="HH276" s="157"/>
      <c r="HI276" s="157"/>
      <c r="HJ276" s="157"/>
      <c r="HK276" s="157"/>
      <c r="HL276" s="157"/>
      <c r="HM276" s="157"/>
      <c r="HN276" s="157"/>
      <c r="HO276" s="157"/>
      <c r="HP276" s="157"/>
      <c r="HQ276" s="157"/>
      <c r="HR276" s="157"/>
      <c r="HS276" s="157"/>
      <c r="HT276" s="157"/>
      <c r="HU276" s="157"/>
      <c r="HV276" s="157"/>
      <c r="HW276" s="157"/>
      <c r="HX276" s="157"/>
      <c r="HY276" s="157"/>
      <c r="HZ276" s="157"/>
      <c r="IA276" s="157"/>
      <c r="IB276" s="157"/>
      <c r="IC276" s="157"/>
      <c r="ID276" s="157"/>
      <c r="IE276" s="157"/>
      <c r="IF276" s="157"/>
      <c r="IG276" s="157"/>
      <c r="IH276" s="157"/>
      <c r="II276" s="157"/>
      <c r="IJ276" s="157"/>
      <c r="IK276" s="157"/>
      <c r="IL276" s="157"/>
      <c r="IM276" s="157"/>
      <c r="IN276" s="157"/>
      <c r="IO276" s="157"/>
      <c r="IP276" s="157"/>
      <c r="IQ276" s="157"/>
      <c r="IR276" s="157"/>
      <c r="IS276" s="157"/>
      <c r="IT276" s="157"/>
      <c r="IU276" s="157"/>
      <c r="IV276" s="157"/>
      <c r="IW276" s="157"/>
      <c r="IX276" s="157"/>
      <c r="IY276" s="157"/>
      <c r="IZ276" s="157"/>
      <c r="JA276" s="157"/>
      <c r="JB276" s="157"/>
      <c r="JC276" s="157"/>
      <c r="JD276" s="157"/>
      <c r="JE276" s="157"/>
      <c r="JF276" s="157"/>
      <c r="JG276" s="157"/>
      <c r="JH276" s="157"/>
      <c r="JI276" s="157"/>
      <c r="JJ276" s="157"/>
      <c r="JK276" s="157"/>
      <c r="JL276" s="157"/>
      <c r="JM276" s="157"/>
      <c r="JN276" s="157"/>
      <c r="JO276" s="157"/>
      <c r="JP276" s="157"/>
      <c r="JQ276" s="157"/>
      <c r="JR276" s="157"/>
      <c r="JS276" s="157"/>
      <c r="JT276" s="157"/>
      <c r="JU276" s="157"/>
      <c r="JV276" s="157"/>
      <c r="JW276" s="157"/>
      <c r="JX276" s="157"/>
      <c r="JY276" s="157"/>
      <c r="JZ276" s="157"/>
      <c r="KA276" s="157"/>
      <c r="KB276" s="157"/>
      <c r="KC276" s="157"/>
      <c r="KD276" s="157"/>
      <c r="KE276" s="157"/>
      <c r="KF276" s="157"/>
      <c r="KG276" s="157"/>
      <c r="KH276" s="157"/>
      <c r="KI276" s="157"/>
      <c r="KJ276" s="157"/>
      <c r="KK276" s="157"/>
      <c r="KL276" s="157"/>
      <c r="KM276" s="157"/>
      <c r="KN276" s="157"/>
      <c r="KO276" s="157"/>
      <c r="KP276" s="157"/>
      <c r="KQ276" s="157"/>
      <c r="KR276" s="157"/>
      <c r="KS276" s="157"/>
      <c r="KT276" s="157"/>
      <c r="KU276" s="157"/>
      <c r="KV276" s="157"/>
      <c r="KW276" s="157"/>
      <c r="KX276" s="157"/>
      <c r="KY276" s="157"/>
      <c r="KZ276" s="157"/>
      <c r="LA276" s="157"/>
      <c r="LB276" s="157"/>
      <c r="LC276" s="157"/>
      <c r="LD276" s="157"/>
      <c r="LE276" s="157"/>
      <c r="LF276" s="157"/>
      <c r="LG276" s="157"/>
      <c r="LH276" s="157"/>
      <c r="LI276" s="157"/>
      <c r="LJ276" s="157"/>
      <c r="LK276" s="157"/>
      <c r="LL276" s="157"/>
      <c r="LM276" s="157"/>
      <c r="LN276" s="157"/>
      <c r="LO276" s="157"/>
      <c r="LP276" s="157"/>
      <c r="LQ276" s="157"/>
      <c r="LR276" s="157"/>
    </row>
    <row r="277" spans="1:330" s="137" customFormat="1" ht="67.5" x14ac:dyDescent="0.2">
      <c r="A277" s="160" t="s">
        <v>616</v>
      </c>
      <c r="B277" s="215" t="s">
        <v>637</v>
      </c>
      <c r="C277" s="215"/>
      <c r="D277" s="215"/>
      <c r="E277" s="215"/>
      <c r="F277" s="216"/>
      <c r="G277" s="217" t="s">
        <v>638</v>
      </c>
      <c r="H277" s="138" t="s">
        <v>627</v>
      </c>
      <c r="I277" s="107">
        <f>+I278+I283</f>
        <v>0</v>
      </c>
      <c r="J277" s="107">
        <f t="shared" ref="J277:AF277" si="489">+J278+J283</f>
        <v>0</v>
      </c>
      <c r="K277" s="107">
        <f t="shared" si="489"/>
        <v>23300</v>
      </c>
      <c r="L277" s="107">
        <f t="shared" si="489"/>
        <v>0</v>
      </c>
      <c r="M277" s="107">
        <f t="shared" si="489"/>
        <v>23300</v>
      </c>
      <c r="N277" s="107">
        <f t="shared" si="489"/>
        <v>0</v>
      </c>
      <c r="O277" s="107">
        <f t="shared" ref="O277:P277" si="490">+O278+O283</f>
        <v>23300</v>
      </c>
      <c r="P277" s="107">
        <f t="shared" si="490"/>
        <v>0</v>
      </c>
      <c r="Q277" s="107">
        <f t="shared" ref="Q277:T277" si="491">+Q278+Q283</f>
        <v>23300</v>
      </c>
      <c r="R277" s="107">
        <f t="shared" si="491"/>
        <v>0</v>
      </c>
      <c r="S277" s="107">
        <f t="shared" si="491"/>
        <v>0</v>
      </c>
      <c r="T277" s="107">
        <f t="shared" si="491"/>
        <v>0</v>
      </c>
      <c r="U277" s="107">
        <f t="shared" si="489"/>
        <v>23300</v>
      </c>
      <c r="V277" s="107">
        <f t="shared" si="489"/>
        <v>0</v>
      </c>
      <c r="W277" s="107">
        <f t="shared" si="489"/>
        <v>23300</v>
      </c>
      <c r="X277" s="107">
        <f t="shared" si="489"/>
        <v>0</v>
      </c>
      <c r="Y277" s="107">
        <f t="shared" ref="Y277:Z277" si="492">+Y278+Y283</f>
        <v>0</v>
      </c>
      <c r="Z277" s="107">
        <f t="shared" si="492"/>
        <v>0</v>
      </c>
      <c r="AA277" s="107">
        <f t="shared" ref="AA277:AD277" si="493">+AA278+AA283</f>
        <v>0</v>
      </c>
      <c r="AB277" s="107">
        <f t="shared" si="493"/>
        <v>0</v>
      </c>
      <c r="AC277" s="107">
        <f t="shared" si="493"/>
        <v>0</v>
      </c>
      <c r="AD277" s="107">
        <f t="shared" si="493"/>
        <v>0</v>
      </c>
      <c r="AE277" s="107">
        <f t="shared" si="489"/>
        <v>0</v>
      </c>
      <c r="AF277" s="107">
        <f t="shared" si="489"/>
        <v>0</v>
      </c>
      <c r="AG277" s="107">
        <f t="shared" ref="AG277:AH277" si="494">+AG278+AG283</f>
        <v>0</v>
      </c>
      <c r="AH277" s="107">
        <f t="shared" si="494"/>
        <v>0</v>
      </c>
      <c r="AI277" s="107">
        <f t="shared" ref="AI277:AL277" si="495">+AI278+AI283</f>
        <v>0</v>
      </c>
      <c r="AJ277" s="107">
        <f t="shared" si="495"/>
        <v>0</v>
      </c>
      <c r="AK277" s="107">
        <f t="shared" si="495"/>
        <v>0</v>
      </c>
      <c r="AL277" s="107">
        <f t="shared" si="495"/>
        <v>0</v>
      </c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  <c r="BO277" s="136"/>
      <c r="BP277" s="136"/>
      <c r="BQ277" s="136"/>
      <c r="BR277" s="136"/>
      <c r="BS277" s="136"/>
      <c r="BT277" s="136"/>
      <c r="BU277" s="136"/>
      <c r="BV277" s="136"/>
      <c r="BW277" s="136"/>
      <c r="BX277" s="136"/>
      <c r="BY277" s="136"/>
      <c r="BZ277" s="136"/>
      <c r="CA277" s="136"/>
      <c r="CB277" s="136"/>
      <c r="CC277" s="136"/>
      <c r="CD277" s="136"/>
      <c r="CE277" s="136"/>
      <c r="CF277" s="136"/>
      <c r="CG277" s="136"/>
      <c r="CH277" s="136"/>
      <c r="CI277" s="136"/>
      <c r="CJ277" s="136"/>
      <c r="CK277" s="136"/>
      <c r="CL277" s="136"/>
      <c r="CM277" s="136"/>
      <c r="CN277" s="136"/>
      <c r="CO277" s="136"/>
      <c r="CP277" s="136"/>
      <c r="CQ277" s="136"/>
      <c r="CR277" s="136"/>
      <c r="CS277" s="136"/>
      <c r="CT277" s="136"/>
      <c r="CU277" s="136"/>
      <c r="CV277" s="136"/>
      <c r="CW277" s="136"/>
      <c r="CX277" s="136"/>
      <c r="CY277" s="136"/>
      <c r="CZ277" s="136"/>
      <c r="DA277" s="136"/>
      <c r="DB277" s="136"/>
      <c r="DC277" s="136"/>
      <c r="DD277" s="136"/>
      <c r="DE277" s="136"/>
      <c r="DF277" s="136"/>
      <c r="DG277" s="136"/>
      <c r="DH277" s="136"/>
      <c r="DI277" s="136"/>
      <c r="DJ277" s="136"/>
      <c r="DK277" s="136"/>
      <c r="DL277" s="136"/>
      <c r="DM277" s="136"/>
      <c r="DN277" s="136"/>
      <c r="DO277" s="136"/>
      <c r="DP277" s="136"/>
      <c r="DQ277" s="136"/>
      <c r="DR277" s="136"/>
      <c r="DS277" s="136"/>
      <c r="DT277" s="136"/>
      <c r="DU277" s="136"/>
      <c r="DV277" s="136"/>
      <c r="DW277" s="136"/>
      <c r="DX277" s="136"/>
      <c r="DY277" s="136"/>
      <c r="DZ277" s="136"/>
      <c r="EA277" s="136"/>
      <c r="EB277" s="136"/>
      <c r="EC277" s="136"/>
      <c r="ED277" s="136"/>
      <c r="EE277" s="136"/>
      <c r="EF277" s="136"/>
      <c r="EG277" s="136"/>
      <c r="EH277" s="136"/>
      <c r="EI277" s="136"/>
      <c r="EJ277" s="136"/>
      <c r="EK277" s="136"/>
      <c r="EL277" s="136"/>
      <c r="EM277" s="136"/>
      <c r="EN277" s="136"/>
      <c r="EO277" s="136"/>
      <c r="EP277" s="136"/>
      <c r="EQ277" s="136"/>
      <c r="ER277" s="136"/>
      <c r="ES277" s="136"/>
      <c r="ET277" s="136"/>
      <c r="EU277" s="136"/>
      <c r="EV277" s="136"/>
      <c r="EW277" s="136"/>
      <c r="EX277" s="136"/>
      <c r="EY277" s="136"/>
      <c r="EZ277" s="136"/>
      <c r="FA277" s="136"/>
      <c r="FB277" s="136"/>
      <c r="FC277" s="136"/>
      <c r="FD277" s="136"/>
      <c r="FE277" s="136"/>
      <c r="FF277" s="136"/>
      <c r="FG277" s="136"/>
      <c r="FH277" s="136"/>
      <c r="FI277" s="136"/>
      <c r="FJ277" s="136"/>
      <c r="FK277" s="136"/>
      <c r="FL277" s="136"/>
      <c r="FM277" s="136"/>
      <c r="FN277" s="136"/>
      <c r="FO277" s="136"/>
      <c r="FP277" s="136"/>
      <c r="FQ277" s="136"/>
      <c r="FR277" s="136"/>
      <c r="FS277" s="136"/>
      <c r="FT277" s="136"/>
      <c r="FU277" s="136"/>
      <c r="FV277" s="136"/>
      <c r="FW277" s="136"/>
      <c r="FX277" s="136"/>
      <c r="FY277" s="136"/>
      <c r="FZ277" s="136"/>
      <c r="GA277" s="136"/>
      <c r="GB277" s="136"/>
      <c r="GC277" s="136"/>
      <c r="GD277" s="136"/>
      <c r="GE277" s="136"/>
      <c r="GF277" s="136"/>
      <c r="GG277" s="136"/>
      <c r="GH277" s="136"/>
      <c r="GI277" s="136"/>
      <c r="GJ277" s="136"/>
      <c r="GK277" s="136"/>
      <c r="GL277" s="136"/>
      <c r="GM277" s="136"/>
      <c r="GN277" s="136"/>
      <c r="GO277" s="136"/>
      <c r="GP277" s="136"/>
      <c r="GQ277" s="136"/>
      <c r="GR277" s="136"/>
      <c r="GS277" s="136"/>
      <c r="GT277" s="136"/>
      <c r="GU277" s="136"/>
      <c r="GV277" s="136"/>
      <c r="GW277" s="136"/>
      <c r="GX277" s="136"/>
      <c r="GY277" s="136"/>
      <c r="GZ277" s="136"/>
      <c r="HA277" s="136"/>
      <c r="HB277" s="136"/>
      <c r="HC277" s="136"/>
      <c r="HD277" s="136"/>
      <c r="HE277" s="136"/>
      <c r="HF277" s="136"/>
      <c r="HG277" s="136"/>
      <c r="HH277" s="136"/>
      <c r="HI277" s="136"/>
      <c r="HJ277" s="136"/>
      <c r="HK277" s="136"/>
      <c r="HL277" s="136"/>
      <c r="HM277" s="136"/>
      <c r="HN277" s="136"/>
      <c r="HO277" s="136"/>
      <c r="HP277" s="136"/>
      <c r="HQ277" s="136"/>
      <c r="HR277" s="136"/>
      <c r="HS277" s="136"/>
      <c r="HT277" s="136"/>
      <c r="HU277" s="136"/>
      <c r="HV277" s="136"/>
      <c r="HW277" s="136"/>
      <c r="HX277" s="136"/>
      <c r="HY277" s="136"/>
      <c r="HZ277" s="136"/>
      <c r="IA277" s="136"/>
      <c r="IB277" s="136"/>
      <c r="IC277" s="136"/>
      <c r="ID277" s="136"/>
      <c r="IE277" s="136"/>
      <c r="IF277" s="136"/>
      <c r="IG277" s="136"/>
      <c r="IH277" s="136"/>
      <c r="II277" s="136"/>
      <c r="IJ277" s="136"/>
      <c r="IK277" s="136"/>
      <c r="IL277" s="136"/>
      <c r="IM277" s="136"/>
      <c r="IN277" s="136"/>
      <c r="IO277" s="136"/>
      <c r="IP277" s="136"/>
      <c r="IQ277" s="136"/>
      <c r="IR277" s="136"/>
      <c r="IS277" s="136"/>
      <c r="IT277" s="136"/>
      <c r="IU277" s="136"/>
      <c r="IV277" s="136"/>
      <c r="IW277" s="136"/>
      <c r="IX277" s="136"/>
      <c r="IY277" s="136"/>
      <c r="IZ277" s="136"/>
      <c r="JA277" s="136"/>
      <c r="JB277" s="136"/>
      <c r="JC277" s="136"/>
      <c r="JD277" s="136"/>
      <c r="JE277" s="136"/>
      <c r="JF277" s="136"/>
      <c r="JG277" s="136"/>
      <c r="JH277" s="136"/>
      <c r="JI277" s="136"/>
      <c r="JJ277" s="136"/>
      <c r="JK277" s="136"/>
      <c r="JL277" s="136"/>
      <c r="JM277" s="136"/>
      <c r="JN277" s="136"/>
      <c r="JO277" s="136"/>
      <c r="JP277" s="136"/>
      <c r="JQ277" s="136"/>
      <c r="JR277" s="136"/>
      <c r="JS277" s="136"/>
      <c r="JT277" s="136"/>
      <c r="JU277" s="136"/>
      <c r="JV277" s="136"/>
      <c r="JW277" s="136"/>
      <c r="JX277" s="136"/>
      <c r="JY277" s="136"/>
      <c r="JZ277" s="136"/>
      <c r="KA277" s="136"/>
      <c r="KB277" s="136"/>
      <c r="KC277" s="136"/>
      <c r="KD277" s="136"/>
      <c r="KE277" s="136"/>
      <c r="KF277" s="136"/>
      <c r="KG277" s="136"/>
      <c r="KH277" s="136"/>
      <c r="KI277" s="136"/>
      <c r="KJ277" s="136"/>
      <c r="KK277" s="136"/>
      <c r="KL277" s="136"/>
      <c r="KM277" s="136"/>
      <c r="KN277" s="136"/>
      <c r="KO277" s="136"/>
      <c r="KP277" s="136"/>
      <c r="KQ277" s="136"/>
      <c r="KR277" s="136"/>
      <c r="KS277" s="136"/>
      <c r="KT277" s="136"/>
      <c r="KU277" s="136"/>
      <c r="KV277" s="136"/>
      <c r="KW277" s="136"/>
      <c r="KX277" s="136"/>
      <c r="KY277" s="136"/>
      <c r="KZ277" s="136"/>
      <c r="LA277" s="136"/>
      <c r="LB277" s="136"/>
      <c r="LC277" s="136"/>
      <c r="LD277" s="136"/>
      <c r="LE277" s="136"/>
      <c r="LF277" s="136"/>
      <c r="LG277" s="136"/>
      <c r="LH277" s="136"/>
      <c r="LI277" s="136"/>
      <c r="LJ277" s="136"/>
      <c r="LK277" s="136"/>
      <c r="LL277" s="136"/>
      <c r="LM277" s="136"/>
      <c r="LN277" s="136"/>
      <c r="LO277" s="136"/>
      <c r="LP277" s="136"/>
      <c r="LQ277" s="136"/>
      <c r="LR277" s="136"/>
    </row>
    <row r="278" spans="1:330" s="173" customFormat="1" x14ac:dyDescent="0.2">
      <c r="A278" s="170" t="s">
        <v>616</v>
      </c>
      <c r="B278" s="171" t="s">
        <v>637</v>
      </c>
      <c r="C278" s="141">
        <v>562</v>
      </c>
      <c r="D278" s="141"/>
      <c r="E278" s="171"/>
      <c r="F278" s="142">
        <v>31</v>
      </c>
      <c r="G278" s="143"/>
      <c r="H278" s="172"/>
      <c r="I278" s="104">
        <f t="shared" ref="I278:AF278" si="496">I279+I281</f>
        <v>0</v>
      </c>
      <c r="J278" s="104">
        <f t="shared" si="496"/>
        <v>0</v>
      </c>
      <c r="K278" s="104">
        <f t="shared" si="496"/>
        <v>23300</v>
      </c>
      <c r="L278" s="104">
        <f t="shared" si="496"/>
        <v>0</v>
      </c>
      <c r="M278" s="105">
        <f t="shared" si="496"/>
        <v>0</v>
      </c>
      <c r="N278" s="105">
        <f t="shared" si="496"/>
        <v>0</v>
      </c>
      <c r="O278" s="105">
        <f t="shared" ref="O278:P278" si="497">O279+O281</f>
        <v>0</v>
      </c>
      <c r="P278" s="105">
        <f t="shared" si="497"/>
        <v>0</v>
      </c>
      <c r="Q278" s="105">
        <f t="shared" ref="Q278:T278" si="498">Q279+Q281</f>
        <v>0</v>
      </c>
      <c r="R278" s="105">
        <f t="shared" si="498"/>
        <v>0</v>
      </c>
      <c r="S278" s="105">
        <f t="shared" si="498"/>
        <v>0</v>
      </c>
      <c r="T278" s="105">
        <f t="shared" si="498"/>
        <v>0</v>
      </c>
      <c r="U278" s="104">
        <f t="shared" si="496"/>
        <v>23300</v>
      </c>
      <c r="V278" s="104">
        <f t="shared" si="496"/>
        <v>0</v>
      </c>
      <c r="W278" s="105">
        <f t="shared" si="496"/>
        <v>0</v>
      </c>
      <c r="X278" s="105">
        <f t="shared" si="496"/>
        <v>0</v>
      </c>
      <c r="Y278" s="105">
        <f t="shared" ref="Y278:Z278" si="499">Y279+Y281</f>
        <v>0</v>
      </c>
      <c r="Z278" s="105">
        <f t="shared" si="499"/>
        <v>0</v>
      </c>
      <c r="AA278" s="105">
        <f t="shared" ref="AA278:AD278" si="500">AA279+AA281</f>
        <v>0</v>
      </c>
      <c r="AB278" s="105">
        <f t="shared" si="500"/>
        <v>0</v>
      </c>
      <c r="AC278" s="105">
        <f t="shared" si="500"/>
        <v>0</v>
      </c>
      <c r="AD278" s="105">
        <f t="shared" si="500"/>
        <v>0</v>
      </c>
      <c r="AE278" s="105">
        <f t="shared" si="496"/>
        <v>0</v>
      </c>
      <c r="AF278" s="105">
        <f t="shared" si="496"/>
        <v>0</v>
      </c>
      <c r="AG278" s="105">
        <f t="shared" ref="AG278:AH278" si="501">AG279+AG281</f>
        <v>0</v>
      </c>
      <c r="AH278" s="105">
        <f t="shared" si="501"/>
        <v>0</v>
      </c>
      <c r="AI278" s="105">
        <f t="shared" ref="AI278:AL278" si="502">AI279+AI281</f>
        <v>0</v>
      </c>
      <c r="AJ278" s="105">
        <f t="shared" si="502"/>
        <v>0</v>
      </c>
      <c r="AK278" s="105">
        <f t="shared" si="502"/>
        <v>0</v>
      </c>
      <c r="AL278" s="105">
        <f t="shared" si="502"/>
        <v>0</v>
      </c>
      <c r="AM278" s="161"/>
      <c r="AN278" s="161"/>
      <c r="AO278" s="161"/>
      <c r="AP278" s="161"/>
      <c r="AQ278" s="161"/>
      <c r="AR278" s="161"/>
      <c r="AS278" s="161"/>
      <c r="AT278" s="161"/>
      <c r="AU278" s="161"/>
      <c r="AV278" s="161"/>
      <c r="AW278" s="161"/>
      <c r="AX278" s="161"/>
      <c r="AY278" s="161"/>
      <c r="AZ278" s="161"/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  <c r="BO278" s="161"/>
      <c r="BP278" s="161"/>
      <c r="BQ278" s="161"/>
      <c r="BR278" s="161"/>
      <c r="BS278" s="161"/>
      <c r="BT278" s="161"/>
      <c r="BU278" s="161"/>
      <c r="BV278" s="161"/>
      <c r="BW278" s="161"/>
      <c r="BX278" s="161"/>
      <c r="BY278" s="161"/>
      <c r="BZ278" s="161"/>
      <c r="CA278" s="161"/>
      <c r="CB278" s="161"/>
      <c r="CC278" s="161"/>
      <c r="CD278" s="161"/>
      <c r="CE278" s="161"/>
      <c r="CF278" s="161"/>
      <c r="CG278" s="161"/>
      <c r="CH278" s="161"/>
      <c r="CI278" s="161"/>
      <c r="CJ278" s="161"/>
      <c r="CK278" s="161"/>
      <c r="CL278" s="161"/>
      <c r="CM278" s="161"/>
      <c r="CN278" s="161"/>
      <c r="CO278" s="161"/>
      <c r="CP278" s="161"/>
      <c r="CQ278" s="161"/>
      <c r="CR278" s="161"/>
      <c r="CS278" s="161"/>
      <c r="CT278" s="161"/>
      <c r="CU278" s="161"/>
      <c r="CV278" s="161"/>
      <c r="CW278" s="161"/>
      <c r="CX278" s="161"/>
      <c r="CY278" s="161"/>
      <c r="CZ278" s="161"/>
      <c r="DA278" s="161"/>
      <c r="DB278" s="161"/>
      <c r="DC278" s="161"/>
      <c r="DD278" s="161"/>
      <c r="DE278" s="161"/>
      <c r="DF278" s="161"/>
      <c r="DG278" s="161"/>
      <c r="DH278" s="161"/>
      <c r="DI278" s="161"/>
      <c r="DJ278" s="161"/>
      <c r="DK278" s="161"/>
      <c r="DL278" s="161"/>
      <c r="DM278" s="161"/>
      <c r="DN278" s="161"/>
      <c r="DO278" s="161"/>
      <c r="DP278" s="161"/>
      <c r="DQ278" s="161"/>
      <c r="DR278" s="161"/>
      <c r="DS278" s="161"/>
      <c r="DT278" s="161"/>
      <c r="DU278" s="161"/>
      <c r="DV278" s="161"/>
      <c r="DW278" s="161"/>
      <c r="DX278" s="161"/>
      <c r="DY278" s="161"/>
      <c r="DZ278" s="161"/>
      <c r="EA278" s="161"/>
      <c r="EB278" s="161"/>
      <c r="EC278" s="161"/>
      <c r="ED278" s="161"/>
      <c r="EE278" s="161"/>
      <c r="EF278" s="161"/>
      <c r="EG278" s="161"/>
      <c r="EH278" s="161"/>
      <c r="EI278" s="161"/>
      <c r="EJ278" s="161"/>
      <c r="EK278" s="161"/>
      <c r="EL278" s="161"/>
      <c r="EM278" s="161"/>
      <c r="EN278" s="161"/>
      <c r="EO278" s="161"/>
      <c r="EP278" s="161"/>
      <c r="EQ278" s="161"/>
      <c r="ER278" s="161"/>
      <c r="ES278" s="161"/>
      <c r="ET278" s="161"/>
      <c r="EU278" s="161"/>
      <c r="EV278" s="161"/>
      <c r="EW278" s="161"/>
      <c r="EX278" s="161"/>
      <c r="EY278" s="161"/>
      <c r="EZ278" s="161"/>
      <c r="FA278" s="161"/>
      <c r="FB278" s="161"/>
      <c r="FC278" s="161"/>
      <c r="FD278" s="161"/>
      <c r="FE278" s="161"/>
      <c r="FF278" s="161"/>
      <c r="FG278" s="161"/>
      <c r="FH278" s="161"/>
      <c r="FI278" s="161"/>
      <c r="FJ278" s="161"/>
      <c r="FK278" s="161"/>
      <c r="FL278" s="161"/>
      <c r="FM278" s="161"/>
      <c r="FN278" s="161"/>
      <c r="FO278" s="161"/>
      <c r="FP278" s="161"/>
      <c r="FQ278" s="161"/>
      <c r="FR278" s="161"/>
      <c r="FS278" s="161"/>
      <c r="FT278" s="161"/>
      <c r="FU278" s="161"/>
      <c r="FV278" s="161"/>
      <c r="FW278" s="161"/>
      <c r="FX278" s="161"/>
      <c r="FY278" s="161"/>
      <c r="FZ278" s="161"/>
      <c r="GA278" s="161"/>
      <c r="GB278" s="161"/>
      <c r="GC278" s="161"/>
      <c r="GD278" s="161"/>
      <c r="GE278" s="161"/>
      <c r="GF278" s="161"/>
      <c r="GG278" s="161"/>
      <c r="GH278" s="161"/>
      <c r="GI278" s="161"/>
      <c r="GJ278" s="161"/>
      <c r="GK278" s="161"/>
      <c r="GL278" s="161"/>
      <c r="GM278" s="161"/>
      <c r="GN278" s="161"/>
      <c r="GO278" s="161"/>
      <c r="GP278" s="161"/>
      <c r="GQ278" s="161"/>
      <c r="GR278" s="161"/>
      <c r="GS278" s="161"/>
      <c r="GT278" s="161"/>
      <c r="GU278" s="161"/>
      <c r="GV278" s="161"/>
      <c r="GW278" s="161"/>
      <c r="GX278" s="161"/>
      <c r="GY278" s="161"/>
      <c r="GZ278" s="161"/>
      <c r="HA278" s="161"/>
      <c r="HB278" s="161"/>
      <c r="HC278" s="161"/>
      <c r="HD278" s="161"/>
      <c r="HE278" s="161"/>
      <c r="HF278" s="161"/>
      <c r="HG278" s="161"/>
      <c r="HH278" s="161"/>
      <c r="HI278" s="161"/>
      <c r="HJ278" s="161"/>
      <c r="HK278" s="161"/>
      <c r="HL278" s="161"/>
      <c r="HM278" s="161"/>
      <c r="HN278" s="161"/>
      <c r="HO278" s="161"/>
      <c r="HP278" s="161"/>
      <c r="HQ278" s="161"/>
      <c r="HR278" s="161"/>
      <c r="HS278" s="161"/>
      <c r="HT278" s="161"/>
      <c r="HU278" s="161"/>
      <c r="HV278" s="161"/>
      <c r="HW278" s="161"/>
      <c r="HX278" s="161"/>
      <c r="HY278" s="161"/>
      <c r="HZ278" s="161"/>
      <c r="IA278" s="161"/>
      <c r="IB278" s="161"/>
      <c r="IC278" s="161"/>
      <c r="ID278" s="161"/>
      <c r="IE278" s="161"/>
      <c r="IF278" s="161"/>
      <c r="IG278" s="161"/>
      <c r="IH278" s="161"/>
      <c r="II278" s="161"/>
      <c r="IJ278" s="161"/>
      <c r="IK278" s="161"/>
      <c r="IL278" s="161"/>
      <c r="IM278" s="161"/>
      <c r="IN278" s="161"/>
      <c r="IO278" s="161"/>
      <c r="IP278" s="161"/>
      <c r="IQ278" s="161"/>
      <c r="IR278" s="161"/>
      <c r="IS278" s="161"/>
      <c r="IT278" s="161"/>
      <c r="IU278" s="161"/>
      <c r="IV278" s="161"/>
      <c r="IW278" s="161"/>
      <c r="IX278" s="161"/>
      <c r="IY278" s="161"/>
      <c r="IZ278" s="161"/>
      <c r="JA278" s="161"/>
      <c r="JB278" s="161"/>
      <c r="JC278" s="161"/>
      <c r="JD278" s="161"/>
      <c r="JE278" s="161"/>
      <c r="JF278" s="161"/>
      <c r="JG278" s="161"/>
      <c r="JH278" s="161"/>
      <c r="JI278" s="161"/>
      <c r="JJ278" s="161"/>
      <c r="JK278" s="161"/>
      <c r="JL278" s="161"/>
      <c r="JM278" s="161"/>
      <c r="JN278" s="161"/>
      <c r="JO278" s="161"/>
      <c r="JP278" s="161"/>
      <c r="JQ278" s="161"/>
      <c r="JR278" s="161"/>
      <c r="JS278" s="161"/>
      <c r="JT278" s="161"/>
      <c r="JU278" s="161"/>
      <c r="JV278" s="161"/>
      <c r="JW278" s="161"/>
      <c r="JX278" s="161"/>
      <c r="JY278" s="161"/>
      <c r="JZ278" s="161"/>
      <c r="KA278" s="161"/>
      <c r="KB278" s="161"/>
      <c r="KC278" s="161"/>
      <c r="KD278" s="161"/>
      <c r="KE278" s="161"/>
      <c r="KF278" s="161"/>
      <c r="KG278" s="161"/>
      <c r="KH278" s="161"/>
      <c r="KI278" s="161"/>
      <c r="KJ278" s="161"/>
      <c r="KK278" s="161"/>
      <c r="KL278" s="161"/>
      <c r="KM278" s="161"/>
      <c r="KN278" s="161"/>
      <c r="KO278" s="161"/>
      <c r="KP278" s="161"/>
      <c r="KQ278" s="161"/>
      <c r="KR278" s="161"/>
      <c r="KS278" s="161"/>
      <c r="KT278" s="161"/>
      <c r="KU278" s="161"/>
      <c r="KV278" s="161"/>
      <c r="KW278" s="161"/>
      <c r="KX278" s="161"/>
      <c r="KY278" s="161"/>
      <c r="KZ278" s="161"/>
      <c r="LA278" s="161"/>
      <c r="LB278" s="161"/>
      <c r="LC278" s="161"/>
      <c r="LD278" s="161"/>
      <c r="LE278" s="161"/>
      <c r="LF278" s="161"/>
      <c r="LG278" s="161"/>
      <c r="LH278" s="161"/>
      <c r="LI278" s="161"/>
      <c r="LJ278" s="161"/>
      <c r="LK278" s="161"/>
      <c r="LL278" s="161"/>
      <c r="LM278" s="161"/>
      <c r="LN278" s="161"/>
      <c r="LO278" s="161"/>
      <c r="LP278" s="161"/>
      <c r="LQ278" s="161"/>
      <c r="LR278" s="161"/>
    </row>
    <row r="279" spans="1:330" s="159" customFormat="1" x14ac:dyDescent="0.2">
      <c r="A279" s="165" t="s">
        <v>616</v>
      </c>
      <c r="B279" s="146" t="s">
        <v>637</v>
      </c>
      <c r="C279" s="147">
        <v>562</v>
      </c>
      <c r="D279" s="147"/>
      <c r="E279" s="145"/>
      <c r="F279" s="168">
        <v>311</v>
      </c>
      <c r="G279" s="148"/>
      <c r="H279" s="149"/>
      <c r="I279" s="96">
        <f t="shared" ref="I279:AL279" si="503">I280</f>
        <v>0</v>
      </c>
      <c r="J279" s="96">
        <f t="shared" si="503"/>
        <v>0</v>
      </c>
      <c r="K279" s="96">
        <f t="shared" si="503"/>
        <v>20000</v>
      </c>
      <c r="L279" s="96">
        <f t="shared" si="503"/>
        <v>0</v>
      </c>
      <c r="M279" s="119">
        <f t="shared" si="503"/>
        <v>0</v>
      </c>
      <c r="N279" s="119">
        <f t="shared" si="503"/>
        <v>0</v>
      </c>
      <c r="O279" s="119">
        <f t="shared" si="503"/>
        <v>0</v>
      </c>
      <c r="P279" s="119">
        <f t="shared" si="503"/>
        <v>0</v>
      </c>
      <c r="Q279" s="119">
        <f t="shared" si="503"/>
        <v>0</v>
      </c>
      <c r="R279" s="119">
        <f t="shared" si="503"/>
        <v>0</v>
      </c>
      <c r="S279" s="119">
        <f t="shared" si="503"/>
        <v>0</v>
      </c>
      <c r="T279" s="119">
        <f t="shared" si="503"/>
        <v>0</v>
      </c>
      <c r="U279" s="96">
        <f t="shared" si="503"/>
        <v>20000</v>
      </c>
      <c r="V279" s="96">
        <f t="shared" si="503"/>
        <v>0</v>
      </c>
      <c r="W279" s="119">
        <f t="shared" si="503"/>
        <v>0</v>
      </c>
      <c r="X279" s="119">
        <f t="shared" si="503"/>
        <v>0</v>
      </c>
      <c r="Y279" s="119">
        <f t="shared" si="503"/>
        <v>0</v>
      </c>
      <c r="Z279" s="119">
        <f t="shared" si="503"/>
        <v>0</v>
      </c>
      <c r="AA279" s="119">
        <f t="shared" si="503"/>
        <v>0</v>
      </c>
      <c r="AB279" s="119">
        <f t="shared" si="503"/>
        <v>0</v>
      </c>
      <c r="AC279" s="119">
        <f t="shared" si="503"/>
        <v>0</v>
      </c>
      <c r="AD279" s="119">
        <f t="shared" si="503"/>
        <v>0</v>
      </c>
      <c r="AE279" s="119">
        <f t="shared" si="503"/>
        <v>0</v>
      </c>
      <c r="AF279" s="119">
        <f t="shared" si="503"/>
        <v>0</v>
      </c>
      <c r="AG279" s="119">
        <f t="shared" si="503"/>
        <v>0</v>
      </c>
      <c r="AH279" s="119">
        <f t="shared" si="503"/>
        <v>0</v>
      </c>
      <c r="AI279" s="119">
        <f t="shared" si="503"/>
        <v>0</v>
      </c>
      <c r="AJ279" s="119">
        <f t="shared" si="503"/>
        <v>0</v>
      </c>
      <c r="AK279" s="119">
        <f t="shared" si="503"/>
        <v>0</v>
      </c>
      <c r="AL279" s="119">
        <f t="shared" si="503"/>
        <v>0</v>
      </c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  <c r="CA279" s="150"/>
      <c r="CB279" s="150"/>
      <c r="CC279" s="150"/>
      <c r="CD279" s="150"/>
      <c r="CE279" s="150"/>
      <c r="CF279" s="150"/>
      <c r="CG279" s="150"/>
      <c r="CH279" s="150"/>
      <c r="CI279" s="150"/>
      <c r="CJ279" s="150"/>
      <c r="CK279" s="150"/>
      <c r="CL279" s="150"/>
      <c r="CM279" s="150"/>
      <c r="CN279" s="150"/>
      <c r="CO279" s="150"/>
      <c r="CP279" s="150"/>
      <c r="CQ279" s="150"/>
      <c r="CR279" s="150"/>
      <c r="CS279" s="150"/>
      <c r="CT279" s="150"/>
      <c r="CU279" s="150"/>
      <c r="CV279" s="150"/>
      <c r="CW279" s="150"/>
      <c r="CX279" s="150"/>
      <c r="CY279" s="150"/>
      <c r="CZ279" s="150"/>
      <c r="DA279" s="150"/>
      <c r="DB279" s="150"/>
      <c r="DC279" s="150"/>
      <c r="DD279" s="150"/>
      <c r="DE279" s="150"/>
      <c r="DF279" s="150"/>
      <c r="DG279" s="150"/>
      <c r="DH279" s="150"/>
      <c r="DI279" s="150"/>
      <c r="DJ279" s="150"/>
      <c r="DK279" s="150"/>
      <c r="DL279" s="150"/>
      <c r="DM279" s="150"/>
      <c r="DN279" s="150"/>
      <c r="DO279" s="150"/>
      <c r="DP279" s="150"/>
      <c r="DQ279" s="150"/>
      <c r="DR279" s="150"/>
      <c r="DS279" s="150"/>
      <c r="DT279" s="150"/>
      <c r="DU279" s="150"/>
      <c r="DV279" s="150"/>
      <c r="DW279" s="150"/>
      <c r="DX279" s="150"/>
      <c r="DY279" s="150"/>
      <c r="DZ279" s="150"/>
      <c r="EA279" s="150"/>
      <c r="EB279" s="150"/>
      <c r="EC279" s="150"/>
      <c r="ED279" s="150"/>
      <c r="EE279" s="150"/>
      <c r="EF279" s="150"/>
      <c r="EG279" s="150"/>
      <c r="EH279" s="150"/>
      <c r="EI279" s="150"/>
      <c r="EJ279" s="150"/>
      <c r="EK279" s="150"/>
      <c r="EL279" s="150"/>
      <c r="EM279" s="150"/>
      <c r="EN279" s="150"/>
      <c r="EO279" s="150"/>
      <c r="EP279" s="150"/>
      <c r="EQ279" s="150"/>
      <c r="ER279" s="150"/>
      <c r="ES279" s="150"/>
      <c r="ET279" s="150"/>
      <c r="EU279" s="150"/>
      <c r="EV279" s="150"/>
      <c r="EW279" s="150"/>
      <c r="EX279" s="150"/>
      <c r="EY279" s="150"/>
      <c r="EZ279" s="150"/>
      <c r="FA279" s="150"/>
      <c r="FB279" s="150"/>
      <c r="FC279" s="150"/>
      <c r="FD279" s="150"/>
      <c r="FE279" s="150"/>
      <c r="FF279" s="150"/>
      <c r="FG279" s="150"/>
      <c r="FH279" s="150"/>
      <c r="FI279" s="150"/>
      <c r="FJ279" s="150"/>
      <c r="FK279" s="150"/>
      <c r="FL279" s="150"/>
      <c r="FM279" s="150"/>
      <c r="FN279" s="150"/>
      <c r="FO279" s="150"/>
      <c r="FP279" s="150"/>
      <c r="FQ279" s="150"/>
      <c r="FR279" s="150"/>
      <c r="FS279" s="150"/>
      <c r="FT279" s="150"/>
      <c r="FU279" s="150"/>
      <c r="FV279" s="150"/>
      <c r="FW279" s="150"/>
      <c r="FX279" s="150"/>
      <c r="FY279" s="150"/>
      <c r="FZ279" s="150"/>
      <c r="GA279" s="150"/>
      <c r="GB279" s="150"/>
      <c r="GC279" s="150"/>
      <c r="GD279" s="150"/>
      <c r="GE279" s="150"/>
      <c r="GF279" s="150"/>
      <c r="GG279" s="150"/>
      <c r="GH279" s="150"/>
      <c r="GI279" s="150"/>
      <c r="GJ279" s="150"/>
      <c r="GK279" s="150"/>
      <c r="GL279" s="150"/>
      <c r="GM279" s="150"/>
      <c r="GN279" s="150"/>
      <c r="GO279" s="150"/>
      <c r="GP279" s="150"/>
      <c r="GQ279" s="150"/>
      <c r="GR279" s="150"/>
      <c r="GS279" s="150"/>
      <c r="GT279" s="150"/>
      <c r="GU279" s="150"/>
      <c r="GV279" s="150"/>
      <c r="GW279" s="150"/>
      <c r="GX279" s="150"/>
      <c r="GY279" s="150"/>
      <c r="GZ279" s="150"/>
      <c r="HA279" s="150"/>
      <c r="HB279" s="150"/>
      <c r="HC279" s="150"/>
      <c r="HD279" s="150"/>
      <c r="HE279" s="150"/>
      <c r="HF279" s="150"/>
      <c r="HG279" s="150"/>
      <c r="HH279" s="150"/>
      <c r="HI279" s="150"/>
      <c r="HJ279" s="150"/>
      <c r="HK279" s="150"/>
      <c r="HL279" s="150"/>
      <c r="HM279" s="150"/>
      <c r="HN279" s="150"/>
      <c r="HO279" s="150"/>
      <c r="HP279" s="150"/>
      <c r="HQ279" s="150"/>
      <c r="HR279" s="150"/>
      <c r="HS279" s="150"/>
      <c r="HT279" s="150"/>
      <c r="HU279" s="150"/>
      <c r="HV279" s="150"/>
      <c r="HW279" s="150"/>
      <c r="HX279" s="150"/>
      <c r="HY279" s="150"/>
      <c r="HZ279" s="150"/>
      <c r="IA279" s="150"/>
      <c r="IB279" s="150"/>
      <c r="IC279" s="150"/>
      <c r="ID279" s="150"/>
      <c r="IE279" s="150"/>
      <c r="IF279" s="150"/>
      <c r="IG279" s="150"/>
      <c r="IH279" s="150"/>
      <c r="II279" s="150"/>
      <c r="IJ279" s="150"/>
      <c r="IK279" s="150"/>
      <c r="IL279" s="150"/>
      <c r="IM279" s="150"/>
      <c r="IN279" s="150"/>
      <c r="IO279" s="150"/>
      <c r="IP279" s="150"/>
      <c r="IQ279" s="150"/>
      <c r="IR279" s="150"/>
      <c r="IS279" s="150"/>
      <c r="IT279" s="150"/>
      <c r="IU279" s="150"/>
      <c r="IV279" s="150"/>
      <c r="IW279" s="150"/>
      <c r="IX279" s="150"/>
      <c r="IY279" s="150"/>
      <c r="IZ279" s="150"/>
      <c r="JA279" s="150"/>
      <c r="JB279" s="150"/>
      <c r="JC279" s="150"/>
      <c r="JD279" s="150"/>
      <c r="JE279" s="150"/>
      <c r="JF279" s="150"/>
      <c r="JG279" s="150"/>
      <c r="JH279" s="150"/>
      <c r="JI279" s="150"/>
      <c r="JJ279" s="150"/>
      <c r="JK279" s="150"/>
      <c r="JL279" s="150"/>
      <c r="JM279" s="150"/>
      <c r="JN279" s="150"/>
      <c r="JO279" s="150"/>
      <c r="JP279" s="150"/>
      <c r="JQ279" s="150"/>
      <c r="JR279" s="150"/>
      <c r="JS279" s="150"/>
      <c r="JT279" s="150"/>
      <c r="JU279" s="150"/>
      <c r="JV279" s="150"/>
      <c r="JW279" s="150"/>
      <c r="JX279" s="150"/>
      <c r="JY279" s="150"/>
      <c r="JZ279" s="150"/>
      <c r="KA279" s="150"/>
      <c r="KB279" s="150"/>
      <c r="KC279" s="150"/>
      <c r="KD279" s="150"/>
      <c r="KE279" s="150"/>
      <c r="KF279" s="150"/>
      <c r="KG279" s="150"/>
      <c r="KH279" s="150"/>
      <c r="KI279" s="150"/>
      <c r="KJ279" s="150"/>
      <c r="KK279" s="150"/>
      <c r="KL279" s="150"/>
      <c r="KM279" s="150"/>
      <c r="KN279" s="150"/>
      <c r="KO279" s="150"/>
      <c r="KP279" s="150"/>
      <c r="KQ279" s="150"/>
      <c r="KR279" s="150"/>
      <c r="KS279" s="150"/>
      <c r="KT279" s="150"/>
      <c r="KU279" s="150"/>
      <c r="KV279" s="150"/>
      <c r="KW279" s="150"/>
      <c r="KX279" s="150"/>
      <c r="KY279" s="150"/>
      <c r="KZ279" s="150"/>
      <c r="LA279" s="150"/>
      <c r="LB279" s="150"/>
      <c r="LC279" s="150"/>
      <c r="LD279" s="150"/>
      <c r="LE279" s="150"/>
      <c r="LF279" s="150"/>
      <c r="LG279" s="150"/>
      <c r="LH279" s="150"/>
      <c r="LI279" s="150"/>
      <c r="LJ279" s="150"/>
      <c r="LK279" s="150"/>
      <c r="LL279" s="150"/>
      <c r="LM279" s="150"/>
      <c r="LN279" s="150"/>
      <c r="LO279" s="150"/>
      <c r="LP279" s="150"/>
      <c r="LQ279" s="150"/>
      <c r="LR279" s="150"/>
    </row>
    <row r="280" spans="1:330" s="158" customFormat="1" ht="15" x14ac:dyDescent="0.2">
      <c r="A280" s="151" t="s">
        <v>616</v>
      </c>
      <c r="B280" s="152" t="s">
        <v>637</v>
      </c>
      <c r="C280" s="153">
        <v>562</v>
      </c>
      <c r="D280" s="153"/>
      <c r="E280" s="151" t="s">
        <v>101</v>
      </c>
      <c r="F280" s="174">
        <v>3111</v>
      </c>
      <c r="G280" s="155" t="s">
        <v>33</v>
      </c>
      <c r="H280" s="156"/>
      <c r="I280" s="94">
        <v>0</v>
      </c>
      <c r="J280" s="112"/>
      <c r="K280" s="94">
        <v>20000</v>
      </c>
      <c r="L280" s="112"/>
      <c r="M280" s="118">
        <v>0</v>
      </c>
      <c r="N280" s="113"/>
      <c r="O280" s="118">
        <v>0</v>
      </c>
      <c r="P280" s="113"/>
      <c r="Q280" s="118">
        <v>0</v>
      </c>
      <c r="R280" s="113"/>
      <c r="S280" s="118"/>
      <c r="T280" s="113"/>
      <c r="U280" s="94">
        <v>20000</v>
      </c>
      <c r="V280" s="112"/>
      <c r="W280" s="118"/>
      <c r="X280" s="113"/>
      <c r="Y280" s="118"/>
      <c r="Z280" s="113"/>
      <c r="AA280" s="118"/>
      <c r="AB280" s="113"/>
      <c r="AC280" s="118"/>
      <c r="AD280" s="113"/>
      <c r="AE280" s="118"/>
      <c r="AF280" s="113"/>
      <c r="AG280" s="118"/>
      <c r="AH280" s="113"/>
      <c r="AI280" s="118"/>
      <c r="AJ280" s="113"/>
      <c r="AK280" s="118"/>
      <c r="AL280" s="113"/>
      <c r="AM280" s="157"/>
      <c r="AN280" s="157"/>
      <c r="AO280" s="157"/>
      <c r="AP280" s="157"/>
      <c r="AQ280" s="157"/>
      <c r="AR280" s="157"/>
      <c r="AS280" s="157"/>
      <c r="AT280" s="157"/>
      <c r="AU280" s="157"/>
      <c r="AV280" s="157"/>
      <c r="AW280" s="157"/>
      <c r="AX280" s="157"/>
      <c r="AY280" s="157"/>
      <c r="AZ280" s="157"/>
      <c r="BA280" s="157"/>
      <c r="BB280" s="157"/>
      <c r="BC280" s="157"/>
      <c r="BD280" s="157"/>
      <c r="BE280" s="157"/>
      <c r="BF280" s="157"/>
      <c r="BG280" s="157"/>
      <c r="BH280" s="157"/>
      <c r="BI280" s="157"/>
      <c r="BJ280" s="157"/>
      <c r="BK280" s="157"/>
      <c r="BL280" s="157"/>
      <c r="BM280" s="157"/>
      <c r="BN280" s="157"/>
      <c r="BO280" s="157"/>
      <c r="BP280" s="157"/>
      <c r="BQ280" s="157"/>
      <c r="BR280" s="157"/>
      <c r="BS280" s="157"/>
      <c r="BT280" s="157"/>
      <c r="BU280" s="157"/>
      <c r="BV280" s="157"/>
      <c r="BW280" s="157"/>
      <c r="BX280" s="157"/>
      <c r="BY280" s="157"/>
      <c r="BZ280" s="157"/>
      <c r="CA280" s="157"/>
      <c r="CB280" s="157"/>
      <c r="CC280" s="157"/>
      <c r="CD280" s="157"/>
      <c r="CE280" s="157"/>
      <c r="CF280" s="157"/>
      <c r="CG280" s="157"/>
      <c r="CH280" s="157"/>
      <c r="CI280" s="157"/>
      <c r="CJ280" s="157"/>
      <c r="CK280" s="157"/>
      <c r="CL280" s="157"/>
      <c r="CM280" s="157"/>
      <c r="CN280" s="157"/>
      <c r="CO280" s="157"/>
      <c r="CP280" s="157"/>
      <c r="CQ280" s="157"/>
      <c r="CR280" s="157"/>
      <c r="CS280" s="157"/>
      <c r="CT280" s="157"/>
      <c r="CU280" s="157"/>
      <c r="CV280" s="157"/>
      <c r="CW280" s="157"/>
      <c r="CX280" s="157"/>
      <c r="CY280" s="157"/>
      <c r="CZ280" s="157"/>
      <c r="DA280" s="157"/>
      <c r="DB280" s="157"/>
      <c r="DC280" s="157"/>
      <c r="DD280" s="157"/>
      <c r="DE280" s="157"/>
      <c r="DF280" s="157"/>
      <c r="DG280" s="157"/>
      <c r="DH280" s="157"/>
      <c r="DI280" s="157"/>
      <c r="DJ280" s="157"/>
      <c r="DK280" s="157"/>
      <c r="DL280" s="157"/>
      <c r="DM280" s="157"/>
      <c r="DN280" s="157"/>
      <c r="DO280" s="157"/>
      <c r="DP280" s="157"/>
      <c r="DQ280" s="157"/>
      <c r="DR280" s="157"/>
      <c r="DS280" s="157"/>
      <c r="DT280" s="157"/>
      <c r="DU280" s="157"/>
      <c r="DV280" s="157"/>
      <c r="DW280" s="157"/>
      <c r="DX280" s="157"/>
      <c r="DY280" s="157"/>
      <c r="DZ280" s="157"/>
      <c r="EA280" s="157"/>
      <c r="EB280" s="157"/>
      <c r="EC280" s="157"/>
      <c r="ED280" s="157"/>
      <c r="EE280" s="157"/>
      <c r="EF280" s="157"/>
      <c r="EG280" s="157"/>
      <c r="EH280" s="157"/>
      <c r="EI280" s="157"/>
      <c r="EJ280" s="157"/>
      <c r="EK280" s="157"/>
      <c r="EL280" s="157"/>
      <c r="EM280" s="157"/>
      <c r="EN280" s="157"/>
      <c r="EO280" s="157"/>
      <c r="EP280" s="157"/>
      <c r="EQ280" s="157"/>
      <c r="ER280" s="157"/>
      <c r="ES280" s="157"/>
      <c r="ET280" s="157"/>
      <c r="EU280" s="157"/>
      <c r="EV280" s="157"/>
      <c r="EW280" s="157"/>
      <c r="EX280" s="157"/>
      <c r="EY280" s="157"/>
      <c r="EZ280" s="157"/>
      <c r="FA280" s="157"/>
      <c r="FB280" s="157"/>
      <c r="FC280" s="157"/>
      <c r="FD280" s="157"/>
      <c r="FE280" s="157"/>
      <c r="FF280" s="157"/>
      <c r="FG280" s="157"/>
      <c r="FH280" s="157"/>
      <c r="FI280" s="157"/>
      <c r="FJ280" s="157"/>
      <c r="FK280" s="157"/>
      <c r="FL280" s="157"/>
      <c r="FM280" s="157"/>
      <c r="FN280" s="157"/>
      <c r="FO280" s="157"/>
      <c r="FP280" s="157"/>
      <c r="FQ280" s="157"/>
      <c r="FR280" s="157"/>
      <c r="FS280" s="157"/>
      <c r="FT280" s="157"/>
      <c r="FU280" s="157"/>
      <c r="FV280" s="157"/>
      <c r="FW280" s="157"/>
      <c r="FX280" s="157"/>
      <c r="FY280" s="157"/>
      <c r="FZ280" s="157"/>
      <c r="GA280" s="157"/>
      <c r="GB280" s="157"/>
      <c r="GC280" s="157"/>
      <c r="GD280" s="157"/>
      <c r="GE280" s="157"/>
      <c r="GF280" s="157"/>
      <c r="GG280" s="157"/>
      <c r="GH280" s="157"/>
      <c r="GI280" s="157"/>
      <c r="GJ280" s="157"/>
      <c r="GK280" s="157"/>
      <c r="GL280" s="157"/>
      <c r="GM280" s="157"/>
      <c r="GN280" s="157"/>
      <c r="GO280" s="157"/>
      <c r="GP280" s="157"/>
      <c r="GQ280" s="157"/>
      <c r="GR280" s="157"/>
      <c r="GS280" s="157"/>
      <c r="GT280" s="157"/>
      <c r="GU280" s="157"/>
      <c r="GV280" s="157"/>
      <c r="GW280" s="157"/>
      <c r="GX280" s="157"/>
      <c r="GY280" s="157"/>
      <c r="GZ280" s="157"/>
      <c r="HA280" s="157"/>
      <c r="HB280" s="157"/>
      <c r="HC280" s="157"/>
      <c r="HD280" s="157"/>
      <c r="HE280" s="157"/>
      <c r="HF280" s="157"/>
      <c r="HG280" s="157"/>
      <c r="HH280" s="157"/>
      <c r="HI280" s="157"/>
      <c r="HJ280" s="157"/>
      <c r="HK280" s="157"/>
      <c r="HL280" s="157"/>
      <c r="HM280" s="157"/>
      <c r="HN280" s="157"/>
      <c r="HO280" s="157"/>
      <c r="HP280" s="157"/>
      <c r="HQ280" s="157"/>
      <c r="HR280" s="157"/>
      <c r="HS280" s="157"/>
      <c r="HT280" s="157"/>
      <c r="HU280" s="157"/>
      <c r="HV280" s="157"/>
      <c r="HW280" s="157"/>
      <c r="HX280" s="157"/>
      <c r="HY280" s="157"/>
      <c r="HZ280" s="157"/>
      <c r="IA280" s="157"/>
      <c r="IB280" s="157"/>
      <c r="IC280" s="157"/>
      <c r="ID280" s="157"/>
      <c r="IE280" s="157"/>
      <c r="IF280" s="157"/>
      <c r="IG280" s="157"/>
      <c r="IH280" s="157"/>
      <c r="II280" s="157"/>
      <c r="IJ280" s="157"/>
      <c r="IK280" s="157"/>
      <c r="IL280" s="157"/>
      <c r="IM280" s="157"/>
      <c r="IN280" s="157"/>
      <c r="IO280" s="157"/>
      <c r="IP280" s="157"/>
      <c r="IQ280" s="157"/>
      <c r="IR280" s="157"/>
      <c r="IS280" s="157"/>
      <c r="IT280" s="157"/>
      <c r="IU280" s="157"/>
      <c r="IV280" s="157"/>
      <c r="IW280" s="157"/>
      <c r="IX280" s="157"/>
      <c r="IY280" s="157"/>
      <c r="IZ280" s="157"/>
      <c r="JA280" s="157"/>
      <c r="JB280" s="157"/>
      <c r="JC280" s="157"/>
      <c r="JD280" s="157"/>
      <c r="JE280" s="157"/>
      <c r="JF280" s="157"/>
      <c r="JG280" s="157"/>
      <c r="JH280" s="157"/>
      <c r="JI280" s="157"/>
      <c r="JJ280" s="157"/>
      <c r="JK280" s="157"/>
      <c r="JL280" s="157"/>
      <c r="JM280" s="157"/>
      <c r="JN280" s="157"/>
      <c r="JO280" s="157"/>
      <c r="JP280" s="157"/>
      <c r="JQ280" s="157"/>
      <c r="JR280" s="157"/>
      <c r="JS280" s="157"/>
      <c r="JT280" s="157"/>
      <c r="JU280" s="157"/>
      <c r="JV280" s="157"/>
      <c r="JW280" s="157"/>
      <c r="JX280" s="157"/>
      <c r="JY280" s="157"/>
      <c r="JZ280" s="157"/>
      <c r="KA280" s="157"/>
      <c r="KB280" s="157"/>
      <c r="KC280" s="157"/>
      <c r="KD280" s="157"/>
      <c r="KE280" s="157"/>
      <c r="KF280" s="157"/>
      <c r="KG280" s="157"/>
      <c r="KH280" s="157"/>
      <c r="KI280" s="157"/>
      <c r="KJ280" s="157"/>
      <c r="KK280" s="157"/>
      <c r="KL280" s="157"/>
      <c r="KM280" s="157"/>
      <c r="KN280" s="157"/>
      <c r="KO280" s="157"/>
      <c r="KP280" s="157"/>
      <c r="KQ280" s="157"/>
      <c r="KR280" s="157"/>
      <c r="KS280" s="157"/>
      <c r="KT280" s="157"/>
      <c r="KU280" s="157"/>
      <c r="KV280" s="157"/>
      <c r="KW280" s="157"/>
      <c r="KX280" s="157"/>
      <c r="KY280" s="157"/>
      <c r="KZ280" s="157"/>
      <c r="LA280" s="157"/>
      <c r="LB280" s="157"/>
      <c r="LC280" s="157"/>
      <c r="LD280" s="157"/>
      <c r="LE280" s="157"/>
      <c r="LF280" s="157"/>
      <c r="LG280" s="157"/>
      <c r="LH280" s="157"/>
      <c r="LI280" s="157"/>
      <c r="LJ280" s="157"/>
      <c r="LK280" s="157"/>
      <c r="LL280" s="157"/>
      <c r="LM280" s="157"/>
      <c r="LN280" s="157"/>
      <c r="LO280" s="157"/>
      <c r="LP280" s="157"/>
      <c r="LQ280" s="157"/>
      <c r="LR280" s="157"/>
    </row>
    <row r="281" spans="1:330" s="159" customFormat="1" x14ac:dyDescent="0.2">
      <c r="A281" s="165" t="s">
        <v>616</v>
      </c>
      <c r="B281" s="163" t="s">
        <v>637</v>
      </c>
      <c r="C281" s="164">
        <v>562</v>
      </c>
      <c r="D281" s="164"/>
      <c r="E281" s="162"/>
      <c r="F281" s="169">
        <v>313</v>
      </c>
      <c r="G281" s="166"/>
      <c r="H281" s="167"/>
      <c r="I281" s="96">
        <f t="shared" ref="I281:AL281" si="504">I282</f>
        <v>0</v>
      </c>
      <c r="J281" s="96">
        <f t="shared" si="504"/>
        <v>0</v>
      </c>
      <c r="K281" s="96">
        <f t="shared" si="504"/>
        <v>3300</v>
      </c>
      <c r="L281" s="96">
        <f t="shared" si="504"/>
        <v>0</v>
      </c>
      <c r="M281" s="119">
        <f t="shared" si="504"/>
        <v>0</v>
      </c>
      <c r="N281" s="119">
        <f t="shared" si="504"/>
        <v>0</v>
      </c>
      <c r="O281" s="119">
        <f t="shared" si="504"/>
        <v>0</v>
      </c>
      <c r="P281" s="119">
        <f t="shared" si="504"/>
        <v>0</v>
      </c>
      <c r="Q281" s="119">
        <f t="shared" si="504"/>
        <v>0</v>
      </c>
      <c r="R281" s="119">
        <f t="shared" si="504"/>
        <v>0</v>
      </c>
      <c r="S281" s="119">
        <f t="shared" si="504"/>
        <v>0</v>
      </c>
      <c r="T281" s="119">
        <f t="shared" si="504"/>
        <v>0</v>
      </c>
      <c r="U281" s="96">
        <f t="shared" si="504"/>
        <v>3300</v>
      </c>
      <c r="V281" s="96">
        <f t="shared" si="504"/>
        <v>0</v>
      </c>
      <c r="W281" s="119">
        <f t="shared" si="504"/>
        <v>0</v>
      </c>
      <c r="X281" s="119">
        <f t="shared" si="504"/>
        <v>0</v>
      </c>
      <c r="Y281" s="119">
        <f t="shared" si="504"/>
        <v>0</v>
      </c>
      <c r="Z281" s="119">
        <f t="shared" si="504"/>
        <v>0</v>
      </c>
      <c r="AA281" s="119">
        <f t="shared" si="504"/>
        <v>0</v>
      </c>
      <c r="AB281" s="119">
        <f t="shared" si="504"/>
        <v>0</v>
      </c>
      <c r="AC281" s="119">
        <f t="shared" si="504"/>
        <v>0</v>
      </c>
      <c r="AD281" s="119">
        <f t="shared" si="504"/>
        <v>0</v>
      </c>
      <c r="AE281" s="119">
        <f t="shared" si="504"/>
        <v>0</v>
      </c>
      <c r="AF281" s="119">
        <f t="shared" si="504"/>
        <v>0</v>
      </c>
      <c r="AG281" s="119">
        <f t="shared" si="504"/>
        <v>0</v>
      </c>
      <c r="AH281" s="119">
        <f t="shared" si="504"/>
        <v>0</v>
      </c>
      <c r="AI281" s="119">
        <f t="shared" si="504"/>
        <v>0</v>
      </c>
      <c r="AJ281" s="119">
        <f t="shared" si="504"/>
        <v>0</v>
      </c>
      <c r="AK281" s="119">
        <f t="shared" si="504"/>
        <v>0</v>
      </c>
      <c r="AL281" s="119">
        <f t="shared" si="504"/>
        <v>0</v>
      </c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  <c r="CA281" s="150"/>
      <c r="CB281" s="150"/>
      <c r="CC281" s="150"/>
      <c r="CD281" s="150"/>
      <c r="CE281" s="150"/>
      <c r="CF281" s="150"/>
      <c r="CG281" s="150"/>
      <c r="CH281" s="150"/>
      <c r="CI281" s="150"/>
      <c r="CJ281" s="150"/>
      <c r="CK281" s="150"/>
      <c r="CL281" s="150"/>
      <c r="CM281" s="150"/>
      <c r="CN281" s="150"/>
      <c r="CO281" s="150"/>
      <c r="CP281" s="150"/>
      <c r="CQ281" s="150"/>
      <c r="CR281" s="150"/>
      <c r="CS281" s="150"/>
      <c r="CT281" s="150"/>
      <c r="CU281" s="150"/>
      <c r="CV281" s="150"/>
      <c r="CW281" s="150"/>
      <c r="CX281" s="150"/>
      <c r="CY281" s="150"/>
      <c r="CZ281" s="150"/>
      <c r="DA281" s="150"/>
      <c r="DB281" s="150"/>
      <c r="DC281" s="150"/>
      <c r="DD281" s="150"/>
      <c r="DE281" s="150"/>
      <c r="DF281" s="150"/>
      <c r="DG281" s="150"/>
      <c r="DH281" s="150"/>
      <c r="DI281" s="150"/>
      <c r="DJ281" s="150"/>
      <c r="DK281" s="150"/>
      <c r="DL281" s="150"/>
      <c r="DM281" s="150"/>
      <c r="DN281" s="150"/>
      <c r="DO281" s="150"/>
      <c r="DP281" s="150"/>
      <c r="DQ281" s="150"/>
      <c r="DR281" s="150"/>
      <c r="DS281" s="150"/>
      <c r="DT281" s="150"/>
      <c r="DU281" s="150"/>
      <c r="DV281" s="150"/>
      <c r="DW281" s="150"/>
      <c r="DX281" s="150"/>
      <c r="DY281" s="150"/>
      <c r="DZ281" s="150"/>
      <c r="EA281" s="150"/>
      <c r="EB281" s="150"/>
      <c r="EC281" s="150"/>
      <c r="ED281" s="150"/>
      <c r="EE281" s="150"/>
      <c r="EF281" s="150"/>
      <c r="EG281" s="150"/>
      <c r="EH281" s="150"/>
      <c r="EI281" s="150"/>
      <c r="EJ281" s="150"/>
      <c r="EK281" s="150"/>
      <c r="EL281" s="150"/>
      <c r="EM281" s="150"/>
      <c r="EN281" s="150"/>
      <c r="EO281" s="150"/>
      <c r="EP281" s="150"/>
      <c r="EQ281" s="150"/>
      <c r="ER281" s="150"/>
      <c r="ES281" s="150"/>
      <c r="ET281" s="150"/>
      <c r="EU281" s="150"/>
      <c r="EV281" s="150"/>
      <c r="EW281" s="150"/>
      <c r="EX281" s="150"/>
      <c r="EY281" s="150"/>
      <c r="EZ281" s="150"/>
      <c r="FA281" s="150"/>
      <c r="FB281" s="150"/>
      <c r="FC281" s="150"/>
      <c r="FD281" s="150"/>
      <c r="FE281" s="150"/>
      <c r="FF281" s="150"/>
      <c r="FG281" s="150"/>
      <c r="FH281" s="150"/>
      <c r="FI281" s="150"/>
      <c r="FJ281" s="150"/>
      <c r="FK281" s="150"/>
      <c r="FL281" s="150"/>
      <c r="FM281" s="150"/>
      <c r="FN281" s="150"/>
      <c r="FO281" s="150"/>
      <c r="FP281" s="150"/>
      <c r="FQ281" s="150"/>
      <c r="FR281" s="150"/>
      <c r="FS281" s="150"/>
      <c r="FT281" s="150"/>
      <c r="FU281" s="150"/>
      <c r="FV281" s="150"/>
      <c r="FW281" s="150"/>
      <c r="FX281" s="150"/>
      <c r="FY281" s="150"/>
      <c r="FZ281" s="150"/>
      <c r="GA281" s="150"/>
      <c r="GB281" s="150"/>
      <c r="GC281" s="150"/>
      <c r="GD281" s="150"/>
      <c r="GE281" s="150"/>
      <c r="GF281" s="150"/>
      <c r="GG281" s="150"/>
      <c r="GH281" s="150"/>
      <c r="GI281" s="150"/>
      <c r="GJ281" s="150"/>
      <c r="GK281" s="150"/>
      <c r="GL281" s="150"/>
      <c r="GM281" s="150"/>
      <c r="GN281" s="150"/>
      <c r="GO281" s="150"/>
      <c r="GP281" s="150"/>
      <c r="GQ281" s="150"/>
      <c r="GR281" s="150"/>
      <c r="GS281" s="150"/>
      <c r="GT281" s="150"/>
      <c r="GU281" s="150"/>
      <c r="GV281" s="150"/>
      <c r="GW281" s="150"/>
      <c r="GX281" s="150"/>
      <c r="GY281" s="150"/>
      <c r="GZ281" s="150"/>
      <c r="HA281" s="150"/>
      <c r="HB281" s="150"/>
      <c r="HC281" s="150"/>
      <c r="HD281" s="150"/>
      <c r="HE281" s="150"/>
      <c r="HF281" s="150"/>
      <c r="HG281" s="150"/>
      <c r="HH281" s="150"/>
      <c r="HI281" s="150"/>
      <c r="HJ281" s="150"/>
      <c r="HK281" s="150"/>
      <c r="HL281" s="150"/>
      <c r="HM281" s="150"/>
      <c r="HN281" s="150"/>
      <c r="HO281" s="150"/>
      <c r="HP281" s="150"/>
      <c r="HQ281" s="150"/>
      <c r="HR281" s="150"/>
      <c r="HS281" s="150"/>
      <c r="HT281" s="150"/>
      <c r="HU281" s="150"/>
      <c r="HV281" s="150"/>
      <c r="HW281" s="150"/>
      <c r="HX281" s="150"/>
      <c r="HY281" s="150"/>
      <c r="HZ281" s="150"/>
      <c r="IA281" s="150"/>
      <c r="IB281" s="150"/>
      <c r="IC281" s="150"/>
      <c r="ID281" s="150"/>
      <c r="IE281" s="150"/>
      <c r="IF281" s="150"/>
      <c r="IG281" s="150"/>
      <c r="IH281" s="150"/>
      <c r="II281" s="150"/>
      <c r="IJ281" s="150"/>
      <c r="IK281" s="150"/>
      <c r="IL281" s="150"/>
      <c r="IM281" s="150"/>
      <c r="IN281" s="150"/>
      <c r="IO281" s="150"/>
      <c r="IP281" s="150"/>
      <c r="IQ281" s="150"/>
      <c r="IR281" s="150"/>
      <c r="IS281" s="150"/>
      <c r="IT281" s="150"/>
      <c r="IU281" s="150"/>
      <c r="IV281" s="150"/>
      <c r="IW281" s="150"/>
      <c r="IX281" s="150"/>
      <c r="IY281" s="150"/>
      <c r="IZ281" s="150"/>
      <c r="JA281" s="150"/>
      <c r="JB281" s="150"/>
      <c r="JC281" s="150"/>
      <c r="JD281" s="150"/>
      <c r="JE281" s="150"/>
      <c r="JF281" s="150"/>
      <c r="JG281" s="150"/>
      <c r="JH281" s="150"/>
      <c r="JI281" s="150"/>
      <c r="JJ281" s="150"/>
      <c r="JK281" s="150"/>
      <c r="JL281" s="150"/>
      <c r="JM281" s="150"/>
      <c r="JN281" s="150"/>
      <c r="JO281" s="150"/>
      <c r="JP281" s="150"/>
      <c r="JQ281" s="150"/>
      <c r="JR281" s="150"/>
      <c r="JS281" s="150"/>
      <c r="JT281" s="150"/>
      <c r="JU281" s="150"/>
      <c r="JV281" s="150"/>
      <c r="JW281" s="150"/>
      <c r="JX281" s="150"/>
      <c r="JY281" s="150"/>
      <c r="JZ281" s="150"/>
      <c r="KA281" s="150"/>
      <c r="KB281" s="150"/>
      <c r="KC281" s="150"/>
      <c r="KD281" s="150"/>
      <c r="KE281" s="150"/>
      <c r="KF281" s="150"/>
      <c r="KG281" s="150"/>
      <c r="KH281" s="150"/>
      <c r="KI281" s="150"/>
      <c r="KJ281" s="150"/>
      <c r="KK281" s="150"/>
      <c r="KL281" s="150"/>
      <c r="KM281" s="150"/>
      <c r="KN281" s="150"/>
      <c r="KO281" s="150"/>
      <c r="KP281" s="150"/>
      <c r="KQ281" s="150"/>
      <c r="KR281" s="150"/>
      <c r="KS281" s="150"/>
      <c r="KT281" s="150"/>
      <c r="KU281" s="150"/>
      <c r="KV281" s="150"/>
      <c r="KW281" s="150"/>
      <c r="KX281" s="150"/>
      <c r="KY281" s="150"/>
      <c r="KZ281" s="150"/>
      <c r="LA281" s="150"/>
      <c r="LB281" s="150"/>
      <c r="LC281" s="150"/>
      <c r="LD281" s="150"/>
      <c r="LE281" s="150"/>
      <c r="LF281" s="150"/>
      <c r="LG281" s="150"/>
      <c r="LH281" s="150"/>
      <c r="LI281" s="150"/>
      <c r="LJ281" s="150"/>
      <c r="LK281" s="150"/>
      <c r="LL281" s="150"/>
      <c r="LM281" s="150"/>
      <c r="LN281" s="150"/>
      <c r="LO281" s="150"/>
      <c r="LP281" s="150"/>
      <c r="LQ281" s="150"/>
      <c r="LR281" s="150"/>
    </row>
    <row r="282" spans="1:330" s="158" customFormat="1" ht="15" x14ac:dyDescent="0.2">
      <c r="A282" s="151" t="s">
        <v>616</v>
      </c>
      <c r="B282" s="152" t="s">
        <v>637</v>
      </c>
      <c r="C282" s="153">
        <v>562</v>
      </c>
      <c r="D282" s="153"/>
      <c r="E282" s="151" t="s">
        <v>101</v>
      </c>
      <c r="F282" s="174">
        <v>3132</v>
      </c>
      <c r="G282" s="155" t="s">
        <v>40</v>
      </c>
      <c r="H282" s="156"/>
      <c r="I282" s="94">
        <v>0</v>
      </c>
      <c r="J282" s="112"/>
      <c r="K282" s="94">
        <v>3300</v>
      </c>
      <c r="L282" s="112"/>
      <c r="M282" s="118">
        <v>0</v>
      </c>
      <c r="N282" s="113"/>
      <c r="O282" s="118">
        <v>0</v>
      </c>
      <c r="P282" s="113"/>
      <c r="Q282" s="118">
        <v>0</v>
      </c>
      <c r="R282" s="113"/>
      <c r="S282" s="118"/>
      <c r="T282" s="113"/>
      <c r="U282" s="94">
        <v>3300</v>
      </c>
      <c r="V282" s="112"/>
      <c r="W282" s="118"/>
      <c r="X282" s="113"/>
      <c r="Y282" s="118"/>
      <c r="Z282" s="113"/>
      <c r="AA282" s="118"/>
      <c r="AB282" s="113"/>
      <c r="AC282" s="118"/>
      <c r="AD282" s="113"/>
      <c r="AE282" s="118"/>
      <c r="AF282" s="113"/>
      <c r="AG282" s="118"/>
      <c r="AH282" s="113"/>
      <c r="AI282" s="118"/>
      <c r="AJ282" s="113"/>
      <c r="AK282" s="118"/>
      <c r="AL282" s="113"/>
      <c r="AM282" s="157"/>
      <c r="AN282" s="157"/>
      <c r="AO282" s="157"/>
      <c r="AP282" s="157"/>
      <c r="AQ282" s="157"/>
      <c r="AR282" s="157"/>
      <c r="AS282" s="157"/>
      <c r="AT282" s="157"/>
      <c r="AU282" s="157"/>
      <c r="AV282" s="157"/>
      <c r="AW282" s="157"/>
      <c r="AX282" s="157"/>
      <c r="AY282" s="157"/>
      <c r="AZ282" s="157"/>
      <c r="BA282" s="157"/>
      <c r="BB282" s="157"/>
      <c r="BC282" s="157"/>
      <c r="BD282" s="157"/>
      <c r="BE282" s="157"/>
      <c r="BF282" s="157"/>
      <c r="BG282" s="157"/>
      <c r="BH282" s="157"/>
      <c r="BI282" s="157"/>
      <c r="BJ282" s="157"/>
      <c r="BK282" s="157"/>
      <c r="BL282" s="157"/>
      <c r="BM282" s="157"/>
      <c r="BN282" s="157"/>
      <c r="BO282" s="157"/>
      <c r="BP282" s="157"/>
      <c r="BQ282" s="157"/>
      <c r="BR282" s="157"/>
      <c r="BS282" s="157"/>
      <c r="BT282" s="157"/>
      <c r="BU282" s="157"/>
      <c r="BV282" s="157"/>
      <c r="BW282" s="157"/>
      <c r="BX282" s="157"/>
      <c r="BY282" s="157"/>
      <c r="BZ282" s="157"/>
      <c r="CA282" s="157"/>
      <c r="CB282" s="157"/>
      <c r="CC282" s="157"/>
      <c r="CD282" s="157"/>
      <c r="CE282" s="157"/>
      <c r="CF282" s="157"/>
      <c r="CG282" s="157"/>
      <c r="CH282" s="157"/>
      <c r="CI282" s="157"/>
      <c r="CJ282" s="157"/>
      <c r="CK282" s="157"/>
      <c r="CL282" s="157"/>
      <c r="CM282" s="157"/>
      <c r="CN282" s="157"/>
      <c r="CO282" s="157"/>
      <c r="CP282" s="157"/>
      <c r="CQ282" s="157"/>
      <c r="CR282" s="157"/>
      <c r="CS282" s="157"/>
      <c r="CT282" s="157"/>
      <c r="CU282" s="157"/>
      <c r="CV282" s="157"/>
      <c r="CW282" s="157"/>
      <c r="CX282" s="157"/>
      <c r="CY282" s="157"/>
      <c r="CZ282" s="157"/>
      <c r="DA282" s="157"/>
      <c r="DB282" s="157"/>
      <c r="DC282" s="157"/>
      <c r="DD282" s="157"/>
      <c r="DE282" s="157"/>
      <c r="DF282" s="157"/>
      <c r="DG282" s="157"/>
      <c r="DH282" s="157"/>
      <c r="DI282" s="157"/>
      <c r="DJ282" s="157"/>
      <c r="DK282" s="157"/>
      <c r="DL282" s="157"/>
      <c r="DM282" s="157"/>
      <c r="DN282" s="157"/>
      <c r="DO282" s="157"/>
      <c r="DP282" s="157"/>
      <c r="DQ282" s="157"/>
      <c r="DR282" s="157"/>
      <c r="DS282" s="157"/>
      <c r="DT282" s="157"/>
      <c r="DU282" s="157"/>
      <c r="DV282" s="157"/>
      <c r="DW282" s="157"/>
      <c r="DX282" s="157"/>
      <c r="DY282" s="157"/>
      <c r="DZ282" s="157"/>
      <c r="EA282" s="157"/>
      <c r="EB282" s="157"/>
      <c r="EC282" s="157"/>
      <c r="ED282" s="157"/>
      <c r="EE282" s="157"/>
      <c r="EF282" s="157"/>
      <c r="EG282" s="157"/>
      <c r="EH282" s="157"/>
      <c r="EI282" s="157"/>
      <c r="EJ282" s="157"/>
      <c r="EK282" s="157"/>
      <c r="EL282" s="157"/>
      <c r="EM282" s="157"/>
      <c r="EN282" s="157"/>
      <c r="EO282" s="157"/>
      <c r="EP282" s="157"/>
      <c r="EQ282" s="157"/>
      <c r="ER282" s="157"/>
      <c r="ES282" s="157"/>
      <c r="ET282" s="157"/>
      <c r="EU282" s="157"/>
      <c r="EV282" s="157"/>
      <c r="EW282" s="157"/>
      <c r="EX282" s="157"/>
      <c r="EY282" s="157"/>
      <c r="EZ282" s="157"/>
      <c r="FA282" s="157"/>
      <c r="FB282" s="157"/>
      <c r="FC282" s="157"/>
      <c r="FD282" s="157"/>
      <c r="FE282" s="157"/>
      <c r="FF282" s="157"/>
      <c r="FG282" s="157"/>
      <c r="FH282" s="157"/>
      <c r="FI282" s="157"/>
      <c r="FJ282" s="157"/>
      <c r="FK282" s="157"/>
      <c r="FL282" s="157"/>
      <c r="FM282" s="157"/>
      <c r="FN282" s="157"/>
      <c r="FO282" s="157"/>
      <c r="FP282" s="157"/>
      <c r="FQ282" s="157"/>
      <c r="FR282" s="157"/>
      <c r="FS282" s="157"/>
      <c r="FT282" s="157"/>
      <c r="FU282" s="157"/>
      <c r="FV282" s="157"/>
      <c r="FW282" s="157"/>
      <c r="FX282" s="157"/>
      <c r="FY282" s="157"/>
      <c r="FZ282" s="157"/>
      <c r="GA282" s="157"/>
      <c r="GB282" s="157"/>
      <c r="GC282" s="157"/>
      <c r="GD282" s="157"/>
      <c r="GE282" s="157"/>
      <c r="GF282" s="157"/>
      <c r="GG282" s="157"/>
      <c r="GH282" s="157"/>
      <c r="GI282" s="157"/>
      <c r="GJ282" s="157"/>
      <c r="GK282" s="157"/>
      <c r="GL282" s="157"/>
      <c r="GM282" s="157"/>
      <c r="GN282" s="157"/>
      <c r="GO282" s="157"/>
      <c r="GP282" s="157"/>
      <c r="GQ282" s="157"/>
      <c r="GR282" s="157"/>
      <c r="GS282" s="157"/>
      <c r="GT282" s="157"/>
      <c r="GU282" s="157"/>
      <c r="GV282" s="157"/>
      <c r="GW282" s="157"/>
      <c r="GX282" s="157"/>
      <c r="GY282" s="157"/>
      <c r="GZ282" s="157"/>
      <c r="HA282" s="157"/>
      <c r="HB282" s="157"/>
      <c r="HC282" s="157"/>
      <c r="HD282" s="157"/>
      <c r="HE282" s="157"/>
      <c r="HF282" s="157"/>
      <c r="HG282" s="157"/>
      <c r="HH282" s="157"/>
      <c r="HI282" s="157"/>
      <c r="HJ282" s="157"/>
      <c r="HK282" s="157"/>
      <c r="HL282" s="157"/>
      <c r="HM282" s="157"/>
      <c r="HN282" s="157"/>
      <c r="HO282" s="157"/>
      <c r="HP282" s="157"/>
      <c r="HQ282" s="157"/>
      <c r="HR282" s="157"/>
      <c r="HS282" s="157"/>
      <c r="HT282" s="157"/>
      <c r="HU282" s="157"/>
      <c r="HV282" s="157"/>
      <c r="HW282" s="157"/>
      <c r="HX282" s="157"/>
      <c r="HY282" s="157"/>
      <c r="HZ282" s="157"/>
      <c r="IA282" s="157"/>
      <c r="IB282" s="157"/>
      <c r="IC282" s="157"/>
      <c r="ID282" s="157"/>
      <c r="IE282" s="157"/>
      <c r="IF282" s="157"/>
      <c r="IG282" s="157"/>
      <c r="IH282" s="157"/>
      <c r="II282" s="157"/>
      <c r="IJ282" s="157"/>
      <c r="IK282" s="157"/>
      <c r="IL282" s="157"/>
      <c r="IM282" s="157"/>
      <c r="IN282" s="157"/>
      <c r="IO282" s="157"/>
      <c r="IP282" s="157"/>
      <c r="IQ282" s="157"/>
      <c r="IR282" s="157"/>
      <c r="IS282" s="157"/>
      <c r="IT282" s="157"/>
      <c r="IU282" s="157"/>
      <c r="IV282" s="157"/>
      <c r="IW282" s="157"/>
      <c r="IX282" s="157"/>
      <c r="IY282" s="157"/>
      <c r="IZ282" s="157"/>
      <c r="JA282" s="157"/>
      <c r="JB282" s="157"/>
      <c r="JC282" s="157"/>
      <c r="JD282" s="157"/>
      <c r="JE282" s="157"/>
      <c r="JF282" s="157"/>
      <c r="JG282" s="157"/>
      <c r="JH282" s="157"/>
      <c r="JI282" s="157"/>
      <c r="JJ282" s="157"/>
      <c r="JK282" s="157"/>
      <c r="JL282" s="157"/>
      <c r="JM282" s="157"/>
      <c r="JN282" s="157"/>
      <c r="JO282" s="157"/>
      <c r="JP282" s="157"/>
      <c r="JQ282" s="157"/>
      <c r="JR282" s="157"/>
      <c r="JS282" s="157"/>
      <c r="JT282" s="157"/>
      <c r="JU282" s="157"/>
      <c r="JV282" s="157"/>
      <c r="JW282" s="157"/>
      <c r="JX282" s="157"/>
      <c r="JY282" s="157"/>
      <c r="JZ282" s="157"/>
      <c r="KA282" s="157"/>
      <c r="KB282" s="157"/>
      <c r="KC282" s="157"/>
      <c r="KD282" s="157"/>
      <c r="KE282" s="157"/>
      <c r="KF282" s="157"/>
      <c r="KG282" s="157"/>
      <c r="KH282" s="157"/>
      <c r="KI282" s="157"/>
      <c r="KJ282" s="157"/>
      <c r="KK282" s="157"/>
      <c r="KL282" s="157"/>
      <c r="KM282" s="157"/>
      <c r="KN282" s="157"/>
      <c r="KO282" s="157"/>
      <c r="KP282" s="157"/>
      <c r="KQ282" s="157"/>
      <c r="KR282" s="157"/>
      <c r="KS282" s="157"/>
      <c r="KT282" s="157"/>
      <c r="KU282" s="157"/>
      <c r="KV282" s="157"/>
      <c r="KW282" s="157"/>
      <c r="KX282" s="157"/>
      <c r="KY282" s="157"/>
      <c r="KZ282" s="157"/>
      <c r="LA282" s="157"/>
      <c r="LB282" s="157"/>
      <c r="LC282" s="157"/>
      <c r="LD282" s="157"/>
      <c r="LE282" s="157"/>
      <c r="LF282" s="157"/>
      <c r="LG282" s="157"/>
      <c r="LH282" s="157"/>
      <c r="LI282" s="157"/>
      <c r="LJ282" s="157"/>
      <c r="LK282" s="157"/>
      <c r="LL282" s="157"/>
      <c r="LM282" s="157"/>
      <c r="LN282" s="157"/>
      <c r="LO282" s="157"/>
      <c r="LP282" s="157"/>
      <c r="LQ282" s="157"/>
      <c r="LR282" s="157"/>
    </row>
    <row r="283" spans="1:330" s="173" customFormat="1" x14ac:dyDescent="0.2">
      <c r="A283" s="170" t="s">
        <v>616</v>
      </c>
      <c r="B283" s="171" t="s">
        <v>637</v>
      </c>
      <c r="C283" s="141">
        <v>563</v>
      </c>
      <c r="D283" s="141"/>
      <c r="E283" s="171"/>
      <c r="F283" s="142">
        <v>31</v>
      </c>
      <c r="G283" s="143"/>
      <c r="H283" s="172"/>
      <c r="I283" s="104">
        <f t="shared" ref="I283:AF283" si="505">I284+I286</f>
        <v>0</v>
      </c>
      <c r="J283" s="104">
        <f t="shared" si="505"/>
        <v>0</v>
      </c>
      <c r="K283" s="104">
        <f t="shared" si="505"/>
        <v>0</v>
      </c>
      <c r="L283" s="104">
        <f t="shared" si="505"/>
        <v>0</v>
      </c>
      <c r="M283" s="105">
        <f t="shared" si="505"/>
        <v>23300</v>
      </c>
      <c r="N283" s="105">
        <f t="shared" si="505"/>
        <v>0</v>
      </c>
      <c r="O283" s="105">
        <f t="shared" ref="O283:P283" si="506">O284+O286</f>
        <v>23300</v>
      </c>
      <c r="P283" s="105">
        <f t="shared" si="506"/>
        <v>0</v>
      </c>
      <c r="Q283" s="105">
        <f t="shared" ref="Q283:T283" si="507">Q284+Q286</f>
        <v>23300</v>
      </c>
      <c r="R283" s="105">
        <f t="shared" si="507"/>
        <v>0</v>
      </c>
      <c r="S283" s="105">
        <f t="shared" si="507"/>
        <v>0</v>
      </c>
      <c r="T283" s="105">
        <f t="shared" si="507"/>
        <v>0</v>
      </c>
      <c r="U283" s="104">
        <f t="shared" si="505"/>
        <v>0</v>
      </c>
      <c r="V283" s="104">
        <f t="shared" si="505"/>
        <v>0</v>
      </c>
      <c r="W283" s="105">
        <f t="shared" si="505"/>
        <v>23300</v>
      </c>
      <c r="X283" s="105">
        <f t="shared" si="505"/>
        <v>0</v>
      </c>
      <c r="Y283" s="105">
        <f t="shared" ref="Y283:Z283" si="508">Y284+Y286</f>
        <v>0</v>
      </c>
      <c r="Z283" s="105">
        <f t="shared" si="508"/>
        <v>0</v>
      </c>
      <c r="AA283" s="105">
        <f t="shared" ref="AA283:AD283" si="509">AA284+AA286</f>
        <v>0</v>
      </c>
      <c r="AB283" s="105">
        <f t="shared" si="509"/>
        <v>0</v>
      </c>
      <c r="AC283" s="105">
        <f t="shared" si="509"/>
        <v>0</v>
      </c>
      <c r="AD283" s="105">
        <f t="shared" si="509"/>
        <v>0</v>
      </c>
      <c r="AE283" s="105">
        <f t="shared" si="505"/>
        <v>0</v>
      </c>
      <c r="AF283" s="105">
        <f t="shared" si="505"/>
        <v>0</v>
      </c>
      <c r="AG283" s="105">
        <f t="shared" ref="AG283:AH283" si="510">AG284+AG286</f>
        <v>0</v>
      </c>
      <c r="AH283" s="105">
        <f t="shared" si="510"/>
        <v>0</v>
      </c>
      <c r="AI283" s="105">
        <f t="shared" ref="AI283:AL283" si="511">AI284+AI286</f>
        <v>0</v>
      </c>
      <c r="AJ283" s="105">
        <f t="shared" si="511"/>
        <v>0</v>
      </c>
      <c r="AK283" s="105">
        <f t="shared" si="511"/>
        <v>0</v>
      </c>
      <c r="AL283" s="105">
        <f t="shared" si="511"/>
        <v>0</v>
      </c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  <c r="BO283" s="161"/>
      <c r="BP283" s="161"/>
      <c r="BQ283" s="161"/>
      <c r="BR283" s="161"/>
      <c r="BS283" s="161"/>
      <c r="BT283" s="161"/>
      <c r="BU283" s="161"/>
      <c r="BV283" s="161"/>
      <c r="BW283" s="161"/>
      <c r="BX283" s="161"/>
      <c r="BY283" s="161"/>
      <c r="BZ283" s="161"/>
      <c r="CA283" s="161"/>
      <c r="CB283" s="161"/>
      <c r="CC283" s="161"/>
      <c r="CD283" s="161"/>
      <c r="CE283" s="161"/>
      <c r="CF283" s="161"/>
      <c r="CG283" s="161"/>
      <c r="CH283" s="161"/>
      <c r="CI283" s="161"/>
      <c r="CJ283" s="161"/>
      <c r="CK283" s="161"/>
      <c r="CL283" s="161"/>
      <c r="CM283" s="161"/>
      <c r="CN283" s="161"/>
      <c r="CO283" s="161"/>
      <c r="CP283" s="161"/>
      <c r="CQ283" s="161"/>
      <c r="CR283" s="161"/>
      <c r="CS283" s="161"/>
      <c r="CT283" s="161"/>
      <c r="CU283" s="161"/>
      <c r="CV283" s="161"/>
      <c r="CW283" s="161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161"/>
      <c r="DM283" s="161"/>
      <c r="DN283" s="161"/>
      <c r="DO283" s="161"/>
      <c r="DP283" s="161"/>
      <c r="DQ283" s="161"/>
      <c r="DR283" s="161"/>
      <c r="DS283" s="161"/>
      <c r="DT283" s="161"/>
      <c r="DU283" s="161"/>
      <c r="DV283" s="161"/>
      <c r="DW283" s="161"/>
      <c r="DX283" s="161"/>
      <c r="DY283" s="161"/>
      <c r="DZ283" s="161"/>
      <c r="EA283" s="161"/>
      <c r="EB283" s="161"/>
      <c r="EC283" s="161"/>
      <c r="ED283" s="161"/>
      <c r="EE283" s="161"/>
      <c r="EF283" s="161"/>
      <c r="EG283" s="161"/>
      <c r="EH283" s="161"/>
      <c r="EI283" s="161"/>
      <c r="EJ283" s="161"/>
      <c r="EK283" s="161"/>
      <c r="EL283" s="161"/>
      <c r="EM283" s="161"/>
      <c r="EN283" s="161"/>
      <c r="EO283" s="161"/>
      <c r="EP283" s="161"/>
      <c r="EQ283" s="161"/>
      <c r="ER283" s="161"/>
      <c r="ES283" s="161"/>
      <c r="ET283" s="161"/>
      <c r="EU283" s="161"/>
      <c r="EV283" s="161"/>
      <c r="EW283" s="161"/>
      <c r="EX283" s="161"/>
      <c r="EY283" s="161"/>
      <c r="EZ283" s="161"/>
      <c r="FA283" s="161"/>
      <c r="FB283" s="161"/>
      <c r="FC283" s="161"/>
      <c r="FD283" s="161"/>
      <c r="FE283" s="161"/>
      <c r="FF283" s="161"/>
      <c r="FG283" s="161"/>
      <c r="FH283" s="161"/>
      <c r="FI283" s="161"/>
      <c r="FJ283" s="161"/>
      <c r="FK283" s="161"/>
      <c r="FL283" s="161"/>
      <c r="FM283" s="161"/>
      <c r="FN283" s="161"/>
      <c r="FO283" s="161"/>
      <c r="FP283" s="161"/>
      <c r="FQ283" s="161"/>
      <c r="FR283" s="161"/>
      <c r="FS283" s="161"/>
      <c r="FT283" s="161"/>
      <c r="FU283" s="161"/>
      <c r="FV283" s="161"/>
      <c r="FW283" s="161"/>
      <c r="FX283" s="161"/>
      <c r="FY283" s="161"/>
      <c r="FZ283" s="161"/>
      <c r="GA283" s="161"/>
      <c r="GB283" s="161"/>
      <c r="GC283" s="161"/>
      <c r="GD283" s="161"/>
      <c r="GE283" s="161"/>
      <c r="GF283" s="161"/>
      <c r="GG283" s="161"/>
      <c r="GH283" s="161"/>
      <c r="GI283" s="161"/>
      <c r="GJ283" s="161"/>
      <c r="GK283" s="161"/>
      <c r="GL283" s="161"/>
      <c r="GM283" s="161"/>
      <c r="GN283" s="161"/>
      <c r="GO283" s="161"/>
      <c r="GP283" s="161"/>
      <c r="GQ283" s="161"/>
      <c r="GR283" s="161"/>
      <c r="GS283" s="161"/>
      <c r="GT283" s="161"/>
      <c r="GU283" s="161"/>
      <c r="GV283" s="161"/>
      <c r="GW283" s="161"/>
      <c r="GX283" s="161"/>
      <c r="GY283" s="161"/>
      <c r="GZ283" s="161"/>
      <c r="HA283" s="161"/>
      <c r="HB283" s="161"/>
      <c r="HC283" s="161"/>
      <c r="HD283" s="161"/>
      <c r="HE283" s="161"/>
      <c r="HF283" s="161"/>
      <c r="HG283" s="161"/>
      <c r="HH283" s="161"/>
      <c r="HI283" s="161"/>
      <c r="HJ283" s="161"/>
      <c r="HK283" s="161"/>
      <c r="HL283" s="161"/>
      <c r="HM283" s="161"/>
      <c r="HN283" s="161"/>
      <c r="HO283" s="161"/>
      <c r="HP283" s="161"/>
      <c r="HQ283" s="161"/>
      <c r="HR283" s="161"/>
      <c r="HS283" s="161"/>
      <c r="HT283" s="161"/>
      <c r="HU283" s="161"/>
      <c r="HV283" s="161"/>
      <c r="HW283" s="161"/>
      <c r="HX283" s="161"/>
      <c r="HY283" s="161"/>
      <c r="HZ283" s="161"/>
      <c r="IA283" s="161"/>
      <c r="IB283" s="161"/>
      <c r="IC283" s="161"/>
      <c r="ID283" s="161"/>
      <c r="IE283" s="161"/>
      <c r="IF283" s="161"/>
      <c r="IG283" s="161"/>
      <c r="IH283" s="161"/>
      <c r="II283" s="161"/>
      <c r="IJ283" s="161"/>
      <c r="IK283" s="161"/>
      <c r="IL283" s="161"/>
      <c r="IM283" s="161"/>
      <c r="IN283" s="161"/>
      <c r="IO283" s="161"/>
      <c r="IP283" s="161"/>
      <c r="IQ283" s="161"/>
      <c r="IR283" s="161"/>
      <c r="IS283" s="161"/>
      <c r="IT283" s="161"/>
      <c r="IU283" s="161"/>
      <c r="IV283" s="161"/>
      <c r="IW283" s="161"/>
      <c r="IX283" s="161"/>
      <c r="IY283" s="161"/>
      <c r="IZ283" s="161"/>
      <c r="JA283" s="161"/>
      <c r="JB283" s="161"/>
      <c r="JC283" s="161"/>
      <c r="JD283" s="161"/>
      <c r="JE283" s="161"/>
      <c r="JF283" s="161"/>
      <c r="JG283" s="161"/>
      <c r="JH283" s="161"/>
      <c r="JI283" s="161"/>
      <c r="JJ283" s="161"/>
      <c r="JK283" s="161"/>
      <c r="JL283" s="161"/>
      <c r="JM283" s="161"/>
      <c r="JN283" s="161"/>
      <c r="JO283" s="161"/>
      <c r="JP283" s="161"/>
      <c r="JQ283" s="161"/>
      <c r="JR283" s="161"/>
      <c r="JS283" s="161"/>
      <c r="JT283" s="161"/>
      <c r="JU283" s="161"/>
      <c r="JV283" s="161"/>
      <c r="JW283" s="161"/>
      <c r="JX283" s="161"/>
      <c r="JY283" s="161"/>
      <c r="JZ283" s="161"/>
      <c r="KA283" s="161"/>
      <c r="KB283" s="161"/>
      <c r="KC283" s="161"/>
      <c r="KD283" s="161"/>
      <c r="KE283" s="161"/>
      <c r="KF283" s="161"/>
      <c r="KG283" s="161"/>
      <c r="KH283" s="161"/>
      <c r="KI283" s="161"/>
      <c r="KJ283" s="161"/>
      <c r="KK283" s="161"/>
      <c r="KL283" s="161"/>
      <c r="KM283" s="161"/>
      <c r="KN283" s="161"/>
      <c r="KO283" s="161"/>
      <c r="KP283" s="161"/>
      <c r="KQ283" s="161"/>
      <c r="KR283" s="161"/>
      <c r="KS283" s="161"/>
      <c r="KT283" s="161"/>
      <c r="KU283" s="161"/>
      <c r="KV283" s="161"/>
      <c r="KW283" s="161"/>
      <c r="KX283" s="161"/>
      <c r="KY283" s="161"/>
      <c r="KZ283" s="161"/>
      <c r="LA283" s="161"/>
      <c r="LB283" s="161"/>
      <c r="LC283" s="161"/>
      <c r="LD283" s="161"/>
      <c r="LE283" s="161"/>
      <c r="LF283" s="161"/>
      <c r="LG283" s="161"/>
      <c r="LH283" s="161"/>
      <c r="LI283" s="161"/>
      <c r="LJ283" s="161"/>
      <c r="LK283" s="161"/>
      <c r="LL283" s="161"/>
      <c r="LM283" s="161"/>
      <c r="LN283" s="161"/>
      <c r="LO283" s="161"/>
      <c r="LP283" s="161"/>
      <c r="LQ283" s="161"/>
      <c r="LR283" s="161"/>
    </row>
    <row r="284" spans="1:330" s="159" customFormat="1" x14ac:dyDescent="0.2">
      <c r="A284" s="165" t="s">
        <v>616</v>
      </c>
      <c r="B284" s="146" t="s">
        <v>637</v>
      </c>
      <c r="C284" s="147">
        <v>563</v>
      </c>
      <c r="D284" s="147"/>
      <c r="E284" s="145"/>
      <c r="F284" s="168">
        <v>311</v>
      </c>
      <c r="G284" s="148"/>
      <c r="H284" s="149"/>
      <c r="I284" s="96">
        <f t="shared" ref="I284:AL284" si="512">I285</f>
        <v>0</v>
      </c>
      <c r="J284" s="96">
        <f t="shared" si="512"/>
        <v>0</v>
      </c>
      <c r="K284" s="96">
        <f t="shared" si="512"/>
        <v>0</v>
      </c>
      <c r="L284" s="96">
        <f t="shared" si="512"/>
        <v>0</v>
      </c>
      <c r="M284" s="119">
        <f t="shared" si="512"/>
        <v>20000</v>
      </c>
      <c r="N284" s="119">
        <f t="shared" si="512"/>
        <v>0</v>
      </c>
      <c r="O284" s="119">
        <f t="shared" si="512"/>
        <v>20000</v>
      </c>
      <c r="P284" s="119">
        <f t="shared" si="512"/>
        <v>0</v>
      </c>
      <c r="Q284" s="119">
        <f t="shared" si="512"/>
        <v>20000</v>
      </c>
      <c r="R284" s="119">
        <f t="shared" si="512"/>
        <v>0</v>
      </c>
      <c r="S284" s="119">
        <f t="shared" si="512"/>
        <v>0</v>
      </c>
      <c r="T284" s="119">
        <f t="shared" si="512"/>
        <v>0</v>
      </c>
      <c r="U284" s="96">
        <f t="shared" si="512"/>
        <v>0</v>
      </c>
      <c r="V284" s="96">
        <f t="shared" si="512"/>
        <v>0</v>
      </c>
      <c r="W284" s="119">
        <f t="shared" si="512"/>
        <v>20000</v>
      </c>
      <c r="X284" s="119">
        <f t="shared" si="512"/>
        <v>0</v>
      </c>
      <c r="Y284" s="119">
        <f t="shared" si="512"/>
        <v>0</v>
      </c>
      <c r="Z284" s="119">
        <f t="shared" si="512"/>
        <v>0</v>
      </c>
      <c r="AA284" s="119">
        <f t="shared" si="512"/>
        <v>0</v>
      </c>
      <c r="AB284" s="119">
        <f t="shared" si="512"/>
        <v>0</v>
      </c>
      <c r="AC284" s="119">
        <f t="shared" si="512"/>
        <v>0</v>
      </c>
      <c r="AD284" s="119">
        <f t="shared" si="512"/>
        <v>0</v>
      </c>
      <c r="AE284" s="119">
        <f t="shared" si="512"/>
        <v>0</v>
      </c>
      <c r="AF284" s="119">
        <f t="shared" si="512"/>
        <v>0</v>
      </c>
      <c r="AG284" s="119">
        <f t="shared" si="512"/>
        <v>0</v>
      </c>
      <c r="AH284" s="119">
        <f t="shared" si="512"/>
        <v>0</v>
      </c>
      <c r="AI284" s="119">
        <f t="shared" si="512"/>
        <v>0</v>
      </c>
      <c r="AJ284" s="119">
        <f t="shared" si="512"/>
        <v>0</v>
      </c>
      <c r="AK284" s="119">
        <f t="shared" si="512"/>
        <v>0</v>
      </c>
      <c r="AL284" s="119">
        <f t="shared" si="512"/>
        <v>0</v>
      </c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  <c r="CA284" s="150"/>
      <c r="CB284" s="150"/>
      <c r="CC284" s="150"/>
      <c r="CD284" s="150"/>
      <c r="CE284" s="150"/>
      <c r="CF284" s="150"/>
      <c r="CG284" s="150"/>
      <c r="CH284" s="150"/>
      <c r="CI284" s="150"/>
      <c r="CJ284" s="150"/>
      <c r="CK284" s="150"/>
      <c r="CL284" s="150"/>
      <c r="CM284" s="150"/>
      <c r="CN284" s="150"/>
      <c r="CO284" s="150"/>
      <c r="CP284" s="150"/>
      <c r="CQ284" s="150"/>
      <c r="CR284" s="150"/>
      <c r="CS284" s="150"/>
      <c r="CT284" s="150"/>
      <c r="CU284" s="150"/>
      <c r="CV284" s="150"/>
      <c r="CW284" s="150"/>
      <c r="CX284" s="150"/>
      <c r="CY284" s="150"/>
      <c r="CZ284" s="150"/>
      <c r="DA284" s="150"/>
      <c r="DB284" s="150"/>
      <c r="DC284" s="150"/>
      <c r="DD284" s="150"/>
      <c r="DE284" s="150"/>
      <c r="DF284" s="150"/>
      <c r="DG284" s="150"/>
      <c r="DH284" s="150"/>
      <c r="DI284" s="150"/>
      <c r="DJ284" s="150"/>
      <c r="DK284" s="150"/>
      <c r="DL284" s="150"/>
      <c r="DM284" s="150"/>
      <c r="DN284" s="150"/>
      <c r="DO284" s="150"/>
      <c r="DP284" s="150"/>
      <c r="DQ284" s="150"/>
      <c r="DR284" s="150"/>
      <c r="DS284" s="150"/>
      <c r="DT284" s="150"/>
      <c r="DU284" s="150"/>
      <c r="DV284" s="150"/>
      <c r="DW284" s="150"/>
      <c r="DX284" s="150"/>
      <c r="DY284" s="150"/>
      <c r="DZ284" s="150"/>
      <c r="EA284" s="150"/>
      <c r="EB284" s="150"/>
      <c r="EC284" s="150"/>
      <c r="ED284" s="150"/>
      <c r="EE284" s="150"/>
      <c r="EF284" s="150"/>
      <c r="EG284" s="150"/>
      <c r="EH284" s="150"/>
      <c r="EI284" s="150"/>
      <c r="EJ284" s="150"/>
      <c r="EK284" s="150"/>
      <c r="EL284" s="150"/>
      <c r="EM284" s="150"/>
      <c r="EN284" s="150"/>
      <c r="EO284" s="150"/>
      <c r="EP284" s="150"/>
      <c r="EQ284" s="150"/>
      <c r="ER284" s="150"/>
      <c r="ES284" s="150"/>
      <c r="ET284" s="150"/>
      <c r="EU284" s="150"/>
      <c r="EV284" s="150"/>
      <c r="EW284" s="150"/>
      <c r="EX284" s="150"/>
      <c r="EY284" s="150"/>
      <c r="EZ284" s="150"/>
      <c r="FA284" s="150"/>
      <c r="FB284" s="150"/>
      <c r="FC284" s="150"/>
      <c r="FD284" s="150"/>
      <c r="FE284" s="150"/>
      <c r="FF284" s="150"/>
      <c r="FG284" s="150"/>
      <c r="FH284" s="150"/>
      <c r="FI284" s="150"/>
      <c r="FJ284" s="150"/>
      <c r="FK284" s="150"/>
      <c r="FL284" s="150"/>
      <c r="FM284" s="150"/>
      <c r="FN284" s="150"/>
      <c r="FO284" s="150"/>
      <c r="FP284" s="150"/>
      <c r="FQ284" s="150"/>
      <c r="FR284" s="150"/>
      <c r="FS284" s="150"/>
      <c r="FT284" s="150"/>
      <c r="FU284" s="150"/>
      <c r="FV284" s="150"/>
      <c r="FW284" s="150"/>
      <c r="FX284" s="150"/>
      <c r="FY284" s="150"/>
      <c r="FZ284" s="150"/>
      <c r="GA284" s="150"/>
      <c r="GB284" s="150"/>
      <c r="GC284" s="150"/>
      <c r="GD284" s="150"/>
      <c r="GE284" s="150"/>
      <c r="GF284" s="150"/>
      <c r="GG284" s="150"/>
      <c r="GH284" s="150"/>
      <c r="GI284" s="150"/>
      <c r="GJ284" s="150"/>
      <c r="GK284" s="150"/>
      <c r="GL284" s="150"/>
      <c r="GM284" s="150"/>
      <c r="GN284" s="150"/>
      <c r="GO284" s="150"/>
      <c r="GP284" s="150"/>
      <c r="GQ284" s="150"/>
      <c r="GR284" s="150"/>
      <c r="GS284" s="150"/>
      <c r="GT284" s="150"/>
      <c r="GU284" s="150"/>
      <c r="GV284" s="150"/>
      <c r="GW284" s="150"/>
      <c r="GX284" s="150"/>
      <c r="GY284" s="150"/>
      <c r="GZ284" s="150"/>
      <c r="HA284" s="150"/>
      <c r="HB284" s="150"/>
      <c r="HC284" s="150"/>
      <c r="HD284" s="150"/>
      <c r="HE284" s="150"/>
      <c r="HF284" s="150"/>
      <c r="HG284" s="150"/>
      <c r="HH284" s="150"/>
      <c r="HI284" s="150"/>
      <c r="HJ284" s="150"/>
      <c r="HK284" s="150"/>
      <c r="HL284" s="150"/>
      <c r="HM284" s="150"/>
      <c r="HN284" s="150"/>
      <c r="HO284" s="150"/>
      <c r="HP284" s="150"/>
      <c r="HQ284" s="150"/>
      <c r="HR284" s="150"/>
      <c r="HS284" s="150"/>
      <c r="HT284" s="150"/>
      <c r="HU284" s="150"/>
      <c r="HV284" s="150"/>
      <c r="HW284" s="150"/>
      <c r="HX284" s="150"/>
      <c r="HY284" s="150"/>
      <c r="HZ284" s="150"/>
      <c r="IA284" s="150"/>
      <c r="IB284" s="150"/>
      <c r="IC284" s="150"/>
      <c r="ID284" s="150"/>
      <c r="IE284" s="150"/>
      <c r="IF284" s="150"/>
      <c r="IG284" s="150"/>
      <c r="IH284" s="150"/>
      <c r="II284" s="150"/>
      <c r="IJ284" s="150"/>
      <c r="IK284" s="150"/>
      <c r="IL284" s="150"/>
      <c r="IM284" s="150"/>
      <c r="IN284" s="150"/>
      <c r="IO284" s="150"/>
      <c r="IP284" s="150"/>
      <c r="IQ284" s="150"/>
      <c r="IR284" s="150"/>
      <c r="IS284" s="150"/>
      <c r="IT284" s="150"/>
      <c r="IU284" s="150"/>
      <c r="IV284" s="150"/>
      <c r="IW284" s="150"/>
      <c r="IX284" s="150"/>
      <c r="IY284" s="150"/>
      <c r="IZ284" s="150"/>
      <c r="JA284" s="150"/>
      <c r="JB284" s="150"/>
      <c r="JC284" s="150"/>
      <c r="JD284" s="150"/>
      <c r="JE284" s="150"/>
      <c r="JF284" s="150"/>
      <c r="JG284" s="150"/>
      <c r="JH284" s="150"/>
      <c r="JI284" s="150"/>
      <c r="JJ284" s="150"/>
      <c r="JK284" s="150"/>
      <c r="JL284" s="150"/>
      <c r="JM284" s="150"/>
      <c r="JN284" s="150"/>
      <c r="JO284" s="150"/>
      <c r="JP284" s="150"/>
      <c r="JQ284" s="150"/>
      <c r="JR284" s="150"/>
      <c r="JS284" s="150"/>
      <c r="JT284" s="150"/>
      <c r="JU284" s="150"/>
      <c r="JV284" s="150"/>
      <c r="JW284" s="150"/>
      <c r="JX284" s="150"/>
      <c r="JY284" s="150"/>
      <c r="JZ284" s="150"/>
      <c r="KA284" s="150"/>
      <c r="KB284" s="150"/>
      <c r="KC284" s="150"/>
      <c r="KD284" s="150"/>
      <c r="KE284" s="150"/>
      <c r="KF284" s="150"/>
      <c r="KG284" s="150"/>
      <c r="KH284" s="150"/>
      <c r="KI284" s="150"/>
      <c r="KJ284" s="150"/>
      <c r="KK284" s="150"/>
      <c r="KL284" s="150"/>
      <c r="KM284" s="150"/>
      <c r="KN284" s="150"/>
      <c r="KO284" s="150"/>
      <c r="KP284" s="150"/>
      <c r="KQ284" s="150"/>
      <c r="KR284" s="150"/>
      <c r="KS284" s="150"/>
      <c r="KT284" s="150"/>
      <c r="KU284" s="150"/>
      <c r="KV284" s="150"/>
      <c r="KW284" s="150"/>
      <c r="KX284" s="150"/>
      <c r="KY284" s="150"/>
      <c r="KZ284" s="150"/>
      <c r="LA284" s="150"/>
      <c r="LB284" s="150"/>
      <c r="LC284" s="150"/>
      <c r="LD284" s="150"/>
      <c r="LE284" s="150"/>
      <c r="LF284" s="150"/>
      <c r="LG284" s="150"/>
      <c r="LH284" s="150"/>
      <c r="LI284" s="150"/>
      <c r="LJ284" s="150"/>
      <c r="LK284" s="150"/>
      <c r="LL284" s="150"/>
      <c r="LM284" s="150"/>
      <c r="LN284" s="150"/>
      <c r="LO284" s="150"/>
      <c r="LP284" s="150"/>
      <c r="LQ284" s="150"/>
      <c r="LR284" s="150"/>
    </row>
    <row r="285" spans="1:330" s="158" customFormat="1" ht="15" x14ac:dyDescent="0.2">
      <c r="A285" s="151" t="s">
        <v>616</v>
      </c>
      <c r="B285" s="152" t="s">
        <v>637</v>
      </c>
      <c r="C285" s="153">
        <v>563</v>
      </c>
      <c r="D285" s="153"/>
      <c r="E285" s="151" t="s">
        <v>101</v>
      </c>
      <c r="F285" s="174">
        <v>3111</v>
      </c>
      <c r="G285" s="155" t="s">
        <v>33</v>
      </c>
      <c r="H285" s="156"/>
      <c r="I285" s="94"/>
      <c r="J285" s="112"/>
      <c r="K285" s="94"/>
      <c r="L285" s="112"/>
      <c r="M285" s="118">
        <v>20000</v>
      </c>
      <c r="N285" s="113"/>
      <c r="O285" s="118">
        <v>20000</v>
      </c>
      <c r="P285" s="113"/>
      <c r="Q285" s="118">
        <v>20000</v>
      </c>
      <c r="R285" s="113"/>
      <c r="S285" s="118"/>
      <c r="T285" s="113"/>
      <c r="U285" s="94"/>
      <c r="V285" s="112"/>
      <c r="W285" s="118">
        <v>20000</v>
      </c>
      <c r="X285" s="113"/>
      <c r="Y285" s="118">
        <v>0</v>
      </c>
      <c r="Z285" s="113"/>
      <c r="AA285" s="118">
        <v>0</v>
      </c>
      <c r="AB285" s="113"/>
      <c r="AC285" s="118"/>
      <c r="AD285" s="113"/>
      <c r="AE285" s="118"/>
      <c r="AF285" s="113"/>
      <c r="AG285" s="118"/>
      <c r="AH285" s="113"/>
      <c r="AI285" s="118"/>
      <c r="AJ285" s="113"/>
      <c r="AK285" s="118"/>
      <c r="AL285" s="113"/>
      <c r="AM285" s="157"/>
      <c r="AN285" s="157"/>
      <c r="AO285" s="157"/>
      <c r="AP285" s="157"/>
      <c r="AQ285" s="157"/>
      <c r="AR285" s="157"/>
      <c r="AS285" s="157"/>
      <c r="AT285" s="157"/>
      <c r="AU285" s="157"/>
      <c r="AV285" s="157"/>
      <c r="AW285" s="157"/>
      <c r="AX285" s="157"/>
      <c r="AY285" s="157"/>
      <c r="AZ285" s="157"/>
      <c r="BA285" s="157"/>
      <c r="BB285" s="157"/>
      <c r="BC285" s="157"/>
      <c r="BD285" s="157"/>
      <c r="BE285" s="157"/>
      <c r="BF285" s="157"/>
      <c r="BG285" s="157"/>
      <c r="BH285" s="157"/>
      <c r="BI285" s="157"/>
      <c r="BJ285" s="157"/>
      <c r="BK285" s="157"/>
      <c r="BL285" s="157"/>
      <c r="BM285" s="157"/>
      <c r="BN285" s="157"/>
      <c r="BO285" s="157"/>
      <c r="BP285" s="157"/>
      <c r="BQ285" s="157"/>
      <c r="BR285" s="157"/>
      <c r="BS285" s="157"/>
      <c r="BT285" s="157"/>
      <c r="BU285" s="157"/>
      <c r="BV285" s="157"/>
      <c r="BW285" s="157"/>
      <c r="BX285" s="157"/>
      <c r="BY285" s="157"/>
      <c r="BZ285" s="157"/>
      <c r="CA285" s="157"/>
      <c r="CB285" s="157"/>
      <c r="CC285" s="157"/>
      <c r="CD285" s="157"/>
      <c r="CE285" s="157"/>
      <c r="CF285" s="157"/>
      <c r="CG285" s="157"/>
      <c r="CH285" s="157"/>
      <c r="CI285" s="157"/>
      <c r="CJ285" s="157"/>
      <c r="CK285" s="157"/>
      <c r="CL285" s="157"/>
      <c r="CM285" s="157"/>
      <c r="CN285" s="157"/>
      <c r="CO285" s="157"/>
      <c r="CP285" s="157"/>
      <c r="CQ285" s="157"/>
      <c r="CR285" s="157"/>
      <c r="CS285" s="157"/>
      <c r="CT285" s="157"/>
      <c r="CU285" s="157"/>
      <c r="CV285" s="157"/>
      <c r="CW285" s="157"/>
      <c r="CX285" s="157"/>
      <c r="CY285" s="157"/>
      <c r="CZ285" s="157"/>
      <c r="DA285" s="157"/>
      <c r="DB285" s="157"/>
      <c r="DC285" s="157"/>
      <c r="DD285" s="157"/>
      <c r="DE285" s="157"/>
      <c r="DF285" s="157"/>
      <c r="DG285" s="157"/>
      <c r="DH285" s="157"/>
      <c r="DI285" s="157"/>
      <c r="DJ285" s="157"/>
      <c r="DK285" s="157"/>
      <c r="DL285" s="157"/>
      <c r="DM285" s="157"/>
      <c r="DN285" s="157"/>
      <c r="DO285" s="157"/>
      <c r="DP285" s="157"/>
      <c r="DQ285" s="157"/>
      <c r="DR285" s="157"/>
      <c r="DS285" s="157"/>
      <c r="DT285" s="157"/>
      <c r="DU285" s="157"/>
      <c r="DV285" s="157"/>
      <c r="DW285" s="157"/>
      <c r="DX285" s="157"/>
      <c r="DY285" s="157"/>
      <c r="DZ285" s="157"/>
      <c r="EA285" s="157"/>
      <c r="EB285" s="157"/>
      <c r="EC285" s="157"/>
      <c r="ED285" s="157"/>
      <c r="EE285" s="157"/>
      <c r="EF285" s="157"/>
      <c r="EG285" s="157"/>
      <c r="EH285" s="157"/>
      <c r="EI285" s="157"/>
      <c r="EJ285" s="157"/>
      <c r="EK285" s="157"/>
      <c r="EL285" s="157"/>
      <c r="EM285" s="157"/>
      <c r="EN285" s="157"/>
      <c r="EO285" s="157"/>
      <c r="EP285" s="157"/>
      <c r="EQ285" s="157"/>
      <c r="ER285" s="157"/>
      <c r="ES285" s="157"/>
      <c r="ET285" s="157"/>
      <c r="EU285" s="157"/>
      <c r="EV285" s="157"/>
      <c r="EW285" s="157"/>
      <c r="EX285" s="157"/>
      <c r="EY285" s="157"/>
      <c r="EZ285" s="157"/>
      <c r="FA285" s="157"/>
      <c r="FB285" s="157"/>
      <c r="FC285" s="157"/>
      <c r="FD285" s="157"/>
      <c r="FE285" s="157"/>
      <c r="FF285" s="157"/>
      <c r="FG285" s="157"/>
      <c r="FH285" s="157"/>
      <c r="FI285" s="157"/>
      <c r="FJ285" s="157"/>
      <c r="FK285" s="157"/>
      <c r="FL285" s="157"/>
      <c r="FM285" s="157"/>
      <c r="FN285" s="157"/>
      <c r="FO285" s="157"/>
      <c r="FP285" s="157"/>
      <c r="FQ285" s="157"/>
      <c r="FR285" s="157"/>
      <c r="FS285" s="157"/>
      <c r="FT285" s="157"/>
      <c r="FU285" s="157"/>
      <c r="FV285" s="157"/>
      <c r="FW285" s="157"/>
      <c r="FX285" s="157"/>
      <c r="FY285" s="157"/>
      <c r="FZ285" s="157"/>
      <c r="GA285" s="157"/>
      <c r="GB285" s="157"/>
      <c r="GC285" s="157"/>
      <c r="GD285" s="157"/>
      <c r="GE285" s="157"/>
      <c r="GF285" s="157"/>
      <c r="GG285" s="157"/>
      <c r="GH285" s="157"/>
      <c r="GI285" s="157"/>
      <c r="GJ285" s="157"/>
      <c r="GK285" s="157"/>
      <c r="GL285" s="157"/>
      <c r="GM285" s="157"/>
      <c r="GN285" s="157"/>
      <c r="GO285" s="157"/>
      <c r="GP285" s="157"/>
      <c r="GQ285" s="157"/>
      <c r="GR285" s="157"/>
      <c r="GS285" s="157"/>
      <c r="GT285" s="157"/>
      <c r="GU285" s="157"/>
      <c r="GV285" s="157"/>
      <c r="GW285" s="157"/>
      <c r="GX285" s="157"/>
      <c r="GY285" s="157"/>
      <c r="GZ285" s="157"/>
      <c r="HA285" s="157"/>
      <c r="HB285" s="157"/>
      <c r="HC285" s="157"/>
      <c r="HD285" s="157"/>
      <c r="HE285" s="157"/>
      <c r="HF285" s="157"/>
      <c r="HG285" s="157"/>
      <c r="HH285" s="157"/>
      <c r="HI285" s="157"/>
      <c r="HJ285" s="157"/>
      <c r="HK285" s="157"/>
      <c r="HL285" s="157"/>
      <c r="HM285" s="157"/>
      <c r="HN285" s="157"/>
      <c r="HO285" s="157"/>
      <c r="HP285" s="157"/>
      <c r="HQ285" s="157"/>
      <c r="HR285" s="157"/>
      <c r="HS285" s="157"/>
      <c r="HT285" s="157"/>
      <c r="HU285" s="157"/>
      <c r="HV285" s="157"/>
      <c r="HW285" s="157"/>
      <c r="HX285" s="157"/>
      <c r="HY285" s="157"/>
      <c r="HZ285" s="157"/>
      <c r="IA285" s="157"/>
      <c r="IB285" s="157"/>
      <c r="IC285" s="157"/>
      <c r="ID285" s="157"/>
      <c r="IE285" s="157"/>
      <c r="IF285" s="157"/>
      <c r="IG285" s="157"/>
      <c r="IH285" s="157"/>
      <c r="II285" s="157"/>
      <c r="IJ285" s="157"/>
      <c r="IK285" s="157"/>
      <c r="IL285" s="157"/>
      <c r="IM285" s="157"/>
      <c r="IN285" s="157"/>
      <c r="IO285" s="157"/>
      <c r="IP285" s="157"/>
      <c r="IQ285" s="157"/>
      <c r="IR285" s="157"/>
      <c r="IS285" s="157"/>
      <c r="IT285" s="157"/>
      <c r="IU285" s="157"/>
      <c r="IV285" s="157"/>
      <c r="IW285" s="157"/>
      <c r="IX285" s="157"/>
      <c r="IY285" s="157"/>
      <c r="IZ285" s="157"/>
      <c r="JA285" s="157"/>
      <c r="JB285" s="157"/>
      <c r="JC285" s="157"/>
      <c r="JD285" s="157"/>
      <c r="JE285" s="157"/>
      <c r="JF285" s="157"/>
      <c r="JG285" s="157"/>
      <c r="JH285" s="157"/>
      <c r="JI285" s="157"/>
      <c r="JJ285" s="157"/>
      <c r="JK285" s="157"/>
      <c r="JL285" s="157"/>
      <c r="JM285" s="157"/>
      <c r="JN285" s="157"/>
      <c r="JO285" s="157"/>
      <c r="JP285" s="157"/>
      <c r="JQ285" s="157"/>
      <c r="JR285" s="157"/>
      <c r="JS285" s="157"/>
      <c r="JT285" s="157"/>
      <c r="JU285" s="157"/>
      <c r="JV285" s="157"/>
      <c r="JW285" s="157"/>
      <c r="JX285" s="157"/>
      <c r="JY285" s="157"/>
      <c r="JZ285" s="157"/>
      <c r="KA285" s="157"/>
      <c r="KB285" s="157"/>
      <c r="KC285" s="157"/>
      <c r="KD285" s="157"/>
      <c r="KE285" s="157"/>
      <c r="KF285" s="157"/>
      <c r="KG285" s="157"/>
      <c r="KH285" s="157"/>
      <c r="KI285" s="157"/>
      <c r="KJ285" s="157"/>
      <c r="KK285" s="157"/>
      <c r="KL285" s="157"/>
      <c r="KM285" s="157"/>
      <c r="KN285" s="157"/>
      <c r="KO285" s="157"/>
      <c r="KP285" s="157"/>
      <c r="KQ285" s="157"/>
      <c r="KR285" s="157"/>
      <c r="KS285" s="157"/>
      <c r="KT285" s="157"/>
      <c r="KU285" s="157"/>
      <c r="KV285" s="157"/>
      <c r="KW285" s="157"/>
      <c r="KX285" s="157"/>
      <c r="KY285" s="157"/>
      <c r="KZ285" s="157"/>
      <c r="LA285" s="157"/>
      <c r="LB285" s="157"/>
      <c r="LC285" s="157"/>
      <c r="LD285" s="157"/>
      <c r="LE285" s="157"/>
      <c r="LF285" s="157"/>
      <c r="LG285" s="157"/>
      <c r="LH285" s="157"/>
      <c r="LI285" s="157"/>
      <c r="LJ285" s="157"/>
      <c r="LK285" s="157"/>
      <c r="LL285" s="157"/>
      <c r="LM285" s="157"/>
      <c r="LN285" s="157"/>
      <c r="LO285" s="157"/>
      <c r="LP285" s="157"/>
      <c r="LQ285" s="157"/>
      <c r="LR285" s="157"/>
    </row>
    <row r="286" spans="1:330" s="159" customFormat="1" x14ac:dyDescent="0.2">
      <c r="A286" s="165" t="s">
        <v>616</v>
      </c>
      <c r="B286" s="163" t="s">
        <v>637</v>
      </c>
      <c r="C286" s="164">
        <v>563</v>
      </c>
      <c r="D286" s="164"/>
      <c r="E286" s="162"/>
      <c r="F286" s="169">
        <v>313</v>
      </c>
      <c r="G286" s="166"/>
      <c r="H286" s="167"/>
      <c r="I286" s="96">
        <f t="shared" ref="I286:AL286" si="513">I287</f>
        <v>0</v>
      </c>
      <c r="J286" s="96">
        <f t="shared" si="513"/>
        <v>0</v>
      </c>
      <c r="K286" s="96">
        <f t="shared" si="513"/>
        <v>0</v>
      </c>
      <c r="L286" s="96">
        <f t="shared" si="513"/>
        <v>0</v>
      </c>
      <c r="M286" s="119">
        <f t="shared" si="513"/>
        <v>3300</v>
      </c>
      <c r="N286" s="119">
        <f t="shared" si="513"/>
        <v>0</v>
      </c>
      <c r="O286" s="119">
        <f t="shared" si="513"/>
        <v>3300</v>
      </c>
      <c r="P286" s="119">
        <f t="shared" si="513"/>
        <v>0</v>
      </c>
      <c r="Q286" s="119">
        <f t="shared" si="513"/>
        <v>3300</v>
      </c>
      <c r="R286" s="119">
        <f t="shared" si="513"/>
        <v>0</v>
      </c>
      <c r="S286" s="119">
        <f t="shared" si="513"/>
        <v>0</v>
      </c>
      <c r="T286" s="119">
        <f t="shared" si="513"/>
        <v>0</v>
      </c>
      <c r="U286" s="96">
        <f t="shared" si="513"/>
        <v>0</v>
      </c>
      <c r="V286" s="96">
        <f t="shared" si="513"/>
        <v>0</v>
      </c>
      <c r="W286" s="119">
        <f t="shared" si="513"/>
        <v>3300</v>
      </c>
      <c r="X286" s="119">
        <f t="shared" si="513"/>
        <v>0</v>
      </c>
      <c r="Y286" s="119">
        <f t="shared" si="513"/>
        <v>0</v>
      </c>
      <c r="Z286" s="119">
        <f t="shared" si="513"/>
        <v>0</v>
      </c>
      <c r="AA286" s="119">
        <f t="shared" si="513"/>
        <v>0</v>
      </c>
      <c r="AB286" s="119">
        <f t="shared" si="513"/>
        <v>0</v>
      </c>
      <c r="AC286" s="119">
        <f t="shared" si="513"/>
        <v>0</v>
      </c>
      <c r="AD286" s="119">
        <f t="shared" si="513"/>
        <v>0</v>
      </c>
      <c r="AE286" s="119">
        <f t="shared" si="513"/>
        <v>0</v>
      </c>
      <c r="AF286" s="119">
        <f t="shared" si="513"/>
        <v>0</v>
      </c>
      <c r="AG286" s="119">
        <f t="shared" si="513"/>
        <v>0</v>
      </c>
      <c r="AH286" s="119">
        <f t="shared" si="513"/>
        <v>0</v>
      </c>
      <c r="AI286" s="119">
        <f t="shared" si="513"/>
        <v>0</v>
      </c>
      <c r="AJ286" s="119">
        <f t="shared" si="513"/>
        <v>0</v>
      </c>
      <c r="AK286" s="119">
        <f t="shared" si="513"/>
        <v>0</v>
      </c>
      <c r="AL286" s="119">
        <f t="shared" si="513"/>
        <v>0</v>
      </c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  <c r="CA286" s="150"/>
      <c r="CB286" s="150"/>
      <c r="CC286" s="150"/>
      <c r="CD286" s="150"/>
      <c r="CE286" s="150"/>
      <c r="CF286" s="150"/>
      <c r="CG286" s="150"/>
      <c r="CH286" s="150"/>
      <c r="CI286" s="150"/>
      <c r="CJ286" s="150"/>
      <c r="CK286" s="150"/>
      <c r="CL286" s="150"/>
      <c r="CM286" s="150"/>
      <c r="CN286" s="150"/>
      <c r="CO286" s="150"/>
      <c r="CP286" s="150"/>
      <c r="CQ286" s="150"/>
      <c r="CR286" s="150"/>
      <c r="CS286" s="150"/>
      <c r="CT286" s="150"/>
      <c r="CU286" s="150"/>
      <c r="CV286" s="150"/>
      <c r="CW286" s="150"/>
      <c r="CX286" s="150"/>
      <c r="CY286" s="150"/>
      <c r="CZ286" s="150"/>
      <c r="DA286" s="150"/>
      <c r="DB286" s="150"/>
      <c r="DC286" s="150"/>
      <c r="DD286" s="150"/>
      <c r="DE286" s="150"/>
      <c r="DF286" s="150"/>
      <c r="DG286" s="150"/>
      <c r="DH286" s="150"/>
      <c r="DI286" s="150"/>
      <c r="DJ286" s="150"/>
      <c r="DK286" s="150"/>
      <c r="DL286" s="150"/>
      <c r="DM286" s="150"/>
      <c r="DN286" s="150"/>
      <c r="DO286" s="150"/>
      <c r="DP286" s="150"/>
      <c r="DQ286" s="150"/>
      <c r="DR286" s="150"/>
      <c r="DS286" s="150"/>
      <c r="DT286" s="150"/>
      <c r="DU286" s="150"/>
      <c r="DV286" s="150"/>
      <c r="DW286" s="150"/>
      <c r="DX286" s="150"/>
      <c r="DY286" s="150"/>
      <c r="DZ286" s="150"/>
      <c r="EA286" s="150"/>
      <c r="EB286" s="150"/>
      <c r="EC286" s="150"/>
      <c r="ED286" s="150"/>
      <c r="EE286" s="150"/>
      <c r="EF286" s="150"/>
      <c r="EG286" s="150"/>
      <c r="EH286" s="150"/>
      <c r="EI286" s="150"/>
      <c r="EJ286" s="150"/>
      <c r="EK286" s="150"/>
      <c r="EL286" s="150"/>
      <c r="EM286" s="150"/>
      <c r="EN286" s="150"/>
      <c r="EO286" s="150"/>
      <c r="EP286" s="150"/>
      <c r="EQ286" s="150"/>
      <c r="ER286" s="150"/>
      <c r="ES286" s="150"/>
      <c r="ET286" s="150"/>
      <c r="EU286" s="150"/>
      <c r="EV286" s="150"/>
      <c r="EW286" s="150"/>
      <c r="EX286" s="150"/>
      <c r="EY286" s="150"/>
      <c r="EZ286" s="150"/>
      <c r="FA286" s="150"/>
      <c r="FB286" s="150"/>
      <c r="FC286" s="150"/>
      <c r="FD286" s="150"/>
      <c r="FE286" s="150"/>
      <c r="FF286" s="150"/>
      <c r="FG286" s="150"/>
      <c r="FH286" s="150"/>
      <c r="FI286" s="150"/>
      <c r="FJ286" s="150"/>
      <c r="FK286" s="150"/>
      <c r="FL286" s="150"/>
      <c r="FM286" s="150"/>
      <c r="FN286" s="150"/>
      <c r="FO286" s="150"/>
      <c r="FP286" s="150"/>
      <c r="FQ286" s="150"/>
      <c r="FR286" s="150"/>
      <c r="FS286" s="150"/>
      <c r="FT286" s="150"/>
      <c r="FU286" s="150"/>
      <c r="FV286" s="150"/>
      <c r="FW286" s="150"/>
      <c r="FX286" s="150"/>
      <c r="FY286" s="150"/>
      <c r="FZ286" s="150"/>
      <c r="GA286" s="150"/>
      <c r="GB286" s="150"/>
      <c r="GC286" s="150"/>
      <c r="GD286" s="150"/>
      <c r="GE286" s="150"/>
      <c r="GF286" s="150"/>
      <c r="GG286" s="150"/>
      <c r="GH286" s="150"/>
      <c r="GI286" s="150"/>
      <c r="GJ286" s="150"/>
      <c r="GK286" s="150"/>
      <c r="GL286" s="150"/>
      <c r="GM286" s="150"/>
      <c r="GN286" s="150"/>
      <c r="GO286" s="150"/>
      <c r="GP286" s="150"/>
      <c r="GQ286" s="150"/>
      <c r="GR286" s="150"/>
      <c r="GS286" s="150"/>
      <c r="GT286" s="150"/>
      <c r="GU286" s="150"/>
      <c r="GV286" s="150"/>
      <c r="GW286" s="150"/>
      <c r="GX286" s="150"/>
      <c r="GY286" s="150"/>
      <c r="GZ286" s="150"/>
      <c r="HA286" s="150"/>
      <c r="HB286" s="150"/>
      <c r="HC286" s="150"/>
      <c r="HD286" s="150"/>
      <c r="HE286" s="150"/>
      <c r="HF286" s="150"/>
      <c r="HG286" s="150"/>
      <c r="HH286" s="150"/>
      <c r="HI286" s="150"/>
      <c r="HJ286" s="150"/>
      <c r="HK286" s="150"/>
      <c r="HL286" s="150"/>
      <c r="HM286" s="150"/>
      <c r="HN286" s="150"/>
      <c r="HO286" s="150"/>
      <c r="HP286" s="150"/>
      <c r="HQ286" s="150"/>
      <c r="HR286" s="150"/>
      <c r="HS286" s="150"/>
      <c r="HT286" s="150"/>
      <c r="HU286" s="150"/>
      <c r="HV286" s="150"/>
      <c r="HW286" s="150"/>
      <c r="HX286" s="150"/>
      <c r="HY286" s="150"/>
      <c r="HZ286" s="150"/>
      <c r="IA286" s="150"/>
      <c r="IB286" s="150"/>
      <c r="IC286" s="150"/>
      <c r="ID286" s="150"/>
      <c r="IE286" s="150"/>
      <c r="IF286" s="150"/>
      <c r="IG286" s="150"/>
      <c r="IH286" s="150"/>
      <c r="II286" s="150"/>
      <c r="IJ286" s="150"/>
      <c r="IK286" s="150"/>
      <c r="IL286" s="150"/>
      <c r="IM286" s="150"/>
      <c r="IN286" s="150"/>
      <c r="IO286" s="150"/>
      <c r="IP286" s="150"/>
      <c r="IQ286" s="150"/>
      <c r="IR286" s="150"/>
      <c r="IS286" s="150"/>
      <c r="IT286" s="150"/>
      <c r="IU286" s="150"/>
      <c r="IV286" s="150"/>
      <c r="IW286" s="150"/>
      <c r="IX286" s="150"/>
      <c r="IY286" s="150"/>
      <c r="IZ286" s="150"/>
      <c r="JA286" s="150"/>
      <c r="JB286" s="150"/>
      <c r="JC286" s="150"/>
      <c r="JD286" s="150"/>
      <c r="JE286" s="150"/>
      <c r="JF286" s="150"/>
      <c r="JG286" s="150"/>
      <c r="JH286" s="150"/>
      <c r="JI286" s="150"/>
      <c r="JJ286" s="150"/>
      <c r="JK286" s="150"/>
      <c r="JL286" s="150"/>
      <c r="JM286" s="150"/>
      <c r="JN286" s="150"/>
      <c r="JO286" s="150"/>
      <c r="JP286" s="150"/>
      <c r="JQ286" s="150"/>
      <c r="JR286" s="150"/>
      <c r="JS286" s="150"/>
      <c r="JT286" s="150"/>
      <c r="JU286" s="150"/>
      <c r="JV286" s="150"/>
      <c r="JW286" s="150"/>
      <c r="JX286" s="150"/>
      <c r="JY286" s="150"/>
      <c r="JZ286" s="150"/>
      <c r="KA286" s="150"/>
      <c r="KB286" s="150"/>
      <c r="KC286" s="150"/>
      <c r="KD286" s="150"/>
      <c r="KE286" s="150"/>
      <c r="KF286" s="150"/>
      <c r="KG286" s="150"/>
      <c r="KH286" s="150"/>
      <c r="KI286" s="150"/>
      <c r="KJ286" s="150"/>
      <c r="KK286" s="150"/>
      <c r="KL286" s="150"/>
      <c r="KM286" s="150"/>
      <c r="KN286" s="150"/>
      <c r="KO286" s="150"/>
      <c r="KP286" s="150"/>
      <c r="KQ286" s="150"/>
      <c r="KR286" s="150"/>
      <c r="KS286" s="150"/>
      <c r="KT286" s="150"/>
      <c r="KU286" s="150"/>
      <c r="KV286" s="150"/>
      <c r="KW286" s="150"/>
      <c r="KX286" s="150"/>
      <c r="KY286" s="150"/>
      <c r="KZ286" s="150"/>
      <c r="LA286" s="150"/>
      <c r="LB286" s="150"/>
      <c r="LC286" s="150"/>
      <c r="LD286" s="150"/>
      <c r="LE286" s="150"/>
      <c r="LF286" s="150"/>
      <c r="LG286" s="150"/>
      <c r="LH286" s="150"/>
      <c r="LI286" s="150"/>
      <c r="LJ286" s="150"/>
      <c r="LK286" s="150"/>
      <c r="LL286" s="150"/>
      <c r="LM286" s="150"/>
      <c r="LN286" s="150"/>
      <c r="LO286" s="150"/>
      <c r="LP286" s="150"/>
      <c r="LQ286" s="150"/>
      <c r="LR286" s="150"/>
    </row>
    <row r="287" spans="1:330" s="158" customFormat="1" ht="15" x14ac:dyDescent="0.2">
      <c r="A287" s="151" t="s">
        <v>616</v>
      </c>
      <c r="B287" s="152" t="s">
        <v>637</v>
      </c>
      <c r="C287" s="153">
        <v>563</v>
      </c>
      <c r="D287" s="153"/>
      <c r="E287" s="151" t="s">
        <v>101</v>
      </c>
      <c r="F287" s="174">
        <v>3132</v>
      </c>
      <c r="G287" s="155" t="s">
        <v>40</v>
      </c>
      <c r="H287" s="156"/>
      <c r="I287" s="94"/>
      <c r="J287" s="112"/>
      <c r="K287" s="94"/>
      <c r="L287" s="112"/>
      <c r="M287" s="118">
        <v>3300</v>
      </c>
      <c r="N287" s="113"/>
      <c r="O287" s="118">
        <v>3300</v>
      </c>
      <c r="P287" s="113"/>
      <c r="Q287" s="118">
        <v>3300</v>
      </c>
      <c r="R287" s="113"/>
      <c r="S287" s="118"/>
      <c r="T287" s="113"/>
      <c r="U287" s="94"/>
      <c r="V287" s="112"/>
      <c r="W287" s="118">
        <v>3300</v>
      </c>
      <c r="X287" s="113"/>
      <c r="Y287" s="118">
        <v>0</v>
      </c>
      <c r="Z287" s="113"/>
      <c r="AA287" s="118">
        <v>0</v>
      </c>
      <c r="AB287" s="113"/>
      <c r="AC287" s="118"/>
      <c r="AD287" s="113"/>
      <c r="AE287" s="118"/>
      <c r="AF287" s="113"/>
      <c r="AG287" s="118"/>
      <c r="AH287" s="113"/>
      <c r="AI287" s="118"/>
      <c r="AJ287" s="113"/>
      <c r="AK287" s="118"/>
      <c r="AL287" s="113"/>
      <c r="AM287" s="157"/>
      <c r="AN287" s="157"/>
      <c r="AO287" s="157"/>
      <c r="AP287" s="157"/>
      <c r="AQ287" s="157"/>
      <c r="AR287" s="157"/>
      <c r="AS287" s="157"/>
      <c r="AT287" s="157"/>
      <c r="AU287" s="157"/>
      <c r="AV287" s="157"/>
      <c r="AW287" s="157"/>
      <c r="AX287" s="157"/>
      <c r="AY287" s="157"/>
      <c r="AZ287" s="157"/>
      <c r="BA287" s="157"/>
      <c r="BB287" s="157"/>
      <c r="BC287" s="157"/>
      <c r="BD287" s="157"/>
      <c r="BE287" s="157"/>
      <c r="BF287" s="157"/>
      <c r="BG287" s="157"/>
      <c r="BH287" s="157"/>
      <c r="BI287" s="157"/>
      <c r="BJ287" s="157"/>
      <c r="BK287" s="157"/>
      <c r="BL287" s="157"/>
      <c r="BM287" s="157"/>
      <c r="BN287" s="157"/>
      <c r="BO287" s="157"/>
      <c r="BP287" s="157"/>
      <c r="BQ287" s="157"/>
      <c r="BR287" s="157"/>
      <c r="BS287" s="157"/>
      <c r="BT287" s="157"/>
      <c r="BU287" s="157"/>
      <c r="BV287" s="157"/>
      <c r="BW287" s="157"/>
      <c r="BX287" s="157"/>
      <c r="BY287" s="157"/>
      <c r="BZ287" s="157"/>
      <c r="CA287" s="157"/>
      <c r="CB287" s="157"/>
      <c r="CC287" s="157"/>
      <c r="CD287" s="157"/>
      <c r="CE287" s="157"/>
      <c r="CF287" s="157"/>
      <c r="CG287" s="157"/>
      <c r="CH287" s="157"/>
      <c r="CI287" s="157"/>
      <c r="CJ287" s="157"/>
      <c r="CK287" s="157"/>
      <c r="CL287" s="157"/>
      <c r="CM287" s="157"/>
      <c r="CN287" s="157"/>
      <c r="CO287" s="157"/>
      <c r="CP287" s="157"/>
      <c r="CQ287" s="157"/>
      <c r="CR287" s="157"/>
      <c r="CS287" s="157"/>
      <c r="CT287" s="157"/>
      <c r="CU287" s="157"/>
      <c r="CV287" s="157"/>
      <c r="CW287" s="157"/>
      <c r="CX287" s="157"/>
      <c r="CY287" s="157"/>
      <c r="CZ287" s="157"/>
      <c r="DA287" s="157"/>
      <c r="DB287" s="157"/>
      <c r="DC287" s="157"/>
      <c r="DD287" s="157"/>
      <c r="DE287" s="157"/>
      <c r="DF287" s="157"/>
      <c r="DG287" s="157"/>
      <c r="DH287" s="157"/>
      <c r="DI287" s="157"/>
      <c r="DJ287" s="157"/>
      <c r="DK287" s="157"/>
      <c r="DL287" s="157"/>
      <c r="DM287" s="157"/>
      <c r="DN287" s="157"/>
      <c r="DO287" s="157"/>
      <c r="DP287" s="157"/>
      <c r="DQ287" s="157"/>
      <c r="DR287" s="157"/>
      <c r="DS287" s="157"/>
      <c r="DT287" s="157"/>
      <c r="DU287" s="157"/>
      <c r="DV287" s="157"/>
      <c r="DW287" s="157"/>
      <c r="DX287" s="157"/>
      <c r="DY287" s="157"/>
      <c r="DZ287" s="157"/>
      <c r="EA287" s="157"/>
      <c r="EB287" s="157"/>
      <c r="EC287" s="157"/>
      <c r="ED287" s="157"/>
      <c r="EE287" s="157"/>
      <c r="EF287" s="157"/>
      <c r="EG287" s="157"/>
      <c r="EH287" s="157"/>
      <c r="EI287" s="157"/>
      <c r="EJ287" s="157"/>
      <c r="EK287" s="157"/>
      <c r="EL287" s="157"/>
      <c r="EM287" s="157"/>
      <c r="EN287" s="157"/>
      <c r="EO287" s="157"/>
      <c r="EP287" s="157"/>
      <c r="EQ287" s="157"/>
      <c r="ER287" s="157"/>
      <c r="ES287" s="157"/>
      <c r="ET287" s="157"/>
      <c r="EU287" s="157"/>
      <c r="EV287" s="157"/>
      <c r="EW287" s="157"/>
      <c r="EX287" s="157"/>
      <c r="EY287" s="157"/>
      <c r="EZ287" s="157"/>
      <c r="FA287" s="157"/>
      <c r="FB287" s="157"/>
      <c r="FC287" s="157"/>
      <c r="FD287" s="157"/>
      <c r="FE287" s="157"/>
      <c r="FF287" s="157"/>
      <c r="FG287" s="157"/>
      <c r="FH287" s="157"/>
      <c r="FI287" s="157"/>
      <c r="FJ287" s="157"/>
      <c r="FK287" s="157"/>
      <c r="FL287" s="157"/>
      <c r="FM287" s="157"/>
      <c r="FN287" s="157"/>
      <c r="FO287" s="157"/>
      <c r="FP287" s="157"/>
      <c r="FQ287" s="157"/>
      <c r="FR287" s="157"/>
      <c r="FS287" s="157"/>
      <c r="FT287" s="157"/>
      <c r="FU287" s="157"/>
      <c r="FV287" s="157"/>
      <c r="FW287" s="157"/>
      <c r="FX287" s="157"/>
      <c r="FY287" s="157"/>
      <c r="FZ287" s="157"/>
      <c r="GA287" s="157"/>
      <c r="GB287" s="157"/>
      <c r="GC287" s="157"/>
      <c r="GD287" s="157"/>
      <c r="GE287" s="157"/>
      <c r="GF287" s="157"/>
      <c r="GG287" s="157"/>
      <c r="GH287" s="157"/>
      <c r="GI287" s="157"/>
      <c r="GJ287" s="157"/>
      <c r="GK287" s="157"/>
      <c r="GL287" s="157"/>
      <c r="GM287" s="157"/>
      <c r="GN287" s="157"/>
      <c r="GO287" s="157"/>
      <c r="GP287" s="157"/>
      <c r="GQ287" s="157"/>
      <c r="GR287" s="157"/>
      <c r="GS287" s="157"/>
      <c r="GT287" s="157"/>
      <c r="GU287" s="157"/>
      <c r="GV287" s="157"/>
      <c r="GW287" s="157"/>
      <c r="GX287" s="157"/>
      <c r="GY287" s="157"/>
      <c r="GZ287" s="157"/>
      <c r="HA287" s="157"/>
      <c r="HB287" s="157"/>
      <c r="HC287" s="157"/>
      <c r="HD287" s="157"/>
      <c r="HE287" s="157"/>
      <c r="HF287" s="157"/>
      <c r="HG287" s="157"/>
      <c r="HH287" s="157"/>
      <c r="HI287" s="157"/>
      <c r="HJ287" s="157"/>
      <c r="HK287" s="157"/>
      <c r="HL287" s="157"/>
      <c r="HM287" s="157"/>
      <c r="HN287" s="157"/>
      <c r="HO287" s="157"/>
      <c r="HP287" s="157"/>
      <c r="HQ287" s="157"/>
      <c r="HR287" s="157"/>
      <c r="HS287" s="157"/>
      <c r="HT287" s="157"/>
      <c r="HU287" s="157"/>
      <c r="HV287" s="157"/>
      <c r="HW287" s="157"/>
      <c r="HX287" s="157"/>
      <c r="HY287" s="157"/>
      <c r="HZ287" s="157"/>
      <c r="IA287" s="157"/>
      <c r="IB287" s="157"/>
      <c r="IC287" s="157"/>
      <c r="ID287" s="157"/>
      <c r="IE287" s="157"/>
      <c r="IF287" s="157"/>
      <c r="IG287" s="157"/>
      <c r="IH287" s="157"/>
      <c r="II287" s="157"/>
      <c r="IJ287" s="157"/>
      <c r="IK287" s="157"/>
      <c r="IL287" s="157"/>
      <c r="IM287" s="157"/>
      <c r="IN287" s="157"/>
      <c r="IO287" s="157"/>
      <c r="IP287" s="157"/>
      <c r="IQ287" s="157"/>
      <c r="IR287" s="157"/>
      <c r="IS287" s="157"/>
      <c r="IT287" s="157"/>
      <c r="IU287" s="157"/>
      <c r="IV287" s="157"/>
      <c r="IW287" s="157"/>
      <c r="IX287" s="157"/>
      <c r="IY287" s="157"/>
      <c r="IZ287" s="157"/>
      <c r="JA287" s="157"/>
      <c r="JB287" s="157"/>
      <c r="JC287" s="157"/>
      <c r="JD287" s="157"/>
      <c r="JE287" s="157"/>
      <c r="JF287" s="157"/>
      <c r="JG287" s="157"/>
      <c r="JH287" s="157"/>
      <c r="JI287" s="157"/>
      <c r="JJ287" s="157"/>
      <c r="JK287" s="157"/>
      <c r="JL287" s="157"/>
      <c r="JM287" s="157"/>
      <c r="JN287" s="157"/>
      <c r="JO287" s="157"/>
      <c r="JP287" s="157"/>
      <c r="JQ287" s="157"/>
      <c r="JR287" s="157"/>
      <c r="JS287" s="157"/>
      <c r="JT287" s="157"/>
      <c r="JU287" s="157"/>
      <c r="JV287" s="157"/>
      <c r="JW287" s="157"/>
      <c r="JX287" s="157"/>
      <c r="JY287" s="157"/>
      <c r="JZ287" s="157"/>
      <c r="KA287" s="157"/>
      <c r="KB287" s="157"/>
      <c r="KC287" s="157"/>
      <c r="KD287" s="157"/>
      <c r="KE287" s="157"/>
      <c r="KF287" s="157"/>
      <c r="KG287" s="157"/>
      <c r="KH287" s="157"/>
      <c r="KI287" s="157"/>
      <c r="KJ287" s="157"/>
      <c r="KK287" s="157"/>
      <c r="KL287" s="157"/>
      <c r="KM287" s="157"/>
      <c r="KN287" s="157"/>
      <c r="KO287" s="157"/>
      <c r="KP287" s="157"/>
      <c r="KQ287" s="157"/>
      <c r="KR287" s="157"/>
      <c r="KS287" s="157"/>
      <c r="KT287" s="157"/>
      <c r="KU287" s="157"/>
      <c r="KV287" s="157"/>
      <c r="KW287" s="157"/>
      <c r="KX287" s="157"/>
      <c r="KY287" s="157"/>
      <c r="KZ287" s="157"/>
      <c r="LA287" s="157"/>
      <c r="LB287" s="157"/>
      <c r="LC287" s="157"/>
      <c r="LD287" s="157"/>
      <c r="LE287" s="157"/>
      <c r="LF287" s="157"/>
      <c r="LG287" s="157"/>
      <c r="LH287" s="157"/>
      <c r="LI287" s="157"/>
      <c r="LJ287" s="157"/>
      <c r="LK287" s="157"/>
      <c r="LL287" s="157"/>
      <c r="LM287" s="157"/>
      <c r="LN287" s="157"/>
      <c r="LO287" s="157"/>
      <c r="LP287" s="157"/>
      <c r="LQ287" s="157"/>
      <c r="LR287" s="157"/>
    </row>
    <row r="288" spans="1:330" s="173" customFormat="1" ht="90" x14ac:dyDescent="0.2">
      <c r="A288" s="175" t="s">
        <v>616</v>
      </c>
      <c r="B288" s="215" t="s">
        <v>639</v>
      </c>
      <c r="C288" s="215"/>
      <c r="D288" s="215"/>
      <c r="E288" s="215"/>
      <c r="F288" s="216"/>
      <c r="G288" s="218" t="s">
        <v>640</v>
      </c>
      <c r="H288" s="179" t="s">
        <v>603</v>
      </c>
      <c r="I288" s="100">
        <f t="shared" ref="I288:AF288" si="514">I289+I294+I302+I305+I310+I318</f>
        <v>27750</v>
      </c>
      <c r="J288" s="100">
        <f t="shared" si="514"/>
        <v>0</v>
      </c>
      <c r="K288" s="100">
        <f t="shared" si="514"/>
        <v>41250</v>
      </c>
      <c r="L288" s="100">
        <f t="shared" si="514"/>
        <v>0</v>
      </c>
      <c r="M288" s="100">
        <f t="shared" si="514"/>
        <v>41250</v>
      </c>
      <c r="N288" s="100">
        <f t="shared" si="514"/>
        <v>0</v>
      </c>
      <c r="O288" s="100">
        <f t="shared" ref="O288:P288" si="515">O289+O294+O302+O305+O310+O318</f>
        <v>32750</v>
      </c>
      <c r="P288" s="100">
        <f t="shared" si="515"/>
        <v>0</v>
      </c>
      <c r="Q288" s="100">
        <f t="shared" ref="Q288:T288" si="516">Q289+Q294+Q302+Q305+Q310+Q318</f>
        <v>32750</v>
      </c>
      <c r="R288" s="100">
        <f t="shared" si="516"/>
        <v>0</v>
      </c>
      <c r="S288" s="100">
        <f t="shared" si="516"/>
        <v>0</v>
      </c>
      <c r="T288" s="100">
        <f t="shared" si="516"/>
        <v>0</v>
      </c>
      <c r="U288" s="100">
        <f t="shared" si="514"/>
        <v>0</v>
      </c>
      <c r="V288" s="100">
        <f t="shared" si="514"/>
        <v>0</v>
      </c>
      <c r="W288" s="100">
        <f t="shared" si="514"/>
        <v>0</v>
      </c>
      <c r="X288" s="100">
        <f t="shared" si="514"/>
        <v>0</v>
      </c>
      <c r="Y288" s="100">
        <f t="shared" ref="Y288:Z288" si="517">Y289+Y294+Y302+Y305+Y310+Y318</f>
        <v>0</v>
      </c>
      <c r="Z288" s="100">
        <f t="shared" si="517"/>
        <v>0</v>
      </c>
      <c r="AA288" s="100">
        <f t="shared" ref="AA288:AD288" si="518">AA289+AA294+AA302+AA305+AA310+AA318</f>
        <v>0</v>
      </c>
      <c r="AB288" s="100">
        <f t="shared" si="518"/>
        <v>0</v>
      </c>
      <c r="AC288" s="100">
        <f t="shared" si="518"/>
        <v>0</v>
      </c>
      <c r="AD288" s="100">
        <f t="shared" si="518"/>
        <v>0</v>
      </c>
      <c r="AE288" s="100">
        <f t="shared" si="514"/>
        <v>0</v>
      </c>
      <c r="AF288" s="100">
        <f t="shared" si="514"/>
        <v>0</v>
      </c>
      <c r="AG288" s="100">
        <f t="shared" ref="AG288:AH288" si="519">AG289+AG294+AG302+AG305+AG310+AG318</f>
        <v>0</v>
      </c>
      <c r="AH288" s="100">
        <f t="shared" si="519"/>
        <v>0</v>
      </c>
      <c r="AI288" s="100">
        <f t="shared" ref="AI288:AL288" si="520">AI289+AI294+AI302+AI305+AI310+AI318</f>
        <v>0</v>
      </c>
      <c r="AJ288" s="100">
        <f t="shared" si="520"/>
        <v>0</v>
      </c>
      <c r="AK288" s="100">
        <f t="shared" si="520"/>
        <v>0</v>
      </c>
      <c r="AL288" s="100">
        <f t="shared" si="520"/>
        <v>0</v>
      </c>
      <c r="AM288" s="161"/>
      <c r="AN288" s="161"/>
      <c r="AO288" s="161"/>
      <c r="AP288" s="161"/>
      <c r="AQ288" s="161"/>
      <c r="AR288" s="161"/>
      <c r="AS288" s="161"/>
      <c r="AT288" s="161"/>
      <c r="AU288" s="161"/>
      <c r="AV288" s="161"/>
      <c r="AW288" s="161"/>
      <c r="AX288" s="161"/>
      <c r="AY288" s="161"/>
      <c r="AZ288" s="161"/>
      <c r="BA288" s="161"/>
      <c r="BB288" s="161"/>
      <c r="BC288" s="161"/>
      <c r="BD288" s="161"/>
      <c r="BE288" s="161"/>
      <c r="BF288" s="161"/>
      <c r="BG288" s="161"/>
      <c r="BH288" s="161"/>
      <c r="BI288" s="161"/>
      <c r="BJ288" s="161"/>
      <c r="BK288" s="161"/>
      <c r="BL288" s="161"/>
      <c r="BM288" s="161"/>
      <c r="BN288" s="161"/>
      <c r="BO288" s="161"/>
      <c r="BP288" s="161"/>
      <c r="BQ288" s="161"/>
      <c r="BR288" s="161"/>
      <c r="BS288" s="161"/>
      <c r="BT288" s="161"/>
      <c r="BU288" s="161"/>
      <c r="BV288" s="161"/>
      <c r="BW288" s="161"/>
      <c r="BX288" s="161"/>
      <c r="BY288" s="161"/>
      <c r="BZ288" s="161"/>
      <c r="CA288" s="161"/>
      <c r="CB288" s="161"/>
      <c r="CC288" s="161"/>
      <c r="CD288" s="161"/>
      <c r="CE288" s="161"/>
      <c r="CF288" s="161"/>
      <c r="CG288" s="161"/>
      <c r="CH288" s="161"/>
      <c r="CI288" s="161"/>
      <c r="CJ288" s="161"/>
      <c r="CK288" s="161"/>
      <c r="CL288" s="161"/>
      <c r="CM288" s="161"/>
      <c r="CN288" s="161"/>
      <c r="CO288" s="161"/>
      <c r="CP288" s="161"/>
      <c r="CQ288" s="161"/>
      <c r="CR288" s="161"/>
      <c r="CS288" s="161"/>
      <c r="CT288" s="161"/>
      <c r="CU288" s="161"/>
      <c r="CV288" s="161"/>
      <c r="CW288" s="161"/>
      <c r="CX288" s="161"/>
      <c r="CY288" s="161"/>
      <c r="CZ288" s="161"/>
      <c r="DA288" s="161"/>
      <c r="DB288" s="161"/>
      <c r="DC288" s="161"/>
      <c r="DD288" s="161"/>
      <c r="DE288" s="161"/>
      <c r="DF288" s="161"/>
      <c r="DG288" s="161"/>
      <c r="DH288" s="161"/>
      <c r="DI288" s="161"/>
      <c r="DJ288" s="161"/>
      <c r="DK288" s="161"/>
      <c r="DL288" s="161"/>
      <c r="DM288" s="161"/>
      <c r="DN288" s="161"/>
      <c r="DO288" s="161"/>
      <c r="DP288" s="161"/>
      <c r="DQ288" s="161"/>
      <c r="DR288" s="161"/>
      <c r="DS288" s="161"/>
      <c r="DT288" s="161"/>
      <c r="DU288" s="161"/>
      <c r="DV288" s="161"/>
      <c r="DW288" s="161"/>
      <c r="DX288" s="161"/>
      <c r="DY288" s="161"/>
      <c r="DZ288" s="161"/>
      <c r="EA288" s="161"/>
      <c r="EB288" s="161"/>
      <c r="EC288" s="161"/>
      <c r="ED288" s="161"/>
      <c r="EE288" s="161"/>
      <c r="EF288" s="161"/>
      <c r="EG288" s="161"/>
      <c r="EH288" s="161"/>
      <c r="EI288" s="161"/>
      <c r="EJ288" s="161"/>
      <c r="EK288" s="161"/>
      <c r="EL288" s="161"/>
      <c r="EM288" s="161"/>
      <c r="EN288" s="161"/>
      <c r="EO288" s="161"/>
      <c r="EP288" s="161"/>
      <c r="EQ288" s="161"/>
      <c r="ER288" s="161"/>
      <c r="ES288" s="161"/>
      <c r="ET288" s="161"/>
      <c r="EU288" s="161"/>
      <c r="EV288" s="161"/>
      <c r="EW288" s="161"/>
      <c r="EX288" s="161"/>
      <c r="EY288" s="161"/>
      <c r="EZ288" s="161"/>
      <c r="FA288" s="161"/>
      <c r="FB288" s="161"/>
      <c r="FC288" s="161"/>
      <c r="FD288" s="161"/>
      <c r="FE288" s="161"/>
      <c r="FF288" s="161"/>
      <c r="FG288" s="161"/>
      <c r="FH288" s="161"/>
      <c r="FI288" s="161"/>
      <c r="FJ288" s="161"/>
      <c r="FK288" s="161"/>
      <c r="FL288" s="161"/>
      <c r="FM288" s="161"/>
      <c r="FN288" s="161"/>
      <c r="FO288" s="161"/>
      <c r="FP288" s="161"/>
      <c r="FQ288" s="161"/>
      <c r="FR288" s="161"/>
      <c r="FS288" s="161"/>
      <c r="FT288" s="161"/>
      <c r="FU288" s="161"/>
      <c r="FV288" s="161"/>
      <c r="FW288" s="161"/>
      <c r="FX288" s="161"/>
      <c r="FY288" s="161"/>
      <c r="FZ288" s="161"/>
      <c r="GA288" s="161"/>
      <c r="GB288" s="161"/>
      <c r="GC288" s="161"/>
      <c r="GD288" s="161"/>
      <c r="GE288" s="161"/>
      <c r="GF288" s="161"/>
      <c r="GG288" s="161"/>
      <c r="GH288" s="161"/>
      <c r="GI288" s="161"/>
      <c r="GJ288" s="161"/>
      <c r="GK288" s="161"/>
      <c r="GL288" s="161"/>
      <c r="GM288" s="161"/>
      <c r="GN288" s="161"/>
      <c r="GO288" s="161"/>
      <c r="GP288" s="161"/>
      <c r="GQ288" s="161"/>
      <c r="GR288" s="161"/>
      <c r="GS288" s="161"/>
      <c r="GT288" s="161"/>
      <c r="GU288" s="161"/>
      <c r="GV288" s="161"/>
      <c r="GW288" s="161"/>
      <c r="GX288" s="161"/>
      <c r="GY288" s="161"/>
      <c r="GZ288" s="161"/>
      <c r="HA288" s="161"/>
      <c r="HB288" s="161"/>
      <c r="HC288" s="161"/>
      <c r="HD288" s="161"/>
      <c r="HE288" s="161"/>
      <c r="HF288" s="161"/>
      <c r="HG288" s="161"/>
      <c r="HH288" s="161"/>
      <c r="HI288" s="161"/>
      <c r="HJ288" s="161"/>
      <c r="HK288" s="161"/>
      <c r="HL288" s="161"/>
      <c r="HM288" s="161"/>
      <c r="HN288" s="161"/>
      <c r="HO288" s="161"/>
      <c r="HP288" s="161"/>
      <c r="HQ288" s="161"/>
      <c r="HR288" s="161"/>
      <c r="HS288" s="161"/>
      <c r="HT288" s="161"/>
      <c r="HU288" s="161"/>
      <c r="HV288" s="161"/>
      <c r="HW288" s="161"/>
      <c r="HX288" s="161"/>
      <c r="HY288" s="161"/>
      <c r="HZ288" s="161"/>
      <c r="IA288" s="161"/>
      <c r="IB288" s="161"/>
      <c r="IC288" s="161"/>
      <c r="ID288" s="161"/>
      <c r="IE288" s="161"/>
      <c r="IF288" s="161"/>
      <c r="IG288" s="161"/>
      <c r="IH288" s="161"/>
      <c r="II288" s="161"/>
      <c r="IJ288" s="161"/>
      <c r="IK288" s="161"/>
      <c r="IL288" s="161"/>
      <c r="IM288" s="161"/>
      <c r="IN288" s="161"/>
      <c r="IO288" s="161"/>
      <c r="IP288" s="161"/>
      <c r="IQ288" s="161"/>
      <c r="IR288" s="161"/>
      <c r="IS288" s="161"/>
      <c r="IT288" s="161"/>
      <c r="IU288" s="161"/>
      <c r="IV288" s="161"/>
      <c r="IW288" s="161"/>
      <c r="IX288" s="161"/>
      <c r="IY288" s="161"/>
      <c r="IZ288" s="161"/>
      <c r="JA288" s="161"/>
      <c r="JB288" s="161"/>
      <c r="JC288" s="161"/>
      <c r="JD288" s="161"/>
      <c r="JE288" s="161"/>
      <c r="JF288" s="161"/>
      <c r="JG288" s="161"/>
      <c r="JH288" s="161"/>
      <c r="JI288" s="161"/>
      <c r="JJ288" s="161"/>
      <c r="JK288" s="161"/>
      <c r="JL288" s="161"/>
      <c r="JM288" s="161"/>
      <c r="JN288" s="161"/>
      <c r="JO288" s="161"/>
      <c r="JP288" s="161"/>
      <c r="JQ288" s="161"/>
      <c r="JR288" s="161"/>
      <c r="JS288" s="161"/>
      <c r="JT288" s="161"/>
      <c r="JU288" s="161"/>
      <c r="JV288" s="161"/>
      <c r="JW288" s="161"/>
      <c r="JX288" s="161"/>
      <c r="JY288" s="161"/>
      <c r="JZ288" s="161"/>
      <c r="KA288" s="161"/>
      <c r="KB288" s="161"/>
      <c r="KC288" s="161"/>
      <c r="KD288" s="161"/>
      <c r="KE288" s="161"/>
      <c r="KF288" s="161"/>
      <c r="KG288" s="161"/>
      <c r="KH288" s="161"/>
      <c r="KI288" s="161"/>
      <c r="KJ288" s="161"/>
      <c r="KK288" s="161"/>
      <c r="KL288" s="161"/>
      <c r="KM288" s="161"/>
      <c r="KN288" s="161"/>
      <c r="KO288" s="161"/>
      <c r="KP288" s="161"/>
      <c r="KQ288" s="161"/>
      <c r="KR288" s="161"/>
      <c r="KS288" s="161"/>
      <c r="KT288" s="161"/>
      <c r="KU288" s="161"/>
      <c r="KV288" s="161"/>
      <c r="KW288" s="161"/>
      <c r="KX288" s="161"/>
      <c r="KY288" s="161"/>
      <c r="KZ288" s="161"/>
      <c r="LA288" s="161"/>
      <c r="LB288" s="161"/>
      <c r="LC288" s="161"/>
      <c r="LD288" s="161"/>
      <c r="LE288" s="161"/>
      <c r="LF288" s="161"/>
      <c r="LG288" s="161"/>
      <c r="LH288" s="161"/>
      <c r="LI288" s="161"/>
      <c r="LJ288" s="161"/>
      <c r="LK288" s="161"/>
      <c r="LL288" s="161"/>
      <c r="LM288" s="161"/>
      <c r="LN288" s="161"/>
      <c r="LO288" s="161"/>
      <c r="LP288" s="161"/>
      <c r="LQ288" s="161"/>
      <c r="LR288" s="161"/>
    </row>
    <row r="289" spans="1:330" x14ac:dyDescent="0.2">
      <c r="A289" s="170" t="s">
        <v>616</v>
      </c>
      <c r="B289" s="170" t="s">
        <v>639</v>
      </c>
      <c r="C289" s="141">
        <v>43</v>
      </c>
      <c r="D289" s="141"/>
      <c r="E289" s="171"/>
      <c r="F289" s="142">
        <v>31</v>
      </c>
      <c r="G289" s="143"/>
      <c r="H289" s="172"/>
      <c r="I289" s="105">
        <f>I290+I292</f>
        <v>840</v>
      </c>
      <c r="J289" s="105">
        <f>J290+J292</f>
        <v>0</v>
      </c>
      <c r="K289" s="105">
        <f t="shared" ref="K289:AF289" si="521">K290+K292</f>
        <v>840</v>
      </c>
      <c r="L289" s="105">
        <f t="shared" si="521"/>
        <v>0</v>
      </c>
      <c r="M289" s="105">
        <f t="shared" si="521"/>
        <v>840</v>
      </c>
      <c r="N289" s="105">
        <f t="shared" si="521"/>
        <v>0</v>
      </c>
      <c r="O289" s="105">
        <f t="shared" ref="O289:P289" si="522">O290+O292</f>
        <v>840</v>
      </c>
      <c r="P289" s="105">
        <f t="shared" si="522"/>
        <v>0</v>
      </c>
      <c r="Q289" s="105">
        <f t="shared" ref="Q289:T289" si="523">Q290+Q292</f>
        <v>840</v>
      </c>
      <c r="R289" s="105">
        <f t="shared" si="523"/>
        <v>0</v>
      </c>
      <c r="S289" s="105">
        <f t="shared" si="523"/>
        <v>0</v>
      </c>
      <c r="T289" s="105">
        <f t="shared" si="523"/>
        <v>0</v>
      </c>
      <c r="U289" s="105">
        <f t="shared" si="521"/>
        <v>0</v>
      </c>
      <c r="V289" s="105">
        <f t="shared" si="521"/>
        <v>0</v>
      </c>
      <c r="W289" s="105">
        <f t="shared" si="521"/>
        <v>0</v>
      </c>
      <c r="X289" s="105">
        <f t="shared" si="521"/>
        <v>0</v>
      </c>
      <c r="Y289" s="105">
        <f t="shared" ref="Y289:Z289" si="524">Y290+Y292</f>
        <v>0</v>
      </c>
      <c r="Z289" s="105">
        <f t="shared" si="524"/>
        <v>0</v>
      </c>
      <c r="AA289" s="105">
        <f t="shared" ref="AA289:AD289" si="525">AA290+AA292</f>
        <v>0</v>
      </c>
      <c r="AB289" s="105">
        <f t="shared" si="525"/>
        <v>0</v>
      </c>
      <c r="AC289" s="105">
        <f t="shared" si="525"/>
        <v>0</v>
      </c>
      <c r="AD289" s="105">
        <f t="shared" si="525"/>
        <v>0</v>
      </c>
      <c r="AE289" s="105">
        <f t="shared" si="521"/>
        <v>0</v>
      </c>
      <c r="AF289" s="105">
        <f t="shared" si="521"/>
        <v>0</v>
      </c>
      <c r="AG289" s="105">
        <f t="shared" ref="AG289:AH289" si="526">AG290+AG292</f>
        <v>0</v>
      </c>
      <c r="AH289" s="105">
        <f t="shared" si="526"/>
        <v>0</v>
      </c>
      <c r="AI289" s="105">
        <f t="shared" ref="AI289:AL289" si="527">AI290+AI292</f>
        <v>0</v>
      </c>
      <c r="AJ289" s="105">
        <f t="shared" si="527"/>
        <v>0</v>
      </c>
      <c r="AK289" s="105">
        <f t="shared" si="527"/>
        <v>0</v>
      </c>
      <c r="AL289" s="105">
        <f t="shared" si="527"/>
        <v>0</v>
      </c>
    </row>
    <row r="290" spans="1:330" s="159" customFormat="1" x14ac:dyDescent="0.2">
      <c r="A290" s="145" t="s">
        <v>616</v>
      </c>
      <c r="B290" s="145" t="s">
        <v>639</v>
      </c>
      <c r="C290" s="147">
        <v>43</v>
      </c>
      <c r="D290" s="147"/>
      <c r="E290" s="145"/>
      <c r="F290" s="168">
        <v>311</v>
      </c>
      <c r="G290" s="148"/>
      <c r="H290" s="149"/>
      <c r="I290" s="101">
        <f t="shared" ref="I290:AL290" si="528">I291</f>
        <v>640</v>
      </c>
      <c r="J290" s="101">
        <f t="shared" si="528"/>
        <v>0</v>
      </c>
      <c r="K290" s="101">
        <f t="shared" si="528"/>
        <v>640</v>
      </c>
      <c r="L290" s="101">
        <f t="shared" si="528"/>
        <v>0</v>
      </c>
      <c r="M290" s="108">
        <f t="shared" si="528"/>
        <v>640</v>
      </c>
      <c r="N290" s="108">
        <f t="shared" si="528"/>
        <v>0</v>
      </c>
      <c r="O290" s="108">
        <f t="shared" si="528"/>
        <v>640</v>
      </c>
      <c r="P290" s="108">
        <f t="shared" si="528"/>
        <v>0</v>
      </c>
      <c r="Q290" s="108">
        <f t="shared" si="528"/>
        <v>640</v>
      </c>
      <c r="R290" s="108">
        <f t="shared" si="528"/>
        <v>0</v>
      </c>
      <c r="S290" s="108">
        <f t="shared" si="528"/>
        <v>0</v>
      </c>
      <c r="T290" s="108">
        <f t="shared" si="528"/>
        <v>0</v>
      </c>
      <c r="U290" s="101">
        <f t="shared" si="528"/>
        <v>0</v>
      </c>
      <c r="V290" s="101">
        <f t="shared" si="528"/>
        <v>0</v>
      </c>
      <c r="W290" s="108">
        <f t="shared" si="528"/>
        <v>0</v>
      </c>
      <c r="X290" s="108">
        <f t="shared" si="528"/>
        <v>0</v>
      </c>
      <c r="Y290" s="108">
        <f t="shared" si="528"/>
        <v>0</v>
      </c>
      <c r="Z290" s="108">
        <f t="shared" si="528"/>
        <v>0</v>
      </c>
      <c r="AA290" s="108">
        <f t="shared" si="528"/>
        <v>0</v>
      </c>
      <c r="AB290" s="108">
        <f t="shared" si="528"/>
        <v>0</v>
      </c>
      <c r="AC290" s="108">
        <f t="shared" si="528"/>
        <v>0</v>
      </c>
      <c r="AD290" s="108">
        <f t="shared" si="528"/>
        <v>0</v>
      </c>
      <c r="AE290" s="108">
        <f t="shared" si="528"/>
        <v>0</v>
      </c>
      <c r="AF290" s="108">
        <f t="shared" si="528"/>
        <v>0</v>
      </c>
      <c r="AG290" s="108">
        <f t="shared" si="528"/>
        <v>0</v>
      </c>
      <c r="AH290" s="108">
        <f t="shared" si="528"/>
        <v>0</v>
      </c>
      <c r="AI290" s="108">
        <f t="shared" si="528"/>
        <v>0</v>
      </c>
      <c r="AJ290" s="108">
        <f t="shared" si="528"/>
        <v>0</v>
      </c>
      <c r="AK290" s="108">
        <f t="shared" si="528"/>
        <v>0</v>
      </c>
      <c r="AL290" s="108">
        <f t="shared" si="528"/>
        <v>0</v>
      </c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150"/>
      <c r="CJ290" s="150"/>
      <c r="CK290" s="150"/>
      <c r="CL290" s="150"/>
      <c r="CM290" s="150"/>
      <c r="CN290" s="150"/>
      <c r="CO290" s="150"/>
      <c r="CP290" s="150"/>
      <c r="CQ290" s="150"/>
      <c r="CR290" s="150"/>
      <c r="CS290" s="150"/>
      <c r="CT290" s="150"/>
      <c r="CU290" s="150"/>
      <c r="CV290" s="150"/>
      <c r="CW290" s="150"/>
      <c r="CX290" s="150"/>
      <c r="CY290" s="150"/>
      <c r="CZ290" s="150"/>
      <c r="DA290" s="150"/>
      <c r="DB290" s="150"/>
      <c r="DC290" s="150"/>
      <c r="DD290" s="150"/>
      <c r="DE290" s="150"/>
      <c r="DF290" s="150"/>
      <c r="DG290" s="150"/>
      <c r="DH290" s="150"/>
      <c r="DI290" s="150"/>
      <c r="DJ290" s="150"/>
      <c r="DK290" s="150"/>
      <c r="DL290" s="150"/>
      <c r="DM290" s="150"/>
      <c r="DN290" s="150"/>
      <c r="DO290" s="150"/>
      <c r="DP290" s="150"/>
      <c r="DQ290" s="150"/>
      <c r="DR290" s="150"/>
      <c r="DS290" s="150"/>
      <c r="DT290" s="150"/>
      <c r="DU290" s="150"/>
      <c r="DV290" s="150"/>
      <c r="DW290" s="150"/>
      <c r="DX290" s="150"/>
      <c r="DY290" s="150"/>
      <c r="DZ290" s="150"/>
      <c r="EA290" s="150"/>
      <c r="EB290" s="150"/>
      <c r="EC290" s="150"/>
      <c r="ED290" s="150"/>
      <c r="EE290" s="150"/>
      <c r="EF290" s="150"/>
      <c r="EG290" s="150"/>
      <c r="EH290" s="150"/>
      <c r="EI290" s="150"/>
      <c r="EJ290" s="150"/>
      <c r="EK290" s="150"/>
      <c r="EL290" s="150"/>
      <c r="EM290" s="150"/>
      <c r="EN290" s="150"/>
      <c r="EO290" s="150"/>
      <c r="EP290" s="150"/>
      <c r="EQ290" s="150"/>
      <c r="ER290" s="150"/>
      <c r="ES290" s="150"/>
      <c r="ET290" s="150"/>
      <c r="EU290" s="150"/>
      <c r="EV290" s="150"/>
      <c r="EW290" s="150"/>
      <c r="EX290" s="150"/>
      <c r="EY290" s="150"/>
      <c r="EZ290" s="150"/>
      <c r="FA290" s="150"/>
      <c r="FB290" s="150"/>
      <c r="FC290" s="150"/>
      <c r="FD290" s="150"/>
      <c r="FE290" s="150"/>
      <c r="FF290" s="150"/>
      <c r="FG290" s="150"/>
      <c r="FH290" s="150"/>
      <c r="FI290" s="150"/>
      <c r="FJ290" s="150"/>
      <c r="FK290" s="150"/>
      <c r="FL290" s="150"/>
      <c r="FM290" s="150"/>
      <c r="FN290" s="150"/>
      <c r="FO290" s="150"/>
      <c r="FP290" s="150"/>
      <c r="FQ290" s="150"/>
      <c r="FR290" s="150"/>
      <c r="FS290" s="150"/>
      <c r="FT290" s="150"/>
      <c r="FU290" s="150"/>
      <c r="FV290" s="150"/>
      <c r="FW290" s="150"/>
      <c r="FX290" s="150"/>
      <c r="FY290" s="150"/>
      <c r="FZ290" s="150"/>
      <c r="GA290" s="150"/>
      <c r="GB290" s="150"/>
      <c r="GC290" s="150"/>
      <c r="GD290" s="150"/>
      <c r="GE290" s="150"/>
      <c r="GF290" s="150"/>
      <c r="GG290" s="150"/>
      <c r="GH290" s="150"/>
      <c r="GI290" s="150"/>
      <c r="GJ290" s="150"/>
      <c r="GK290" s="150"/>
      <c r="GL290" s="150"/>
      <c r="GM290" s="150"/>
      <c r="GN290" s="150"/>
      <c r="GO290" s="150"/>
      <c r="GP290" s="150"/>
      <c r="GQ290" s="150"/>
      <c r="GR290" s="150"/>
      <c r="GS290" s="150"/>
      <c r="GT290" s="150"/>
      <c r="GU290" s="150"/>
      <c r="GV290" s="150"/>
      <c r="GW290" s="150"/>
      <c r="GX290" s="150"/>
      <c r="GY290" s="150"/>
      <c r="GZ290" s="150"/>
      <c r="HA290" s="150"/>
      <c r="HB290" s="150"/>
      <c r="HC290" s="150"/>
      <c r="HD290" s="150"/>
      <c r="HE290" s="150"/>
      <c r="HF290" s="150"/>
      <c r="HG290" s="150"/>
      <c r="HH290" s="150"/>
      <c r="HI290" s="150"/>
      <c r="HJ290" s="150"/>
      <c r="HK290" s="150"/>
      <c r="HL290" s="150"/>
      <c r="HM290" s="150"/>
      <c r="HN290" s="150"/>
      <c r="HO290" s="150"/>
      <c r="HP290" s="150"/>
      <c r="HQ290" s="150"/>
      <c r="HR290" s="150"/>
      <c r="HS290" s="150"/>
      <c r="HT290" s="150"/>
      <c r="HU290" s="150"/>
      <c r="HV290" s="150"/>
      <c r="HW290" s="150"/>
      <c r="HX290" s="150"/>
      <c r="HY290" s="150"/>
      <c r="HZ290" s="150"/>
      <c r="IA290" s="150"/>
      <c r="IB290" s="150"/>
      <c r="IC290" s="150"/>
      <c r="ID290" s="150"/>
      <c r="IE290" s="150"/>
      <c r="IF290" s="150"/>
      <c r="IG290" s="150"/>
      <c r="IH290" s="150"/>
      <c r="II290" s="150"/>
      <c r="IJ290" s="150"/>
      <c r="IK290" s="150"/>
      <c r="IL290" s="150"/>
      <c r="IM290" s="150"/>
      <c r="IN290" s="150"/>
      <c r="IO290" s="150"/>
      <c r="IP290" s="150"/>
      <c r="IQ290" s="150"/>
      <c r="IR290" s="150"/>
      <c r="IS290" s="150"/>
      <c r="IT290" s="150"/>
      <c r="IU290" s="150"/>
      <c r="IV290" s="150"/>
      <c r="IW290" s="150"/>
      <c r="IX290" s="150"/>
      <c r="IY290" s="150"/>
      <c r="IZ290" s="150"/>
      <c r="JA290" s="150"/>
      <c r="JB290" s="150"/>
      <c r="JC290" s="150"/>
      <c r="JD290" s="150"/>
      <c r="JE290" s="150"/>
      <c r="JF290" s="150"/>
      <c r="JG290" s="150"/>
      <c r="JH290" s="150"/>
      <c r="JI290" s="150"/>
      <c r="JJ290" s="150"/>
      <c r="JK290" s="150"/>
      <c r="JL290" s="150"/>
      <c r="JM290" s="150"/>
      <c r="JN290" s="150"/>
      <c r="JO290" s="150"/>
      <c r="JP290" s="150"/>
      <c r="JQ290" s="150"/>
      <c r="JR290" s="150"/>
      <c r="JS290" s="150"/>
      <c r="JT290" s="150"/>
      <c r="JU290" s="150"/>
      <c r="JV290" s="150"/>
      <c r="JW290" s="150"/>
      <c r="JX290" s="150"/>
      <c r="JY290" s="150"/>
      <c r="JZ290" s="150"/>
      <c r="KA290" s="150"/>
      <c r="KB290" s="150"/>
      <c r="KC290" s="150"/>
      <c r="KD290" s="150"/>
      <c r="KE290" s="150"/>
      <c r="KF290" s="150"/>
      <c r="KG290" s="150"/>
      <c r="KH290" s="150"/>
      <c r="KI290" s="150"/>
      <c r="KJ290" s="150"/>
      <c r="KK290" s="150"/>
      <c r="KL290" s="150"/>
      <c r="KM290" s="150"/>
      <c r="KN290" s="150"/>
      <c r="KO290" s="150"/>
      <c r="KP290" s="150"/>
      <c r="KQ290" s="150"/>
      <c r="KR290" s="150"/>
      <c r="KS290" s="150"/>
      <c r="KT290" s="150"/>
      <c r="KU290" s="150"/>
      <c r="KV290" s="150"/>
      <c r="KW290" s="150"/>
      <c r="KX290" s="150"/>
      <c r="KY290" s="150"/>
      <c r="KZ290" s="150"/>
      <c r="LA290" s="150"/>
      <c r="LB290" s="150"/>
      <c r="LC290" s="150"/>
      <c r="LD290" s="150"/>
      <c r="LE290" s="150"/>
      <c r="LF290" s="150"/>
      <c r="LG290" s="150"/>
      <c r="LH290" s="150"/>
      <c r="LI290" s="150"/>
      <c r="LJ290" s="150"/>
      <c r="LK290" s="150"/>
      <c r="LL290" s="150"/>
      <c r="LM290" s="150"/>
      <c r="LN290" s="150"/>
      <c r="LO290" s="150"/>
      <c r="LP290" s="150"/>
      <c r="LQ290" s="150"/>
      <c r="LR290" s="150"/>
    </row>
    <row r="291" spans="1:330" s="158" customFormat="1" ht="15" x14ac:dyDescent="0.2">
      <c r="A291" s="151" t="s">
        <v>616</v>
      </c>
      <c r="B291" s="151" t="s">
        <v>639</v>
      </c>
      <c r="C291" s="153">
        <v>43</v>
      </c>
      <c r="D291" s="153"/>
      <c r="E291" s="151" t="s">
        <v>101</v>
      </c>
      <c r="F291" s="174">
        <v>3111</v>
      </c>
      <c r="G291" s="155" t="s">
        <v>33</v>
      </c>
      <c r="H291" s="156"/>
      <c r="I291" s="94">
        <v>640</v>
      </c>
      <c r="J291" s="112"/>
      <c r="K291" s="94">
        <v>640</v>
      </c>
      <c r="L291" s="112"/>
      <c r="M291" s="118">
        <v>640</v>
      </c>
      <c r="N291" s="113"/>
      <c r="O291" s="118">
        <v>640</v>
      </c>
      <c r="P291" s="113"/>
      <c r="Q291" s="118">
        <v>640</v>
      </c>
      <c r="R291" s="113"/>
      <c r="S291" s="118"/>
      <c r="T291" s="113"/>
      <c r="U291" s="94">
        <v>0</v>
      </c>
      <c r="V291" s="112"/>
      <c r="W291" s="118"/>
      <c r="X291" s="113"/>
      <c r="Y291" s="118"/>
      <c r="Z291" s="113"/>
      <c r="AA291" s="118"/>
      <c r="AB291" s="113"/>
      <c r="AC291" s="118"/>
      <c r="AD291" s="113"/>
      <c r="AE291" s="118"/>
      <c r="AF291" s="113"/>
      <c r="AG291" s="118"/>
      <c r="AH291" s="113"/>
      <c r="AI291" s="118"/>
      <c r="AJ291" s="113"/>
      <c r="AK291" s="118"/>
      <c r="AL291" s="113"/>
      <c r="AM291" s="157"/>
      <c r="AN291" s="157"/>
      <c r="AO291" s="157"/>
      <c r="AP291" s="157"/>
      <c r="AQ291" s="157"/>
      <c r="AR291" s="157"/>
      <c r="AS291" s="157"/>
      <c r="AT291" s="157"/>
      <c r="AU291" s="157"/>
      <c r="AV291" s="157"/>
      <c r="AW291" s="157"/>
      <c r="AX291" s="157"/>
      <c r="AY291" s="157"/>
      <c r="AZ291" s="157"/>
      <c r="BA291" s="157"/>
      <c r="BB291" s="157"/>
      <c r="BC291" s="157"/>
      <c r="BD291" s="157"/>
      <c r="BE291" s="157"/>
      <c r="BF291" s="157"/>
      <c r="BG291" s="157"/>
      <c r="BH291" s="157"/>
      <c r="BI291" s="157"/>
      <c r="BJ291" s="157"/>
      <c r="BK291" s="157"/>
      <c r="BL291" s="157"/>
      <c r="BM291" s="157"/>
      <c r="BN291" s="157"/>
      <c r="BO291" s="157"/>
      <c r="BP291" s="157"/>
      <c r="BQ291" s="157"/>
      <c r="BR291" s="157"/>
      <c r="BS291" s="157"/>
      <c r="BT291" s="157"/>
      <c r="BU291" s="157"/>
      <c r="BV291" s="157"/>
      <c r="BW291" s="157"/>
      <c r="BX291" s="157"/>
      <c r="BY291" s="157"/>
      <c r="BZ291" s="157"/>
      <c r="CA291" s="157"/>
      <c r="CB291" s="157"/>
      <c r="CC291" s="157"/>
      <c r="CD291" s="157"/>
      <c r="CE291" s="157"/>
      <c r="CF291" s="157"/>
      <c r="CG291" s="157"/>
      <c r="CH291" s="157"/>
      <c r="CI291" s="157"/>
      <c r="CJ291" s="157"/>
      <c r="CK291" s="157"/>
      <c r="CL291" s="157"/>
      <c r="CM291" s="157"/>
      <c r="CN291" s="157"/>
      <c r="CO291" s="157"/>
      <c r="CP291" s="157"/>
      <c r="CQ291" s="157"/>
      <c r="CR291" s="157"/>
      <c r="CS291" s="157"/>
      <c r="CT291" s="157"/>
      <c r="CU291" s="157"/>
      <c r="CV291" s="157"/>
      <c r="CW291" s="157"/>
      <c r="CX291" s="157"/>
      <c r="CY291" s="157"/>
      <c r="CZ291" s="157"/>
      <c r="DA291" s="157"/>
      <c r="DB291" s="157"/>
      <c r="DC291" s="157"/>
      <c r="DD291" s="157"/>
      <c r="DE291" s="157"/>
      <c r="DF291" s="157"/>
      <c r="DG291" s="157"/>
      <c r="DH291" s="157"/>
      <c r="DI291" s="157"/>
      <c r="DJ291" s="157"/>
      <c r="DK291" s="157"/>
      <c r="DL291" s="157"/>
      <c r="DM291" s="157"/>
      <c r="DN291" s="157"/>
      <c r="DO291" s="157"/>
      <c r="DP291" s="157"/>
      <c r="DQ291" s="157"/>
      <c r="DR291" s="157"/>
      <c r="DS291" s="157"/>
      <c r="DT291" s="157"/>
      <c r="DU291" s="157"/>
      <c r="DV291" s="157"/>
      <c r="DW291" s="157"/>
      <c r="DX291" s="157"/>
      <c r="DY291" s="157"/>
      <c r="DZ291" s="157"/>
      <c r="EA291" s="157"/>
      <c r="EB291" s="157"/>
      <c r="EC291" s="157"/>
      <c r="ED291" s="157"/>
      <c r="EE291" s="157"/>
      <c r="EF291" s="157"/>
      <c r="EG291" s="157"/>
      <c r="EH291" s="157"/>
      <c r="EI291" s="157"/>
      <c r="EJ291" s="157"/>
      <c r="EK291" s="157"/>
      <c r="EL291" s="157"/>
      <c r="EM291" s="157"/>
      <c r="EN291" s="157"/>
      <c r="EO291" s="157"/>
      <c r="EP291" s="157"/>
      <c r="EQ291" s="157"/>
      <c r="ER291" s="157"/>
      <c r="ES291" s="157"/>
      <c r="ET291" s="157"/>
      <c r="EU291" s="157"/>
      <c r="EV291" s="157"/>
      <c r="EW291" s="157"/>
      <c r="EX291" s="157"/>
      <c r="EY291" s="157"/>
      <c r="EZ291" s="157"/>
      <c r="FA291" s="157"/>
      <c r="FB291" s="157"/>
      <c r="FC291" s="157"/>
      <c r="FD291" s="157"/>
      <c r="FE291" s="157"/>
      <c r="FF291" s="157"/>
      <c r="FG291" s="157"/>
      <c r="FH291" s="157"/>
      <c r="FI291" s="157"/>
      <c r="FJ291" s="157"/>
      <c r="FK291" s="157"/>
      <c r="FL291" s="157"/>
      <c r="FM291" s="157"/>
      <c r="FN291" s="157"/>
      <c r="FO291" s="157"/>
      <c r="FP291" s="157"/>
      <c r="FQ291" s="157"/>
      <c r="FR291" s="157"/>
      <c r="FS291" s="157"/>
      <c r="FT291" s="157"/>
      <c r="FU291" s="157"/>
      <c r="FV291" s="157"/>
      <c r="FW291" s="157"/>
      <c r="FX291" s="157"/>
      <c r="FY291" s="157"/>
      <c r="FZ291" s="157"/>
      <c r="GA291" s="157"/>
      <c r="GB291" s="157"/>
      <c r="GC291" s="157"/>
      <c r="GD291" s="157"/>
      <c r="GE291" s="157"/>
      <c r="GF291" s="157"/>
      <c r="GG291" s="157"/>
      <c r="GH291" s="157"/>
      <c r="GI291" s="157"/>
      <c r="GJ291" s="157"/>
      <c r="GK291" s="157"/>
      <c r="GL291" s="157"/>
      <c r="GM291" s="157"/>
      <c r="GN291" s="157"/>
      <c r="GO291" s="157"/>
      <c r="GP291" s="157"/>
      <c r="GQ291" s="157"/>
      <c r="GR291" s="157"/>
      <c r="GS291" s="157"/>
      <c r="GT291" s="157"/>
      <c r="GU291" s="157"/>
      <c r="GV291" s="157"/>
      <c r="GW291" s="157"/>
      <c r="GX291" s="157"/>
      <c r="GY291" s="157"/>
      <c r="GZ291" s="157"/>
      <c r="HA291" s="157"/>
      <c r="HB291" s="157"/>
      <c r="HC291" s="157"/>
      <c r="HD291" s="157"/>
      <c r="HE291" s="157"/>
      <c r="HF291" s="157"/>
      <c r="HG291" s="157"/>
      <c r="HH291" s="157"/>
      <c r="HI291" s="157"/>
      <c r="HJ291" s="157"/>
      <c r="HK291" s="157"/>
      <c r="HL291" s="157"/>
      <c r="HM291" s="157"/>
      <c r="HN291" s="157"/>
      <c r="HO291" s="157"/>
      <c r="HP291" s="157"/>
      <c r="HQ291" s="157"/>
      <c r="HR291" s="157"/>
      <c r="HS291" s="157"/>
      <c r="HT291" s="157"/>
      <c r="HU291" s="157"/>
      <c r="HV291" s="157"/>
      <c r="HW291" s="157"/>
      <c r="HX291" s="157"/>
      <c r="HY291" s="157"/>
      <c r="HZ291" s="157"/>
      <c r="IA291" s="157"/>
      <c r="IB291" s="157"/>
      <c r="IC291" s="157"/>
      <c r="ID291" s="157"/>
      <c r="IE291" s="157"/>
      <c r="IF291" s="157"/>
      <c r="IG291" s="157"/>
      <c r="IH291" s="157"/>
      <c r="II291" s="157"/>
      <c r="IJ291" s="157"/>
      <c r="IK291" s="157"/>
      <c r="IL291" s="157"/>
      <c r="IM291" s="157"/>
      <c r="IN291" s="157"/>
      <c r="IO291" s="157"/>
      <c r="IP291" s="157"/>
      <c r="IQ291" s="157"/>
      <c r="IR291" s="157"/>
      <c r="IS291" s="157"/>
      <c r="IT291" s="157"/>
      <c r="IU291" s="157"/>
      <c r="IV291" s="157"/>
      <c r="IW291" s="157"/>
      <c r="IX291" s="157"/>
      <c r="IY291" s="157"/>
      <c r="IZ291" s="157"/>
      <c r="JA291" s="157"/>
      <c r="JB291" s="157"/>
      <c r="JC291" s="157"/>
      <c r="JD291" s="157"/>
      <c r="JE291" s="157"/>
      <c r="JF291" s="157"/>
      <c r="JG291" s="157"/>
      <c r="JH291" s="157"/>
      <c r="JI291" s="157"/>
      <c r="JJ291" s="157"/>
      <c r="JK291" s="157"/>
      <c r="JL291" s="157"/>
      <c r="JM291" s="157"/>
      <c r="JN291" s="157"/>
      <c r="JO291" s="157"/>
      <c r="JP291" s="157"/>
      <c r="JQ291" s="157"/>
      <c r="JR291" s="157"/>
      <c r="JS291" s="157"/>
      <c r="JT291" s="157"/>
      <c r="JU291" s="157"/>
      <c r="JV291" s="157"/>
      <c r="JW291" s="157"/>
      <c r="JX291" s="157"/>
      <c r="JY291" s="157"/>
      <c r="JZ291" s="157"/>
      <c r="KA291" s="157"/>
      <c r="KB291" s="157"/>
      <c r="KC291" s="157"/>
      <c r="KD291" s="157"/>
      <c r="KE291" s="157"/>
      <c r="KF291" s="157"/>
      <c r="KG291" s="157"/>
      <c r="KH291" s="157"/>
      <c r="KI291" s="157"/>
      <c r="KJ291" s="157"/>
      <c r="KK291" s="157"/>
      <c r="KL291" s="157"/>
      <c r="KM291" s="157"/>
      <c r="KN291" s="157"/>
      <c r="KO291" s="157"/>
      <c r="KP291" s="157"/>
      <c r="KQ291" s="157"/>
      <c r="KR291" s="157"/>
      <c r="KS291" s="157"/>
      <c r="KT291" s="157"/>
      <c r="KU291" s="157"/>
      <c r="KV291" s="157"/>
      <c r="KW291" s="157"/>
      <c r="KX291" s="157"/>
      <c r="KY291" s="157"/>
      <c r="KZ291" s="157"/>
      <c r="LA291" s="157"/>
      <c r="LB291" s="157"/>
      <c r="LC291" s="157"/>
      <c r="LD291" s="157"/>
      <c r="LE291" s="157"/>
      <c r="LF291" s="157"/>
      <c r="LG291" s="157"/>
      <c r="LH291" s="157"/>
      <c r="LI291" s="157"/>
      <c r="LJ291" s="157"/>
      <c r="LK291" s="157"/>
      <c r="LL291" s="157"/>
      <c r="LM291" s="157"/>
      <c r="LN291" s="157"/>
      <c r="LO291" s="157"/>
      <c r="LP291" s="157"/>
      <c r="LQ291" s="157"/>
      <c r="LR291" s="157"/>
    </row>
    <row r="292" spans="1:330" s="159" customFormat="1" x14ac:dyDescent="0.2">
      <c r="A292" s="145" t="s">
        <v>616</v>
      </c>
      <c r="B292" s="145" t="s">
        <v>639</v>
      </c>
      <c r="C292" s="147">
        <v>43</v>
      </c>
      <c r="D292" s="147"/>
      <c r="E292" s="145"/>
      <c r="F292" s="168">
        <v>313</v>
      </c>
      <c r="G292" s="148"/>
      <c r="H292" s="149"/>
      <c r="I292" s="101">
        <f t="shared" ref="I292:AL292" si="529">I293</f>
        <v>200</v>
      </c>
      <c r="J292" s="101">
        <f t="shared" si="529"/>
        <v>0</v>
      </c>
      <c r="K292" s="101">
        <f t="shared" si="529"/>
        <v>200</v>
      </c>
      <c r="L292" s="101">
        <f t="shared" si="529"/>
        <v>0</v>
      </c>
      <c r="M292" s="108">
        <f t="shared" si="529"/>
        <v>200</v>
      </c>
      <c r="N292" s="108">
        <f t="shared" si="529"/>
        <v>0</v>
      </c>
      <c r="O292" s="108">
        <f t="shared" si="529"/>
        <v>200</v>
      </c>
      <c r="P292" s="108">
        <f t="shared" si="529"/>
        <v>0</v>
      </c>
      <c r="Q292" s="108">
        <f t="shared" si="529"/>
        <v>200</v>
      </c>
      <c r="R292" s="108">
        <f t="shared" si="529"/>
        <v>0</v>
      </c>
      <c r="S292" s="108">
        <f t="shared" si="529"/>
        <v>0</v>
      </c>
      <c r="T292" s="108">
        <f t="shared" si="529"/>
        <v>0</v>
      </c>
      <c r="U292" s="101">
        <f t="shared" si="529"/>
        <v>0</v>
      </c>
      <c r="V292" s="101">
        <f t="shared" si="529"/>
        <v>0</v>
      </c>
      <c r="W292" s="108">
        <f t="shared" si="529"/>
        <v>0</v>
      </c>
      <c r="X292" s="108">
        <f t="shared" si="529"/>
        <v>0</v>
      </c>
      <c r="Y292" s="108">
        <f t="shared" si="529"/>
        <v>0</v>
      </c>
      <c r="Z292" s="108">
        <f t="shared" si="529"/>
        <v>0</v>
      </c>
      <c r="AA292" s="108">
        <f t="shared" si="529"/>
        <v>0</v>
      </c>
      <c r="AB292" s="108">
        <f t="shared" si="529"/>
        <v>0</v>
      </c>
      <c r="AC292" s="108">
        <f t="shared" si="529"/>
        <v>0</v>
      </c>
      <c r="AD292" s="108">
        <f t="shared" si="529"/>
        <v>0</v>
      </c>
      <c r="AE292" s="108">
        <f t="shared" si="529"/>
        <v>0</v>
      </c>
      <c r="AF292" s="108">
        <f t="shared" si="529"/>
        <v>0</v>
      </c>
      <c r="AG292" s="108">
        <f t="shared" si="529"/>
        <v>0</v>
      </c>
      <c r="AH292" s="108">
        <f t="shared" si="529"/>
        <v>0</v>
      </c>
      <c r="AI292" s="108">
        <f t="shared" si="529"/>
        <v>0</v>
      </c>
      <c r="AJ292" s="108">
        <f t="shared" si="529"/>
        <v>0</v>
      </c>
      <c r="AK292" s="108">
        <f t="shared" si="529"/>
        <v>0</v>
      </c>
      <c r="AL292" s="108">
        <f t="shared" si="529"/>
        <v>0</v>
      </c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150"/>
      <c r="CJ292" s="150"/>
      <c r="CK292" s="150"/>
      <c r="CL292" s="150"/>
      <c r="CM292" s="150"/>
      <c r="CN292" s="150"/>
      <c r="CO292" s="150"/>
      <c r="CP292" s="150"/>
      <c r="CQ292" s="150"/>
      <c r="CR292" s="150"/>
      <c r="CS292" s="150"/>
      <c r="CT292" s="150"/>
      <c r="CU292" s="150"/>
      <c r="CV292" s="150"/>
      <c r="CW292" s="150"/>
      <c r="CX292" s="150"/>
      <c r="CY292" s="150"/>
      <c r="CZ292" s="150"/>
      <c r="DA292" s="150"/>
      <c r="DB292" s="150"/>
      <c r="DC292" s="150"/>
      <c r="DD292" s="150"/>
      <c r="DE292" s="150"/>
      <c r="DF292" s="150"/>
      <c r="DG292" s="150"/>
      <c r="DH292" s="150"/>
      <c r="DI292" s="150"/>
      <c r="DJ292" s="150"/>
      <c r="DK292" s="150"/>
      <c r="DL292" s="150"/>
      <c r="DM292" s="150"/>
      <c r="DN292" s="150"/>
      <c r="DO292" s="150"/>
      <c r="DP292" s="150"/>
      <c r="DQ292" s="150"/>
      <c r="DR292" s="150"/>
      <c r="DS292" s="150"/>
      <c r="DT292" s="150"/>
      <c r="DU292" s="150"/>
      <c r="DV292" s="150"/>
      <c r="DW292" s="150"/>
      <c r="DX292" s="150"/>
      <c r="DY292" s="150"/>
      <c r="DZ292" s="150"/>
      <c r="EA292" s="150"/>
      <c r="EB292" s="150"/>
      <c r="EC292" s="150"/>
      <c r="ED292" s="150"/>
      <c r="EE292" s="150"/>
      <c r="EF292" s="150"/>
      <c r="EG292" s="150"/>
      <c r="EH292" s="150"/>
      <c r="EI292" s="150"/>
      <c r="EJ292" s="150"/>
      <c r="EK292" s="150"/>
      <c r="EL292" s="150"/>
      <c r="EM292" s="150"/>
      <c r="EN292" s="150"/>
      <c r="EO292" s="150"/>
      <c r="EP292" s="150"/>
      <c r="EQ292" s="150"/>
      <c r="ER292" s="150"/>
      <c r="ES292" s="150"/>
      <c r="ET292" s="150"/>
      <c r="EU292" s="150"/>
      <c r="EV292" s="150"/>
      <c r="EW292" s="150"/>
      <c r="EX292" s="150"/>
      <c r="EY292" s="150"/>
      <c r="EZ292" s="150"/>
      <c r="FA292" s="150"/>
      <c r="FB292" s="150"/>
      <c r="FC292" s="150"/>
      <c r="FD292" s="150"/>
      <c r="FE292" s="150"/>
      <c r="FF292" s="150"/>
      <c r="FG292" s="150"/>
      <c r="FH292" s="150"/>
      <c r="FI292" s="150"/>
      <c r="FJ292" s="150"/>
      <c r="FK292" s="150"/>
      <c r="FL292" s="150"/>
      <c r="FM292" s="150"/>
      <c r="FN292" s="150"/>
      <c r="FO292" s="150"/>
      <c r="FP292" s="150"/>
      <c r="FQ292" s="150"/>
      <c r="FR292" s="150"/>
      <c r="FS292" s="150"/>
      <c r="FT292" s="150"/>
      <c r="FU292" s="150"/>
      <c r="FV292" s="150"/>
      <c r="FW292" s="150"/>
      <c r="FX292" s="150"/>
      <c r="FY292" s="150"/>
      <c r="FZ292" s="150"/>
      <c r="GA292" s="150"/>
      <c r="GB292" s="150"/>
      <c r="GC292" s="150"/>
      <c r="GD292" s="150"/>
      <c r="GE292" s="150"/>
      <c r="GF292" s="150"/>
      <c r="GG292" s="150"/>
      <c r="GH292" s="150"/>
      <c r="GI292" s="150"/>
      <c r="GJ292" s="150"/>
      <c r="GK292" s="150"/>
      <c r="GL292" s="150"/>
      <c r="GM292" s="150"/>
      <c r="GN292" s="150"/>
      <c r="GO292" s="150"/>
      <c r="GP292" s="150"/>
      <c r="GQ292" s="150"/>
      <c r="GR292" s="150"/>
      <c r="GS292" s="150"/>
      <c r="GT292" s="150"/>
      <c r="GU292" s="150"/>
      <c r="GV292" s="150"/>
      <c r="GW292" s="150"/>
      <c r="GX292" s="150"/>
      <c r="GY292" s="150"/>
      <c r="GZ292" s="150"/>
      <c r="HA292" s="150"/>
      <c r="HB292" s="150"/>
      <c r="HC292" s="150"/>
      <c r="HD292" s="150"/>
      <c r="HE292" s="150"/>
      <c r="HF292" s="150"/>
      <c r="HG292" s="150"/>
      <c r="HH292" s="150"/>
      <c r="HI292" s="150"/>
      <c r="HJ292" s="150"/>
      <c r="HK292" s="150"/>
      <c r="HL292" s="150"/>
      <c r="HM292" s="150"/>
      <c r="HN292" s="150"/>
      <c r="HO292" s="150"/>
      <c r="HP292" s="150"/>
      <c r="HQ292" s="150"/>
      <c r="HR292" s="150"/>
      <c r="HS292" s="150"/>
      <c r="HT292" s="150"/>
      <c r="HU292" s="150"/>
      <c r="HV292" s="150"/>
      <c r="HW292" s="150"/>
      <c r="HX292" s="150"/>
      <c r="HY292" s="150"/>
      <c r="HZ292" s="150"/>
      <c r="IA292" s="150"/>
      <c r="IB292" s="150"/>
      <c r="IC292" s="150"/>
      <c r="ID292" s="150"/>
      <c r="IE292" s="150"/>
      <c r="IF292" s="150"/>
      <c r="IG292" s="150"/>
      <c r="IH292" s="150"/>
      <c r="II292" s="150"/>
      <c r="IJ292" s="150"/>
      <c r="IK292" s="150"/>
      <c r="IL292" s="150"/>
      <c r="IM292" s="150"/>
      <c r="IN292" s="150"/>
      <c r="IO292" s="150"/>
      <c r="IP292" s="150"/>
      <c r="IQ292" s="150"/>
      <c r="IR292" s="150"/>
      <c r="IS292" s="150"/>
      <c r="IT292" s="150"/>
      <c r="IU292" s="150"/>
      <c r="IV292" s="150"/>
      <c r="IW292" s="150"/>
      <c r="IX292" s="150"/>
      <c r="IY292" s="150"/>
      <c r="IZ292" s="150"/>
      <c r="JA292" s="150"/>
      <c r="JB292" s="150"/>
      <c r="JC292" s="150"/>
      <c r="JD292" s="150"/>
      <c r="JE292" s="150"/>
      <c r="JF292" s="150"/>
      <c r="JG292" s="150"/>
      <c r="JH292" s="150"/>
      <c r="JI292" s="150"/>
      <c r="JJ292" s="150"/>
      <c r="JK292" s="150"/>
      <c r="JL292" s="150"/>
      <c r="JM292" s="150"/>
      <c r="JN292" s="150"/>
      <c r="JO292" s="150"/>
      <c r="JP292" s="150"/>
      <c r="JQ292" s="150"/>
      <c r="JR292" s="150"/>
      <c r="JS292" s="150"/>
      <c r="JT292" s="150"/>
      <c r="JU292" s="150"/>
      <c r="JV292" s="150"/>
      <c r="JW292" s="150"/>
      <c r="JX292" s="150"/>
      <c r="JY292" s="150"/>
      <c r="JZ292" s="150"/>
      <c r="KA292" s="150"/>
      <c r="KB292" s="150"/>
      <c r="KC292" s="150"/>
      <c r="KD292" s="150"/>
      <c r="KE292" s="150"/>
      <c r="KF292" s="150"/>
      <c r="KG292" s="150"/>
      <c r="KH292" s="150"/>
      <c r="KI292" s="150"/>
      <c r="KJ292" s="150"/>
      <c r="KK292" s="150"/>
      <c r="KL292" s="150"/>
      <c r="KM292" s="150"/>
      <c r="KN292" s="150"/>
      <c r="KO292" s="150"/>
      <c r="KP292" s="150"/>
      <c r="KQ292" s="150"/>
      <c r="KR292" s="150"/>
      <c r="KS292" s="150"/>
      <c r="KT292" s="150"/>
      <c r="KU292" s="150"/>
      <c r="KV292" s="150"/>
      <c r="KW292" s="150"/>
      <c r="KX292" s="150"/>
      <c r="KY292" s="150"/>
      <c r="KZ292" s="150"/>
      <c r="LA292" s="150"/>
      <c r="LB292" s="150"/>
      <c r="LC292" s="150"/>
      <c r="LD292" s="150"/>
      <c r="LE292" s="150"/>
      <c r="LF292" s="150"/>
      <c r="LG292" s="150"/>
      <c r="LH292" s="150"/>
      <c r="LI292" s="150"/>
      <c r="LJ292" s="150"/>
      <c r="LK292" s="150"/>
      <c r="LL292" s="150"/>
      <c r="LM292" s="150"/>
      <c r="LN292" s="150"/>
      <c r="LO292" s="150"/>
      <c r="LP292" s="150"/>
      <c r="LQ292" s="150"/>
      <c r="LR292" s="150"/>
    </row>
    <row r="293" spans="1:330" s="158" customFormat="1" ht="15" x14ac:dyDescent="0.2">
      <c r="A293" s="151" t="s">
        <v>616</v>
      </c>
      <c r="B293" s="151" t="s">
        <v>639</v>
      </c>
      <c r="C293" s="153">
        <v>43</v>
      </c>
      <c r="D293" s="153"/>
      <c r="E293" s="151" t="s">
        <v>101</v>
      </c>
      <c r="F293" s="174">
        <v>3132</v>
      </c>
      <c r="G293" s="155" t="s">
        <v>40</v>
      </c>
      <c r="H293" s="156"/>
      <c r="I293" s="94">
        <v>200</v>
      </c>
      <c r="J293" s="112"/>
      <c r="K293" s="94">
        <v>200</v>
      </c>
      <c r="L293" s="112"/>
      <c r="M293" s="118">
        <v>200</v>
      </c>
      <c r="N293" s="113"/>
      <c r="O293" s="118">
        <v>200</v>
      </c>
      <c r="P293" s="113"/>
      <c r="Q293" s="118">
        <v>200</v>
      </c>
      <c r="R293" s="113"/>
      <c r="S293" s="118"/>
      <c r="T293" s="113"/>
      <c r="U293" s="94">
        <v>0</v>
      </c>
      <c r="V293" s="112"/>
      <c r="W293" s="118"/>
      <c r="X293" s="113"/>
      <c r="Y293" s="118"/>
      <c r="Z293" s="113"/>
      <c r="AA293" s="118"/>
      <c r="AB293" s="113"/>
      <c r="AC293" s="118"/>
      <c r="AD293" s="113"/>
      <c r="AE293" s="118"/>
      <c r="AF293" s="113"/>
      <c r="AG293" s="118"/>
      <c r="AH293" s="113"/>
      <c r="AI293" s="118"/>
      <c r="AJ293" s="113"/>
      <c r="AK293" s="118"/>
      <c r="AL293" s="113"/>
      <c r="AM293" s="157"/>
      <c r="AN293" s="157"/>
      <c r="AO293" s="157"/>
      <c r="AP293" s="157"/>
      <c r="AQ293" s="157"/>
      <c r="AR293" s="157"/>
      <c r="AS293" s="157"/>
      <c r="AT293" s="157"/>
      <c r="AU293" s="157"/>
      <c r="AV293" s="157"/>
      <c r="AW293" s="157"/>
      <c r="AX293" s="157"/>
      <c r="AY293" s="157"/>
      <c r="AZ293" s="157"/>
      <c r="BA293" s="157"/>
      <c r="BB293" s="157"/>
      <c r="BC293" s="157"/>
      <c r="BD293" s="157"/>
      <c r="BE293" s="157"/>
      <c r="BF293" s="157"/>
      <c r="BG293" s="157"/>
      <c r="BH293" s="157"/>
      <c r="BI293" s="157"/>
      <c r="BJ293" s="157"/>
      <c r="BK293" s="157"/>
      <c r="BL293" s="157"/>
      <c r="BM293" s="157"/>
      <c r="BN293" s="157"/>
      <c r="BO293" s="157"/>
      <c r="BP293" s="157"/>
      <c r="BQ293" s="157"/>
      <c r="BR293" s="157"/>
      <c r="BS293" s="157"/>
      <c r="BT293" s="157"/>
      <c r="BU293" s="157"/>
      <c r="BV293" s="157"/>
      <c r="BW293" s="157"/>
      <c r="BX293" s="157"/>
      <c r="BY293" s="157"/>
      <c r="BZ293" s="157"/>
      <c r="CA293" s="157"/>
      <c r="CB293" s="157"/>
      <c r="CC293" s="157"/>
      <c r="CD293" s="157"/>
      <c r="CE293" s="157"/>
      <c r="CF293" s="157"/>
      <c r="CG293" s="157"/>
      <c r="CH293" s="157"/>
      <c r="CI293" s="157"/>
      <c r="CJ293" s="157"/>
      <c r="CK293" s="157"/>
      <c r="CL293" s="157"/>
      <c r="CM293" s="157"/>
      <c r="CN293" s="157"/>
      <c r="CO293" s="157"/>
      <c r="CP293" s="157"/>
      <c r="CQ293" s="157"/>
      <c r="CR293" s="157"/>
      <c r="CS293" s="157"/>
      <c r="CT293" s="157"/>
      <c r="CU293" s="157"/>
      <c r="CV293" s="157"/>
      <c r="CW293" s="157"/>
      <c r="CX293" s="157"/>
      <c r="CY293" s="157"/>
      <c r="CZ293" s="157"/>
      <c r="DA293" s="157"/>
      <c r="DB293" s="157"/>
      <c r="DC293" s="157"/>
      <c r="DD293" s="157"/>
      <c r="DE293" s="157"/>
      <c r="DF293" s="157"/>
      <c r="DG293" s="157"/>
      <c r="DH293" s="157"/>
      <c r="DI293" s="157"/>
      <c r="DJ293" s="157"/>
      <c r="DK293" s="157"/>
      <c r="DL293" s="157"/>
      <c r="DM293" s="157"/>
      <c r="DN293" s="157"/>
      <c r="DO293" s="157"/>
      <c r="DP293" s="157"/>
      <c r="DQ293" s="157"/>
      <c r="DR293" s="157"/>
      <c r="DS293" s="157"/>
      <c r="DT293" s="157"/>
      <c r="DU293" s="157"/>
      <c r="DV293" s="157"/>
      <c r="DW293" s="157"/>
      <c r="DX293" s="157"/>
      <c r="DY293" s="157"/>
      <c r="DZ293" s="157"/>
      <c r="EA293" s="157"/>
      <c r="EB293" s="157"/>
      <c r="EC293" s="157"/>
      <c r="ED293" s="157"/>
      <c r="EE293" s="157"/>
      <c r="EF293" s="157"/>
      <c r="EG293" s="157"/>
      <c r="EH293" s="157"/>
      <c r="EI293" s="157"/>
      <c r="EJ293" s="157"/>
      <c r="EK293" s="157"/>
      <c r="EL293" s="157"/>
      <c r="EM293" s="157"/>
      <c r="EN293" s="157"/>
      <c r="EO293" s="157"/>
      <c r="EP293" s="157"/>
      <c r="EQ293" s="157"/>
      <c r="ER293" s="157"/>
      <c r="ES293" s="157"/>
      <c r="ET293" s="157"/>
      <c r="EU293" s="157"/>
      <c r="EV293" s="157"/>
      <c r="EW293" s="157"/>
      <c r="EX293" s="157"/>
      <c r="EY293" s="157"/>
      <c r="EZ293" s="157"/>
      <c r="FA293" s="157"/>
      <c r="FB293" s="157"/>
      <c r="FC293" s="157"/>
      <c r="FD293" s="157"/>
      <c r="FE293" s="157"/>
      <c r="FF293" s="157"/>
      <c r="FG293" s="157"/>
      <c r="FH293" s="157"/>
      <c r="FI293" s="157"/>
      <c r="FJ293" s="157"/>
      <c r="FK293" s="157"/>
      <c r="FL293" s="157"/>
      <c r="FM293" s="157"/>
      <c r="FN293" s="157"/>
      <c r="FO293" s="157"/>
      <c r="FP293" s="157"/>
      <c r="FQ293" s="157"/>
      <c r="FR293" s="157"/>
      <c r="FS293" s="157"/>
      <c r="FT293" s="157"/>
      <c r="FU293" s="157"/>
      <c r="FV293" s="157"/>
      <c r="FW293" s="157"/>
      <c r="FX293" s="157"/>
      <c r="FY293" s="157"/>
      <c r="FZ293" s="157"/>
      <c r="GA293" s="157"/>
      <c r="GB293" s="157"/>
      <c r="GC293" s="157"/>
      <c r="GD293" s="157"/>
      <c r="GE293" s="157"/>
      <c r="GF293" s="157"/>
      <c r="GG293" s="157"/>
      <c r="GH293" s="157"/>
      <c r="GI293" s="157"/>
      <c r="GJ293" s="157"/>
      <c r="GK293" s="157"/>
      <c r="GL293" s="157"/>
      <c r="GM293" s="157"/>
      <c r="GN293" s="157"/>
      <c r="GO293" s="157"/>
      <c r="GP293" s="157"/>
      <c r="GQ293" s="157"/>
      <c r="GR293" s="157"/>
      <c r="GS293" s="157"/>
      <c r="GT293" s="157"/>
      <c r="GU293" s="157"/>
      <c r="GV293" s="157"/>
      <c r="GW293" s="157"/>
      <c r="GX293" s="157"/>
      <c r="GY293" s="157"/>
      <c r="GZ293" s="157"/>
      <c r="HA293" s="157"/>
      <c r="HB293" s="157"/>
      <c r="HC293" s="157"/>
      <c r="HD293" s="157"/>
      <c r="HE293" s="157"/>
      <c r="HF293" s="157"/>
      <c r="HG293" s="157"/>
      <c r="HH293" s="157"/>
      <c r="HI293" s="157"/>
      <c r="HJ293" s="157"/>
      <c r="HK293" s="157"/>
      <c r="HL293" s="157"/>
      <c r="HM293" s="157"/>
      <c r="HN293" s="157"/>
      <c r="HO293" s="157"/>
      <c r="HP293" s="157"/>
      <c r="HQ293" s="157"/>
      <c r="HR293" s="157"/>
      <c r="HS293" s="157"/>
      <c r="HT293" s="157"/>
      <c r="HU293" s="157"/>
      <c r="HV293" s="157"/>
      <c r="HW293" s="157"/>
      <c r="HX293" s="157"/>
      <c r="HY293" s="157"/>
      <c r="HZ293" s="157"/>
      <c r="IA293" s="157"/>
      <c r="IB293" s="157"/>
      <c r="IC293" s="157"/>
      <c r="ID293" s="157"/>
      <c r="IE293" s="157"/>
      <c r="IF293" s="157"/>
      <c r="IG293" s="157"/>
      <c r="IH293" s="157"/>
      <c r="II293" s="157"/>
      <c r="IJ293" s="157"/>
      <c r="IK293" s="157"/>
      <c r="IL293" s="157"/>
      <c r="IM293" s="157"/>
      <c r="IN293" s="157"/>
      <c r="IO293" s="157"/>
      <c r="IP293" s="157"/>
      <c r="IQ293" s="157"/>
      <c r="IR293" s="157"/>
      <c r="IS293" s="157"/>
      <c r="IT293" s="157"/>
      <c r="IU293" s="157"/>
      <c r="IV293" s="157"/>
      <c r="IW293" s="157"/>
      <c r="IX293" s="157"/>
      <c r="IY293" s="157"/>
      <c r="IZ293" s="157"/>
      <c r="JA293" s="157"/>
      <c r="JB293" s="157"/>
      <c r="JC293" s="157"/>
      <c r="JD293" s="157"/>
      <c r="JE293" s="157"/>
      <c r="JF293" s="157"/>
      <c r="JG293" s="157"/>
      <c r="JH293" s="157"/>
      <c r="JI293" s="157"/>
      <c r="JJ293" s="157"/>
      <c r="JK293" s="157"/>
      <c r="JL293" s="157"/>
      <c r="JM293" s="157"/>
      <c r="JN293" s="157"/>
      <c r="JO293" s="157"/>
      <c r="JP293" s="157"/>
      <c r="JQ293" s="157"/>
      <c r="JR293" s="157"/>
      <c r="JS293" s="157"/>
      <c r="JT293" s="157"/>
      <c r="JU293" s="157"/>
      <c r="JV293" s="157"/>
      <c r="JW293" s="157"/>
      <c r="JX293" s="157"/>
      <c r="JY293" s="157"/>
      <c r="JZ293" s="157"/>
      <c r="KA293" s="157"/>
      <c r="KB293" s="157"/>
      <c r="KC293" s="157"/>
      <c r="KD293" s="157"/>
      <c r="KE293" s="157"/>
      <c r="KF293" s="157"/>
      <c r="KG293" s="157"/>
      <c r="KH293" s="157"/>
      <c r="KI293" s="157"/>
      <c r="KJ293" s="157"/>
      <c r="KK293" s="157"/>
      <c r="KL293" s="157"/>
      <c r="KM293" s="157"/>
      <c r="KN293" s="157"/>
      <c r="KO293" s="157"/>
      <c r="KP293" s="157"/>
      <c r="KQ293" s="157"/>
      <c r="KR293" s="157"/>
      <c r="KS293" s="157"/>
      <c r="KT293" s="157"/>
      <c r="KU293" s="157"/>
      <c r="KV293" s="157"/>
      <c r="KW293" s="157"/>
      <c r="KX293" s="157"/>
      <c r="KY293" s="157"/>
      <c r="KZ293" s="157"/>
      <c r="LA293" s="157"/>
      <c r="LB293" s="157"/>
      <c r="LC293" s="157"/>
      <c r="LD293" s="157"/>
      <c r="LE293" s="157"/>
      <c r="LF293" s="157"/>
      <c r="LG293" s="157"/>
      <c r="LH293" s="157"/>
      <c r="LI293" s="157"/>
      <c r="LJ293" s="157"/>
      <c r="LK293" s="157"/>
      <c r="LL293" s="157"/>
      <c r="LM293" s="157"/>
      <c r="LN293" s="157"/>
      <c r="LO293" s="157"/>
      <c r="LP293" s="157"/>
      <c r="LQ293" s="157"/>
      <c r="LR293" s="157"/>
    </row>
    <row r="294" spans="1:330" x14ac:dyDescent="0.2">
      <c r="A294" s="170" t="s">
        <v>616</v>
      </c>
      <c r="B294" s="170" t="s">
        <v>639</v>
      </c>
      <c r="C294" s="141">
        <v>43</v>
      </c>
      <c r="D294" s="141"/>
      <c r="E294" s="171"/>
      <c r="F294" s="142">
        <v>32</v>
      </c>
      <c r="G294" s="143"/>
      <c r="H294" s="172"/>
      <c r="I294" s="105">
        <f>I295+I297++I300</f>
        <v>2000</v>
      </c>
      <c r="J294" s="105">
        <f>J295+J297++J300</f>
        <v>0</v>
      </c>
      <c r="K294" s="105">
        <f t="shared" ref="K294:AF294" si="530">K295+K297++K300</f>
        <v>2710</v>
      </c>
      <c r="L294" s="105">
        <f t="shared" si="530"/>
        <v>0</v>
      </c>
      <c r="M294" s="105">
        <f t="shared" si="530"/>
        <v>2710</v>
      </c>
      <c r="N294" s="105">
        <f t="shared" si="530"/>
        <v>0</v>
      </c>
      <c r="O294" s="105">
        <f t="shared" ref="O294:P294" si="531">O295+O297++O300</f>
        <v>2710</v>
      </c>
      <c r="P294" s="105">
        <f t="shared" si="531"/>
        <v>0</v>
      </c>
      <c r="Q294" s="105">
        <f t="shared" ref="Q294:T294" si="532">Q295+Q297++Q300</f>
        <v>2710</v>
      </c>
      <c r="R294" s="105">
        <f t="shared" si="532"/>
        <v>0</v>
      </c>
      <c r="S294" s="105">
        <f t="shared" si="532"/>
        <v>0</v>
      </c>
      <c r="T294" s="105">
        <f t="shared" si="532"/>
        <v>0</v>
      </c>
      <c r="U294" s="105">
        <f t="shared" si="530"/>
        <v>0</v>
      </c>
      <c r="V294" s="105">
        <f t="shared" si="530"/>
        <v>0</v>
      </c>
      <c r="W294" s="105">
        <f t="shared" si="530"/>
        <v>0</v>
      </c>
      <c r="X294" s="105">
        <f t="shared" si="530"/>
        <v>0</v>
      </c>
      <c r="Y294" s="105">
        <f t="shared" ref="Y294:Z294" si="533">Y295+Y297++Y300</f>
        <v>0</v>
      </c>
      <c r="Z294" s="105">
        <f t="shared" si="533"/>
        <v>0</v>
      </c>
      <c r="AA294" s="105">
        <f t="shared" ref="AA294:AD294" si="534">AA295+AA297++AA300</f>
        <v>0</v>
      </c>
      <c r="AB294" s="105">
        <f t="shared" si="534"/>
        <v>0</v>
      </c>
      <c r="AC294" s="105">
        <f t="shared" si="534"/>
        <v>0</v>
      </c>
      <c r="AD294" s="105">
        <f t="shared" si="534"/>
        <v>0</v>
      </c>
      <c r="AE294" s="105">
        <f t="shared" si="530"/>
        <v>0</v>
      </c>
      <c r="AF294" s="105">
        <f t="shared" si="530"/>
        <v>0</v>
      </c>
      <c r="AG294" s="105">
        <f t="shared" ref="AG294:AH294" si="535">AG295+AG297++AG300</f>
        <v>0</v>
      </c>
      <c r="AH294" s="105">
        <f t="shared" si="535"/>
        <v>0</v>
      </c>
      <c r="AI294" s="105">
        <f t="shared" ref="AI294:AL294" si="536">AI295+AI297++AI300</f>
        <v>0</v>
      </c>
      <c r="AJ294" s="105">
        <f t="shared" si="536"/>
        <v>0</v>
      </c>
      <c r="AK294" s="105">
        <f t="shared" si="536"/>
        <v>0</v>
      </c>
      <c r="AL294" s="105">
        <f t="shared" si="536"/>
        <v>0</v>
      </c>
    </row>
    <row r="295" spans="1:330" s="159" customFormat="1" x14ac:dyDescent="0.2">
      <c r="A295" s="145" t="s">
        <v>616</v>
      </c>
      <c r="B295" s="145" t="s">
        <v>639</v>
      </c>
      <c r="C295" s="147">
        <v>43</v>
      </c>
      <c r="D295" s="147"/>
      <c r="E295" s="145"/>
      <c r="F295" s="168">
        <v>321</v>
      </c>
      <c r="G295" s="148"/>
      <c r="H295" s="149"/>
      <c r="I295" s="101">
        <f>I296</f>
        <v>0</v>
      </c>
      <c r="J295" s="101">
        <f>J296</f>
        <v>0</v>
      </c>
      <c r="K295" s="101">
        <f t="shared" ref="K295:AL295" si="537">K296</f>
        <v>160</v>
      </c>
      <c r="L295" s="101">
        <f t="shared" si="537"/>
        <v>0</v>
      </c>
      <c r="M295" s="108">
        <f t="shared" si="537"/>
        <v>160</v>
      </c>
      <c r="N295" s="108">
        <f t="shared" si="537"/>
        <v>0</v>
      </c>
      <c r="O295" s="108">
        <f t="shared" si="537"/>
        <v>160</v>
      </c>
      <c r="P295" s="108">
        <f t="shared" si="537"/>
        <v>0</v>
      </c>
      <c r="Q295" s="108">
        <f t="shared" si="537"/>
        <v>160</v>
      </c>
      <c r="R295" s="108">
        <f t="shared" si="537"/>
        <v>0</v>
      </c>
      <c r="S295" s="108">
        <f t="shared" si="537"/>
        <v>0</v>
      </c>
      <c r="T295" s="108">
        <f t="shared" si="537"/>
        <v>0</v>
      </c>
      <c r="U295" s="101">
        <f t="shared" si="537"/>
        <v>0</v>
      </c>
      <c r="V295" s="101">
        <f t="shared" si="537"/>
        <v>0</v>
      </c>
      <c r="W295" s="108">
        <f t="shared" si="537"/>
        <v>0</v>
      </c>
      <c r="X295" s="108">
        <f t="shared" si="537"/>
        <v>0</v>
      </c>
      <c r="Y295" s="108">
        <f t="shared" si="537"/>
        <v>0</v>
      </c>
      <c r="Z295" s="108">
        <f t="shared" si="537"/>
        <v>0</v>
      </c>
      <c r="AA295" s="108">
        <f t="shared" si="537"/>
        <v>0</v>
      </c>
      <c r="AB295" s="108">
        <f t="shared" si="537"/>
        <v>0</v>
      </c>
      <c r="AC295" s="108">
        <f t="shared" si="537"/>
        <v>0</v>
      </c>
      <c r="AD295" s="108">
        <f t="shared" si="537"/>
        <v>0</v>
      </c>
      <c r="AE295" s="108">
        <f t="shared" si="537"/>
        <v>0</v>
      </c>
      <c r="AF295" s="108">
        <f t="shared" si="537"/>
        <v>0</v>
      </c>
      <c r="AG295" s="108">
        <f t="shared" si="537"/>
        <v>0</v>
      </c>
      <c r="AH295" s="108">
        <f t="shared" si="537"/>
        <v>0</v>
      </c>
      <c r="AI295" s="108">
        <f t="shared" si="537"/>
        <v>0</v>
      </c>
      <c r="AJ295" s="108">
        <f t="shared" si="537"/>
        <v>0</v>
      </c>
      <c r="AK295" s="108">
        <f t="shared" si="537"/>
        <v>0</v>
      </c>
      <c r="AL295" s="108">
        <f t="shared" si="537"/>
        <v>0</v>
      </c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  <c r="CA295" s="150"/>
      <c r="CB295" s="150"/>
      <c r="CC295" s="150"/>
      <c r="CD295" s="150"/>
      <c r="CE295" s="150"/>
      <c r="CF295" s="150"/>
      <c r="CG295" s="150"/>
      <c r="CH295" s="150"/>
      <c r="CI295" s="150"/>
      <c r="CJ295" s="150"/>
      <c r="CK295" s="150"/>
      <c r="CL295" s="150"/>
      <c r="CM295" s="150"/>
      <c r="CN295" s="150"/>
      <c r="CO295" s="150"/>
      <c r="CP295" s="150"/>
      <c r="CQ295" s="150"/>
      <c r="CR295" s="150"/>
      <c r="CS295" s="150"/>
      <c r="CT295" s="150"/>
      <c r="CU295" s="150"/>
      <c r="CV295" s="150"/>
      <c r="CW295" s="150"/>
      <c r="CX295" s="150"/>
      <c r="CY295" s="150"/>
      <c r="CZ295" s="150"/>
      <c r="DA295" s="150"/>
      <c r="DB295" s="150"/>
      <c r="DC295" s="150"/>
      <c r="DD295" s="150"/>
      <c r="DE295" s="150"/>
      <c r="DF295" s="150"/>
      <c r="DG295" s="150"/>
      <c r="DH295" s="150"/>
      <c r="DI295" s="150"/>
      <c r="DJ295" s="150"/>
      <c r="DK295" s="150"/>
      <c r="DL295" s="150"/>
      <c r="DM295" s="150"/>
      <c r="DN295" s="150"/>
      <c r="DO295" s="150"/>
      <c r="DP295" s="150"/>
      <c r="DQ295" s="150"/>
      <c r="DR295" s="150"/>
      <c r="DS295" s="150"/>
      <c r="DT295" s="150"/>
      <c r="DU295" s="150"/>
      <c r="DV295" s="150"/>
      <c r="DW295" s="150"/>
      <c r="DX295" s="150"/>
      <c r="DY295" s="150"/>
      <c r="DZ295" s="150"/>
      <c r="EA295" s="150"/>
      <c r="EB295" s="150"/>
      <c r="EC295" s="150"/>
      <c r="ED295" s="150"/>
      <c r="EE295" s="150"/>
      <c r="EF295" s="150"/>
      <c r="EG295" s="150"/>
      <c r="EH295" s="150"/>
      <c r="EI295" s="150"/>
      <c r="EJ295" s="150"/>
      <c r="EK295" s="150"/>
      <c r="EL295" s="150"/>
      <c r="EM295" s="150"/>
      <c r="EN295" s="150"/>
      <c r="EO295" s="150"/>
      <c r="EP295" s="150"/>
      <c r="EQ295" s="150"/>
      <c r="ER295" s="150"/>
      <c r="ES295" s="150"/>
      <c r="ET295" s="150"/>
      <c r="EU295" s="150"/>
      <c r="EV295" s="150"/>
      <c r="EW295" s="150"/>
      <c r="EX295" s="150"/>
      <c r="EY295" s="150"/>
      <c r="EZ295" s="150"/>
      <c r="FA295" s="150"/>
      <c r="FB295" s="150"/>
      <c r="FC295" s="150"/>
      <c r="FD295" s="150"/>
      <c r="FE295" s="150"/>
      <c r="FF295" s="150"/>
      <c r="FG295" s="150"/>
      <c r="FH295" s="150"/>
      <c r="FI295" s="150"/>
      <c r="FJ295" s="150"/>
      <c r="FK295" s="150"/>
      <c r="FL295" s="150"/>
      <c r="FM295" s="150"/>
      <c r="FN295" s="150"/>
      <c r="FO295" s="150"/>
      <c r="FP295" s="150"/>
      <c r="FQ295" s="150"/>
      <c r="FR295" s="150"/>
      <c r="FS295" s="150"/>
      <c r="FT295" s="150"/>
      <c r="FU295" s="150"/>
      <c r="FV295" s="150"/>
      <c r="FW295" s="150"/>
      <c r="FX295" s="150"/>
      <c r="FY295" s="150"/>
      <c r="FZ295" s="150"/>
      <c r="GA295" s="150"/>
      <c r="GB295" s="150"/>
      <c r="GC295" s="150"/>
      <c r="GD295" s="150"/>
      <c r="GE295" s="150"/>
      <c r="GF295" s="150"/>
      <c r="GG295" s="150"/>
      <c r="GH295" s="150"/>
      <c r="GI295" s="150"/>
      <c r="GJ295" s="150"/>
      <c r="GK295" s="150"/>
      <c r="GL295" s="150"/>
      <c r="GM295" s="150"/>
      <c r="GN295" s="150"/>
      <c r="GO295" s="150"/>
      <c r="GP295" s="150"/>
      <c r="GQ295" s="150"/>
      <c r="GR295" s="150"/>
      <c r="GS295" s="150"/>
      <c r="GT295" s="150"/>
      <c r="GU295" s="150"/>
      <c r="GV295" s="150"/>
      <c r="GW295" s="150"/>
      <c r="GX295" s="150"/>
      <c r="GY295" s="150"/>
      <c r="GZ295" s="150"/>
      <c r="HA295" s="150"/>
      <c r="HB295" s="150"/>
      <c r="HC295" s="150"/>
      <c r="HD295" s="150"/>
      <c r="HE295" s="150"/>
      <c r="HF295" s="150"/>
      <c r="HG295" s="150"/>
      <c r="HH295" s="150"/>
      <c r="HI295" s="150"/>
      <c r="HJ295" s="150"/>
      <c r="HK295" s="150"/>
      <c r="HL295" s="150"/>
      <c r="HM295" s="150"/>
      <c r="HN295" s="150"/>
      <c r="HO295" s="150"/>
      <c r="HP295" s="150"/>
      <c r="HQ295" s="150"/>
      <c r="HR295" s="150"/>
      <c r="HS295" s="150"/>
      <c r="HT295" s="150"/>
      <c r="HU295" s="150"/>
      <c r="HV295" s="150"/>
      <c r="HW295" s="150"/>
      <c r="HX295" s="150"/>
      <c r="HY295" s="150"/>
      <c r="HZ295" s="150"/>
      <c r="IA295" s="150"/>
      <c r="IB295" s="150"/>
      <c r="IC295" s="150"/>
      <c r="ID295" s="150"/>
      <c r="IE295" s="150"/>
      <c r="IF295" s="150"/>
      <c r="IG295" s="150"/>
      <c r="IH295" s="150"/>
      <c r="II295" s="150"/>
      <c r="IJ295" s="150"/>
      <c r="IK295" s="150"/>
      <c r="IL295" s="150"/>
      <c r="IM295" s="150"/>
      <c r="IN295" s="150"/>
      <c r="IO295" s="150"/>
      <c r="IP295" s="150"/>
      <c r="IQ295" s="150"/>
      <c r="IR295" s="150"/>
      <c r="IS295" s="150"/>
      <c r="IT295" s="150"/>
      <c r="IU295" s="150"/>
      <c r="IV295" s="150"/>
      <c r="IW295" s="150"/>
      <c r="IX295" s="150"/>
      <c r="IY295" s="150"/>
      <c r="IZ295" s="150"/>
      <c r="JA295" s="150"/>
      <c r="JB295" s="150"/>
      <c r="JC295" s="150"/>
      <c r="JD295" s="150"/>
      <c r="JE295" s="150"/>
      <c r="JF295" s="150"/>
      <c r="JG295" s="150"/>
      <c r="JH295" s="150"/>
      <c r="JI295" s="150"/>
      <c r="JJ295" s="150"/>
      <c r="JK295" s="150"/>
      <c r="JL295" s="150"/>
      <c r="JM295" s="150"/>
      <c r="JN295" s="150"/>
      <c r="JO295" s="150"/>
      <c r="JP295" s="150"/>
      <c r="JQ295" s="150"/>
      <c r="JR295" s="150"/>
      <c r="JS295" s="150"/>
      <c r="JT295" s="150"/>
      <c r="JU295" s="150"/>
      <c r="JV295" s="150"/>
      <c r="JW295" s="150"/>
      <c r="JX295" s="150"/>
      <c r="JY295" s="150"/>
      <c r="JZ295" s="150"/>
      <c r="KA295" s="150"/>
      <c r="KB295" s="150"/>
      <c r="KC295" s="150"/>
      <c r="KD295" s="150"/>
      <c r="KE295" s="150"/>
      <c r="KF295" s="150"/>
      <c r="KG295" s="150"/>
      <c r="KH295" s="150"/>
      <c r="KI295" s="150"/>
      <c r="KJ295" s="150"/>
      <c r="KK295" s="150"/>
      <c r="KL295" s="150"/>
      <c r="KM295" s="150"/>
      <c r="KN295" s="150"/>
      <c r="KO295" s="150"/>
      <c r="KP295" s="150"/>
      <c r="KQ295" s="150"/>
      <c r="KR295" s="150"/>
      <c r="KS295" s="150"/>
      <c r="KT295" s="150"/>
      <c r="KU295" s="150"/>
      <c r="KV295" s="150"/>
      <c r="KW295" s="150"/>
      <c r="KX295" s="150"/>
      <c r="KY295" s="150"/>
      <c r="KZ295" s="150"/>
      <c r="LA295" s="150"/>
      <c r="LB295" s="150"/>
      <c r="LC295" s="150"/>
      <c r="LD295" s="150"/>
      <c r="LE295" s="150"/>
      <c r="LF295" s="150"/>
      <c r="LG295" s="150"/>
      <c r="LH295" s="150"/>
      <c r="LI295" s="150"/>
      <c r="LJ295" s="150"/>
      <c r="LK295" s="150"/>
      <c r="LL295" s="150"/>
      <c r="LM295" s="150"/>
      <c r="LN295" s="150"/>
      <c r="LO295" s="150"/>
      <c r="LP295" s="150"/>
      <c r="LQ295" s="150"/>
      <c r="LR295" s="150"/>
    </row>
    <row r="296" spans="1:330" s="158" customFormat="1" ht="15" x14ac:dyDescent="0.2">
      <c r="A296" s="151" t="s">
        <v>616</v>
      </c>
      <c r="B296" s="151" t="s">
        <v>639</v>
      </c>
      <c r="C296" s="153">
        <v>43</v>
      </c>
      <c r="D296" s="153"/>
      <c r="E296" s="151" t="s">
        <v>101</v>
      </c>
      <c r="F296" s="174">
        <v>3211</v>
      </c>
      <c r="G296" s="155" t="s">
        <v>42</v>
      </c>
      <c r="H296" s="156"/>
      <c r="I296" s="94">
        <v>0</v>
      </c>
      <c r="J296" s="112"/>
      <c r="K296" s="94">
        <v>160</v>
      </c>
      <c r="L296" s="112"/>
      <c r="M296" s="118">
        <v>160</v>
      </c>
      <c r="N296" s="113"/>
      <c r="O296" s="118">
        <v>160</v>
      </c>
      <c r="P296" s="113"/>
      <c r="Q296" s="118">
        <v>160</v>
      </c>
      <c r="R296" s="113"/>
      <c r="S296" s="118"/>
      <c r="T296" s="113"/>
      <c r="U296" s="94">
        <v>0</v>
      </c>
      <c r="V296" s="112"/>
      <c r="W296" s="118"/>
      <c r="X296" s="113"/>
      <c r="Y296" s="118"/>
      <c r="Z296" s="113"/>
      <c r="AA296" s="118"/>
      <c r="AB296" s="113"/>
      <c r="AC296" s="118"/>
      <c r="AD296" s="113"/>
      <c r="AE296" s="118"/>
      <c r="AF296" s="113"/>
      <c r="AG296" s="118"/>
      <c r="AH296" s="113"/>
      <c r="AI296" s="118"/>
      <c r="AJ296" s="113"/>
      <c r="AK296" s="118"/>
      <c r="AL296" s="113"/>
      <c r="AM296" s="157"/>
      <c r="AN296" s="157"/>
      <c r="AO296" s="157"/>
      <c r="AP296" s="157"/>
      <c r="AQ296" s="157"/>
      <c r="AR296" s="157"/>
      <c r="AS296" s="157"/>
      <c r="AT296" s="157"/>
      <c r="AU296" s="157"/>
      <c r="AV296" s="157"/>
      <c r="AW296" s="157"/>
      <c r="AX296" s="157"/>
      <c r="AY296" s="157"/>
      <c r="AZ296" s="157"/>
      <c r="BA296" s="157"/>
      <c r="BB296" s="157"/>
      <c r="BC296" s="157"/>
      <c r="BD296" s="157"/>
      <c r="BE296" s="157"/>
      <c r="BF296" s="157"/>
      <c r="BG296" s="157"/>
      <c r="BH296" s="157"/>
      <c r="BI296" s="157"/>
      <c r="BJ296" s="157"/>
      <c r="BK296" s="157"/>
      <c r="BL296" s="157"/>
      <c r="BM296" s="157"/>
      <c r="BN296" s="157"/>
      <c r="BO296" s="157"/>
      <c r="BP296" s="157"/>
      <c r="BQ296" s="157"/>
      <c r="BR296" s="157"/>
      <c r="BS296" s="157"/>
      <c r="BT296" s="157"/>
      <c r="BU296" s="157"/>
      <c r="BV296" s="157"/>
      <c r="BW296" s="157"/>
      <c r="BX296" s="157"/>
      <c r="BY296" s="157"/>
      <c r="BZ296" s="157"/>
      <c r="CA296" s="157"/>
      <c r="CB296" s="157"/>
      <c r="CC296" s="157"/>
      <c r="CD296" s="157"/>
      <c r="CE296" s="157"/>
      <c r="CF296" s="157"/>
      <c r="CG296" s="157"/>
      <c r="CH296" s="157"/>
      <c r="CI296" s="157"/>
      <c r="CJ296" s="157"/>
      <c r="CK296" s="157"/>
      <c r="CL296" s="157"/>
      <c r="CM296" s="157"/>
      <c r="CN296" s="157"/>
      <c r="CO296" s="157"/>
      <c r="CP296" s="157"/>
      <c r="CQ296" s="157"/>
      <c r="CR296" s="157"/>
      <c r="CS296" s="157"/>
      <c r="CT296" s="157"/>
      <c r="CU296" s="157"/>
      <c r="CV296" s="157"/>
      <c r="CW296" s="157"/>
      <c r="CX296" s="157"/>
      <c r="CY296" s="157"/>
      <c r="CZ296" s="157"/>
      <c r="DA296" s="157"/>
      <c r="DB296" s="157"/>
      <c r="DC296" s="157"/>
      <c r="DD296" s="157"/>
      <c r="DE296" s="157"/>
      <c r="DF296" s="157"/>
      <c r="DG296" s="157"/>
      <c r="DH296" s="157"/>
      <c r="DI296" s="157"/>
      <c r="DJ296" s="157"/>
      <c r="DK296" s="157"/>
      <c r="DL296" s="157"/>
      <c r="DM296" s="157"/>
      <c r="DN296" s="157"/>
      <c r="DO296" s="157"/>
      <c r="DP296" s="157"/>
      <c r="DQ296" s="157"/>
      <c r="DR296" s="157"/>
      <c r="DS296" s="157"/>
      <c r="DT296" s="157"/>
      <c r="DU296" s="157"/>
      <c r="DV296" s="157"/>
      <c r="DW296" s="157"/>
      <c r="DX296" s="157"/>
      <c r="DY296" s="157"/>
      <c r="DZ296" s="157"/>
      <c r="EA296" s="157"/>
      <c r="EB296" s="157"/>
      <c r="EC296" s="157"/>
      <c r="ED296" s="157"/>
      <c r="EE296" s="157"/>
      <c r="EF296" s="157"/>
      <c r="EG296" s="157"/>
      <c r="EH296" s="157"/>
      <c r="EI296" s="157"/>
      <c r="EJ296" s="157"/>
      <c r="EK296" s="157"/>
      <c r="EL296" s="157"/>
      <c r="EM296" s="157"/>
      <c r="EN296" s="157"/>
      <c r="EO296" s="157"/>
      <c r="EP296" s="157"/>
      <c r="EQ296" s="157"/>
      <c r="ER296" s="157"/>
      <c r="ES296" s="157"/>
      <c r="ET296" s="157"/>
      <c r="EU296" s="157"/>
      <c r="EV296" s="157"/>
      <c r="EW296" s="157"/>
      <c r="EX296" s="157"/>
      <c r="EY296" s="157"/>
      <c r="EZ296" s="157"/>
      <c r="FA296" s="157"/>
      <c r="FB296" s="157"/>
      <c r="FC296" s="157"/>
      <c r="FD296" s="157"/>
      <c r="FE296" s="157"/>
      <c r="FF296" s="157"/>
      <c r="FG296" s="157"/>
      <c r="FH296" s="157"/>
      <c r="FI296" s="157"/>
      <c r="FJ296" s="157"/>
      <c r="FK296" s="157"/>
      <c r="FL296" s="157"/>
      <c r="FM296" s="157"/>
      <c r="FN296" s="157"/>
      <c r="FO296" s="157"/>
      <c r="FP296" s="157"/>
      <c r="FQ296" s="157"/>
      <c r="FR296" s="157"/>
      <c r="FS296" s="157"/>
      <c r="FT296" s="157"/>
      <c r="FU296" s="157"/>
      <c r="FV296" s="157"/>
      <c r="FW296" s="157"/>
      <c r="FX296" s="157"/>
      <c r="FY296" s="157"/>
      <c r="FZ296" s="157"/>
      <c r="GA296" s="157"/>
      <c r="GB296" s="157"/>
      <c r="GC296" s="157"/>
      <c r="GD296" s="157"/>
      <c r="GE296" s="157"/>
      <c r="GF296" s="157"/>
      <c r="GG296" s="157"/>
      <c r="GH296" s="157"/>
      <c r="GI296" s="157"/>
      <c r="GJ296" s="157"/>
      <c r="GK296" s="157"/>
      <c r="GL296" s="157"/>
      <c r="GM296" s="157"/>
      <c r="GN296" s="157"/>
      <c r="GO296" s="157"/>
      <c r="GP296" s="157"/>
      <c r="GQ296" s="157"/>
      <c r="GR296" s="157"/>
      <c r="GS296" s="157"/>
      <c r="GT296" s="157"/>
      <c r="GU296" s="157"/>
      <c r="GV296" s="157"/>
      <c r="GW296" s="157"/>
      <c r="GX296" s="157"/>
      <c r="GY296" s="157"/>
      <c r="GZ296" s="157"/>
      <c r="HA296" s="157"/>
      <c r="HB296" s="157"/>
      <c r="HC296" s="157"/>
      <c r="HD296" s="157"/>
      <c r="HE296" s="157"/>
      <c r="HF296" s="157"/>
      <c r="HG296" s="157"/>
      <c r="HH296" s="157"/>
      <c r="HI296" s="157"/>
      <c r="HJ296" s="157"/>
      <c r="HK296" s="157"/>
      <c r="HL296" s="157"/>
      <c r="HM296" s="157"/>
      <c r="HN296" s="157"/>
      <c r="HO296" s="157"/>
      <c r="HP296" s="157"/>
      <c r="HQ296" s="157"/>
      <c r="HR296" s="157"/>
      <c r="HS296" s="157"/>
      <c r="HT296" s="157"/>
      <c r="HU296" s="157"/>
      <c r="HV296" s="157"/>
      <c r="HW296" s="157"/>
      <c r="HX296" s="157"/>
      <c r="HY296" s="157"/>
      <c r="HZ296" s="157"/>
      <c r="IA296" s="157"/>
      <c r="IB296" s="157"/>
      <c r="IC296" s="157"/>
      <c r="ID296" s="157"/>
      <c r="IE296" s="157"/>
      <c r="IF296" s="157"/>
      <c r="IG296" s="157"/>
      <c r="IH296" s="157"/>
      <c r="II296" s="157"/>
      <c r="IJ296" s="157"/>
      <c r="IK296" s="157"/>
      <c r="IL296" s="157"/>
      <c r="IM296" s="157"/>
      <c r="IN296" s="157"/>
      <c r="IO296" s="157"/>
      <c r="IP296" s="157"/>
      <c r="IQ296" s="157"/>
      <c r="IR296" s="157"/>
      <c r="IS296" s="157"/>
      <c r="IT296" s="157"/>
      <c r="IU296" s="157"/>
      <c r="IV296" s="157"/>
      <c r="IW296" s="157"/>
      <c r="IX296" s="157"/>
      <c r="IY296" s="157"/>
      <c r="IZ296" s="157"/>
      <c r="JA296" s="157"/>
      <c r="JB296" s="157"/>
      <c r="JC296" s="157"/>
      <c r="JD296" s="157"/>
      <c r="JE296" s="157"/>
      <c r="JF296" s="157"/>
      <c r="JG296" s="157"/>
      <c r="JH296" s="157"/>
      <c r="JI296" s="157"/>
      <c r="JJ296" s="157"/>
      <c r="JK296" s="157"/>
      <c r="JL296" s="157"/>
      <c r="JM296" s="157"/>
      <c r="JN296" s="157"/>
      <c r="JO296" s="157"/>
      <c r="JP296" s="157"/>
      <c r="JQ296" s="157"/>
      <c r="JR296" s="157"/>
      <c r="JS296" s="157"/>
      <c r="JT296" s="157"/>
      <c r="JU296" s="157"/>
      <c r="JV296" s="157"/>
      <c r="JW296" s="157"/>
      <c r="JX296" s="157"/>
      <c r="JY296" s="157"/>
      <c r="JZ296" s="157"/>
      <c r="KA296" s="157"/>
      <c r="KB296" s="157"/>
      <c r="KC296" s="157"/>
      <c r="KD296" s="157"/>
      <c r="KE296" s="157"/>
      <c r="KF296" s="157"/>
      <c r="KG296" s="157"/>
      <c r="KH296" s="157"/>
      <c r="KI296" s="157"/>
      <c r="KJ296" s="157"/>
      <c r="KK296" s="157"/>
      <c r="KL296" s="157"/>
      <c r="KM296" s="157"/>
      <c r="KN296" s="157"/>
      <c r="KO296" s="157"/>
      <c r="KP296" s="157"/>
      <c r="KQ296" s="157"/>
      <c r="KR296" s="157"/>
      <c r="KS296" s="157"/>
      <c r="KT296" s="157"/>
      <c r="KU296" s="157"/>
      <c r="KV296" s="157"/>
      <c r="KW296" s="157"/>
      <c r="KX296" s="157"/>
      <c r="KY296" s="157"/>
      <c r="KZ296" s="157"/>
      <c r="LA296" s="157"/>
      <c r="LB296" s="157"/>
      <c r="LC296" s="157"/>
      <c r="LD296" s="157"/>
      <c r="LE296" s="157"/>
      <c r="LF296" s="157"/>
      <c r="LG296" s="157"/>
      <c r="LH296" s="157"/>
      <c r="LI296" s="157"/>
      <c r="LJ296" s="157"/>
      <c r="LK296" s="157"/>
      <c r="LL296" s="157"/>
      <c r="LM296" s="157"/>
      <c r="LN296" s="157"/>
      <c r="LO296" s="157"/>
      <c r="LP296" s="157"/>
      <c r="LQ296" s="157"/>
      <c r="LR296" s="157"/>
    </row>
    <row r="297" spans="1:330" s="159" customFormat="1" x14ac:dyDescent="0.2">
      <c r="A297" s="145" t="s">
        <v>616</v>
      </c>
      <c r="B297" s="145" t="s">
        <v>639</v>
      </c>
      <c r="C297" s="147">
        <v>43</v>
      </c>
      <c r="D297" s="147"/>
      <c r="E297" s="145"/>
      <c r="F297" s="168">
        <v>323</v>
      </c>
      <c r="G297" s="148"/>
      <c r="H297" s="149"/>
      <c r="I297" s="101">
        <f t="shared" ref="I297:AF297" si="538">SUM(I298:I299)</f>
        <v>2000</v>
      </c>
      <c r="J297" s="101">
        <f t="shared" si="538"/>
        <v>0</v>
      </c>
      <c r="K297" s="101">
        <f t="shared" si="538"/>
        <v>2400</v>
      </c>
      <c r="L297" s="101">
        <f t="shared" si="538"/>
        <v>0</v>
      </c>
      <c r="M297" s="108">
        <f t="shared" si="538"/>
        <v>2400</v>
      </c>
      <c r="N297" s="108">
        <f t="shared" si="538"/>
        <v>0</v>
      </c>
      <c r="O297" s="108">
        <f t="shared" ref="O297:P297" si="539">SUM(O298:O299)</f>
        <v>2400</v>
      </c>
      <c r="P297" s="108">
        <f t="shared" si="539"/>
        <v>0</v>
      </c>
      <c r="Q297" s="108">
        <f t="shared" ref="Q297:R297" si="540">SUM(Q298:Q299)</f>
        <v>2400</v>
      </c>
      <c r="R297" s="108">
        <f t="shared" si="540"/>
        <v>0</v>
      </c>
      <c r="S297" s="108">
        <f t="shared" ref="S297:T297" si="541">SUM(S298:S299)</f>
        <v>0</v>
      </c>
      <c r="T297" s="108">
        <f t="shared" si="541"/>
        <v>0</v>
      </c>
      <c r="U297" s="101">
        <f t="shared" si="538"/>
        <v>0</v>
      </c>
      <c r="V297" s="101">
        <f t="shared" si="538"/>
        <v>0</v>
      </c>
      <c r="W297" s="108">
        <f t="shared" si="538"/>
        <v>0</v>
      </c>
      <c r="X297" s="108">
        <f t="shared" si="538"/>
        <v>0</v>
      </c>
      <c r="Y297" s="108">
        <f t="shared" ref="Y297:Z297" si="542">SUM(Y298:Y299)</f>
        <v>0</v>
      </c>
      <c r="Z297" s="108">
        <f t="shared" si="542"/>
        <v>0</v>
      </c>
      <c r="AA297" s="108">
        <f t="shared" ref="AA297:AB297" si="543">SUM(AA298:AA299)</f>
        <v>0</v>
      </c>
      <c r="AB297" s="108">
        <f t="shared" si="543"/>
        <v>0</v>
      </c>
      <c r="AC297" s="108">
        <f t="shared" ref="AC297:AD297" si="544">SUM(AC298:AC299)</f>
        <v>0</v>
      </c>
      <c r="AD297" s="108">
        <f t="shared" si="544"/>
        <v>0</v>
      </c>
      <c r="AE297" s="108">
        <f t="shared" si="538"/>
        <v>0</v>
      </c>
      <c r="AF297" s="108">
        <f t="shared" si="538"/>
        <v>0</v>
      </c>
      <c r="AG297" s="108">
        <f t="shared" ref="AG297:AH297" si="545">SUM(AG298:AG299)</f>
        <v>0</v>
      </c>
      <c r="AH297" s="108">
        <f t="shared" si="545"/>
        <v>0</v>
      </c>
      <c r="AI297" s="108">
        <f t="shared" ref="AI297:AJ297" si="546">SUM(AI298:AI299)</f>
        <v>0</v>
      </c>
      <c r="AJ297" s="108">
        <f t="shared" si="546"/>
        <v>0</v>
      </c>
      <c r="AK297" s="108">
        <f t="shared" ref="AK297:AL297" si="547">SUM(AK298:AK299)</f>
        <v>0</v>
      </c>
      <c r="AL297" s="108">
        <f t="shared" si="547"/>
        <v>0</v>
      </c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50"/>
      <c r="CH297" s="150"/>
      <c r="CI297" s="150"/>
      <c r="CJ297" s="150"/>
      <c r="CK297" s="150"/>
      <c r="CL297" s="150"/>
      <c r="CM297" s="150"/>
      <c r="CN297" s="150"/>
      <c r="CO297" s="150"/>
      <c r="CP297" s="150"/>
      <c r="CQ297" s="150"/>
      <c r="CR297" s="150"/>
      <c r="CS297" s="150"/>
      <c r="CT297" s="150"/>
      <c r="CU297" s="150"/>
      <c r="CV297" s="150"/>
      <c r="CW297" s="150"/>
      <c r="CX297" s="150"/>
      <c r="CY297" s="150"/>
      <c r="CZ297" s="150"/>
      <c r="DA297" s="150"/>
      <c r="DB297" s="150"/>
      <c r="DC297" s="150"/>
      <c r="DD297" s="150"/>
      <c r="DE297" s="150"/>
      <c r="DF297" s="150"/>
      <c r="DG297" s="150"/>
      <c r="DH297" s="150"/>
      <c r="DI297" s="150"/>
      <c r="DJ297" s="150"/>
      <c r="DK297" s="150"/>
      <c r="DL297" s="150"/>
      <c r="DM297" s="150"/>
      <c r="DN297" s="150"/>
      <c r="DO297" s="150"/>
      <c r="DP297" s="150"/>
      <c r="DQ297" s="150"/>
      <c r="DR297" s="150"/>
      <c r="DS297" s="150"/>
      <c r="DT297" s="150"/>
      <c r="DU297" s="150"/>
      <c r="DV297" s="150"/>
      <c r="DW297" s="150"/>
      <c r="DX297" s="150"/>
      <c r="DY297" s="150"/>
      <c r="DZ297" s="150"/>
      <c r="EA297" s="150"/>
      <c r="EB297" s="150"/>
      <c r="EC297" s="150"/>
      <c r="ED297" s="150"/>
      <c r="EE297" s="150"/>
      <c r="EF297" s="150"/>
      <c r="EG297" s="150"/>
      <c r="EH297" s="150"/>
      <c r="EI297" s="150"/>
      <c r="EJ297" s="150"/>
      <c r="EK297" s="150"/>
      <c r="EL297" s="150"/>
      <c r="EM297" s="150"/>
      <c r="EN297" s="150"/>
      <c r="EO297" s="150"/>
      <c r="EP297" s="150"/>
      <c r="EQ297" s="150"/>
      <c r="ER297" s="150"/>
      <c r="ES297" s="150"/>
      <c r="ET297" s="150"/>
      <c r="EU297" s="150"/>
      <c r="EV297" s="150"/>
      <c r="EW297" s="150"/>
      <c r="EX297" s="150"/>
      <c r="EY297" s="150"/>
      <c r="EZ297" s="150"/>
      <c r="FA297" s="150"/>
      <c r="FB297" s="150"/>
      <c r="FC297" s="150"/>
      <c r="FD297" s="150"/>
      <c r="FE297" s="150"/>
      <c r="FF297" s="150"/>
      <c r="FG297" s="150"/>
      <c r="FH297" s="150"/>
      <c r="FI297" s="150"/>
      <c r="FJ297" s="150"/>
      <c r="FK297" s="150"/>
      <c r="FL297" s="150"/>
      <c r="FM297" s="150"/>
      <c r="FN297" s="150"/>
      <c r="FO297" s="150"/>
      <c r="FP297" s="150"/>
      <c r="FQ297" s="150"/>
      <c r="FR297" s="150"/>
      <c r="FS297" s="150"/>
      <c r="FT297" s="150"/>
      <c r="FU297" s="150"/>
      <c r="FV297" s="150"/>
      <c r="FW297" s="150"/>
      <c r="FX297" s="150"/>
      <c r="FY297" s="150"/>
      <c r="FZ297" s="150"/>
      <c r="GA297" s="150"/>
      <c r="GB297" s="150"/>
      <c r="GC297" s="150"/>
      <c r="GD297" s="150"/>
      <c r="GE297" s="150"/>
      <c r="GF297" s="150"/>
      <c r="GG297" s="150"/>
      <c r="GH297" s="150"/>
      <c r="GI297" s="150"/>
      <c r="GJ297" s="150"/>
      <c r="GK297" s="150"/>
      <c r="GL297" s="150"/>
      <c r="GM297" s="150"/>
      <c r="GN297" s="150"/>
      <c r="GO297" s="150"/>
      <c r="GP297" s="150"/>
      <c r="GQ297" s="150"/>
      <c r="GR297" s="150"/>
      <c r="GS297" s="150"/>
      <c r="GT297" s="150"/>
      <c r="GU297" s="150"/>
      <c r="GV297" s="150"/>
      <c r="GW297" s="150"/>
      <c r="GX297" s="150"/>
      <c r="GY297" s="150"/>
      <c r="GZ297" s="150"/>
      <c r="HA297" s="150"/>
      <c r="HB297" s="150"/>
      <c r="HC297" s="150"/>
      <c r="HD297" s="150"/>
      <c r="HE297" s="150"/>
      <c r="HF297" s="150"/>
      <c r="HG297" s="150"/>
      <c r="HH297" s="150"/>
      <c r="HI297" s="150"/>
      <c r="HJ297" s="150"/>
      <c r="HK297" s="150"/>
      <c r="HL297" s="150"/>
      <c r="HM297" s="150"/>
      <c r="HN297" s="150"/>
      <c r="HO297" s="150"/>
      <c r="HP297" s="150"/>
      <c r="HQ297" s="150"/>
      <c r="HR297" s="150"/>
      <c r="HS297" s="150"/>
      <c r="HT297" s="150"/>
      <c r="HU297" s="150"/>
      <c r="HV297" s="150"/>
      <c r="HW297" s="150"/>
      <c r="HX297" s="150"/>
      <c r="HY297" s="150"/>
      <c r="HZ297" s="150"/>
      <c r="IA297" s="150"/>
      <c r="IB297" s="150"/>
      <c r="IC297" s="150"/>
      <c r="ID297" s="150"/>
      <c r="IE297" s="150"/>
      <c r="IF297" s="150"/>
      <c r="IG297" s="150"/>
      <c r="IH297" s="150"/>
      <c r="II297" s="150"/>
      <c r="IJ297" s="150"/>
      <c r="IK297" s="150"/>
      <c r="IL297" s="150"/>
      <c r="IM297" s="150"/>
      <c r="IN297" s="150"/>
      <c r="IO297" s="150"/>
      <c r="IP297" s="150"/>
      <c r="IQ297" s="150"/>
      <c r="IR297" s="150"/>
      <c r="IS297" s="150"/>
      <c r="IT297" s="150"/>
      <c r="IU297" s="150"/>
      <c r="IV297" s="150"/>
      <c r="IW297" s="150"/>
      <c r="IX297" s="150"/>
      <c r="IY297" s="150"/>
      <c r="IZ297" s="150"/>
      <c r="JA297" s="150"/>
      <c r="JB297" s="150"/>
      <c r="JC297" s="150"/>
      <c r="JD297" s="150"/>
      <c r="JE297" s="150"/>
      <c r="JF297" s="150"/>
      <c r="JG297" s="150"/>
      <c r="JH297" s="150"/>
      <c r="JI297" s="150"/>
      <c r="JJ297" s="150"/>
      <c r="JK297" s="150"/>
      <c r="JL297" s="150"/>
      <c r="JM297" s="150"/>
      <c r="JN297" s="150"/>
      <c r="JO297" s="150"/>
      <c r="JP297" s="150"/>
      <c r="JQ297" s="150"/>
      <c r="JR297" s="150"/>
      <c r="JS297" s="150"/>
      <c r="JT297" s="150"/>
      <c r="JU297" s="150"/>
      <c r="JV297" s="150"/>
      <c r="JW297" s="150"/>
      <c r="JX297" s="150"/>
      <c r="JY297" s="150"/>
      <c r="JZ297" s="150"/>
      <c r="KA297" s="150"/>
      <c r="KB297" s="150"/>
      <c r="KC297" s="150"/>
      <c r="KD297" s="150"/>
      <c r="KE297" s="150"/>
      <c r="KF297" s="150"/>
      <c r="KG297" s="150"/>
      <c r="KH297" s="150"/>
      <c r="KI297" s="150"/>
      <c r="KJ297" s="150"/>
      <c r="KK297" s="150"/>
      <c r="KL297" s="150"/>
      <c r="KM297" s="150"/>
      <c r="KN297" s="150"/>
      <c r="KO297" s="150"/>
      <c r="KP297" s="150"/>
      <c r="KQ297" s="150"/>
      <c r="KR297" s="150"/>
      <c r="KS297" s="150"/>
      <c r="KT297" s="150"/>
      <c r="KU297" s="150"/>
      <c r="KV297" s="150"/>
      <c r="KW297" s="150"/>
      <c r="KX297" s="150"/>
      <c r="KY297" s="150"/>
      <c r="KZ297" s="150"/>
      <c r="LA297" s="150"/>
      <c r="LB297" s="150"/>
      <c r="LC297" s="150"/>
      <c r="LD297" s="150"/>
      <c r="LE297" s="150"/>
      <c r="LF297" s="150"/>
      <c r="LG297" s="150"/>
      <c r="LH297" s="150"/>
      <c r="LI297" s="150"/>
      <c r="LJ297" s="150"/>
      <c r="LK297" s="150"/>
      <c r="LL297" s="150"/>
      <c r="LM297" s="150"/>
      <c r="LN297" s="150"/>
      <c r="LO297" s="150"/>
      <c r="LP297" s="150"/>
      <c r="LQ297" s="150"/>
      <c r="LR297" s="150"/>
    </row>
    <row r="298" spans="1:330" s="158" customFormat="1" ht="15" x14ac:dyDescent="0.2">
      <c r="A298" s="151" t="s">
        <v>616</v>
      </c>
      <c r="B298" s="151" t="s">
        <v>639</v>
      </c>
      <c r="C298" s="153">
        <v>43</v>
      </c>
      <c r="D298" s="153"/>
      <c r="E298" s="151" t="s">
        <v>101</v>
      </c>
      <c r="F298" s="174">
        <v>3233</v>
      </c>
      <c r="G298" s="155" t="s">
        <v>54</v>
      </c>
      <c r="H298" s="156"/>
      <c r="I298" s="94">
        <v>0</v>
      </c>
      <c r="J298" s="112"/>
      <c r="K298" s="94">
        <v>400</v>
      </c>
      <c r="L298" s="112"/>
      <c r="M298" s="118">
        <v>400</v>
      </c>
      <c r="N298" s="113"/>
      <c r="O298" s="118">
        <v>400</v>
      </c>
      <c r="P298" s="113"/>
      <c r="Q298" s="118">
        <v>400</v>
      </c>
      <c r="R298" s="113"/>
      <c r="S298" s="118"/>
      <c r="T298" s="113"/>
      <c r="U298" s="94">
        <v>0</v>
      </c>
      <c r="V298" s="112"/>
      <c r="W298" s="118"/>
      <c r="X298" s="113"/>
      <c r="Y298" s="118"/>
      <c r="Z298" s="113"/>
      <c r="AA298" s="118"/>
      <c r="AB298" s="113"/>
      <c r="AC298" s="118"/>
      <c r="AD298" s="113"/>
      <c r="AE298" s="118"/>
      <c r="AF298" s="113"/>
      <c r="AG298" s="118"/>
      <c r="AH298" s="113"/>
      <c r="AI298" s="118"/>
      <c r="AJ298" s="113"/>
      <c r="AK298" s="118"/>
      <c r="AL298" s="113"/>
      <c r="AM298" s="157"/>
      <c r="AN298" s="157"/>
      <c r="AO298" s="157"/>
      <c r="AP298" s="157"/>
      <c r="AQ298" s="157"/>
      <c r="AR298" s="157"/>
      <c r="AS298" s="157"/>
      <c r="AT298" s="157"/>
      <c r="AU298" s="157"/>
      <c r="AV298" s="157"/>
      <c r="AW298" s="157"/>
      <c r="AX298" s="157"/>
      <c r="AY298" s="157"/>
      <c r="AZ298" s="157"/>
      <c r="BA298" s="157"/>
      <c r="BB298" s="157"/>
      <c r="BC298" s="157"/>
      <c r="BD298" s="157"/>
      <c r="BE298" s="157"/>
      <c r="BF298" s="157"/>
      <c r="BG298" s="157"/>
      <c r="BH298" s="157"/>
      <c r="BI298" s="157"/>
      <c r="BJ298" s="157"/>
      <c r="BK298" s="157"/>
      <c r="BL298" s="157"/>
      <c r="BM298" s="157"/>
      <c r="BN298" s="157"/>
      <c r="BO298" s="157"/>
      <c r="BP298" s="157"/>
      <c r="BQ298" s="157"/>
      <c r="BR298" s="157"/>
      <c r="BS298" s="157"/>
      <c r="BT298" s="157"/>
      <c r="BU298" s="157"/>
      <c r="BV298" s="157"/>
      <c r="BW298" s="157"/>
      <c r="BX298" s="157"/>
      <c r="BY298" s="157"/>
      <c r="BZ298" s="157"/>
      <c r="CA298" s="157"/>
      <c r="CB298" s="157"/>
      <c r="CC298" s="157"/>
      <c r="CD298" s="157"/>
      <c r="CE298" s="157"/>
      <c r="CF298" s="157"/>
      <c r="CG298" s="157"/>
      <c r="CH298" s="157"/>
      <c r="CI298" s="157"/>
      <c r="CJ298" s="157"/>
      <c r="CK298" s="157"/>
      <c r="CL298" s="157"/>
      <c r="CM298" s="157"/>
      <c r="CN298" s="157"/>
      <c r="CO298" s="157"/>
      <c r="CP298" s="157"/>
      <c r="CQ298" s="157"/>
      <c r="CR298" s="157"/>
      <c r="CS298" s="157"/>
      <c r="CT298" s="157"/>
      <c r="CU298" s="157"/>
      <c r="CV298" s="157"/>
      <c r="CW298" s="157"/>
      <c r="CX298" s="157"/>
      <c r="CY298" s="157"/>
      <c r="CZ298" s="157"/>
      <c r="DA298" s="157"/>
      <c r="DB298" s="157"/>
      <c r="DC298" s="157"/>
      <c r="DD298" s="157"/>
      <c r="DE298" s="157"/>
      <c r="DF298" s="157"/>
      <c r="DG298" s="157"/>
      <c r="DH298" s="157"/>
      <c r="DI298" s="157"/>
      <c r="DJ298" s="157"/>
      <c r="DK298" s="157"/>
      <c r="DL298" s="157"/>
      <c r="DM298" s="157"/>
      <c r="DN298" s="157"/>
      <c r="DO298" s="157"/>
      <c r="DP298" s="157"/>
      <c r="DQ298" s="157"/>
      <c r="DR298" s="157"/>
      <c r="DS298" s="157"/>
      <c r="DT298" s="157"/>
      <c r="DU298" s="157"/>
      <c r="DV298" s="157"/>
      <c r="DW298" s="157"/>
      <c r="DX298" s="157"/>
      <c r="DY298" s="157"/>
      <c r="DZ298" s="157"/>
      <c r="EA298" s="157"/>
      <c r="EB298" s="157"/>
      <c r="EC298" s="157"/>
      <c r="ED298" s="157"/>
      <c r="EE298" s="157"/>
      <c r="EF298" s="157"/>
      <c r="EG298" s="157"/>
      <c r="EH298" s="157"/>
      <c r="EI298" s="157"/>
      <c r="EJ298" s="157"/>
      <c r="EK298" s="157"/>
      <c r="EL298" s="157"/>
      <c r="EM298" s="157"/>
      <c r="EN298" s="157"/>
      <c r="EO298" s="157"/>
      <c r="EP298" s="157"/>
      <c r="EQ298" s="157"/>
      <c r="ER298" s="157"/>
      <c r="ES298" s="157"/>
      <c r="ET298" s="157"/>
      <c r="EU298" s="157"/>
      <c r="EV298" s="157"/>
      <c r="EW298" s="157"/>
      <c r="EX298" s="157"/>
      <c r="EY298" s="157"/>
      <c r="EZ298" s="157"/>
      <c r="FA298" s="157"/>
      <c r="FB298" s="157"/>
      <c r="FC298" s="157"/>
      <c r="FD298" s="157"/>
      <c r="FE298" s="157"/>
      <c r="FF298" s="157"/>
      <c r="FG298" s="157"/>
      <c r="FH298" s="157"/>
      <c r="FI298" s="157"/>
      <c r="FJ298" s="157"/>
      <c r="FK298" s="157"/>
      <c r="FL298" s="157"/>
      <c r="FM298" s="157"/>
      <c r="FN298" s="157"/>
      <c r="FO298" s="157"/>
      <c r="FP298" s="157"/>
      <c r="FQ298" s="157"/>
      <c r="FR298" s="157"/>
      <c r="FS298" s="157"/>
      <c r="FT298" s="157"/>
      <c r="FU298" s="157"/>
      <c r="FV298" s="157"/>
      <c r="FW298" s="157"/>
      <c r="FX298" s="157"/>
      <c r="FY298" s="157"/>
      <c r="FZ298" s="157"/>
      <c r="GA298" s="157"/>
      <c r="GB298" s="157"/>
      <c r="GC298" s="157"/>
      <c r="GD298" s="157"/>
      <c r="GE298" s="157"/>
      <c r="GF298" s="157"/>
      <c r="GG298" s="157"/>
      <c r="GH298" s="157"/>
      <c r="GI298" s="157"/>
      <c r="GJ298" s="157"/>
      <c r="GK298" s="157"/>
      <c r="GL298" s="157"/>
      <c r="GM298" s="157"/>
      <c r="GN298" s="157"/>
      <c r="GO298" s="157"/>
      <c r="GP298" s="157"/>
      <c r="GQ298" s="157"/>
      <c r="GR298" s="157"/>
      <c r="GS298" s="157"/>
      <c r="GT298" s="157"/>
      <c r="GU298" s="157"/>
      <c r="GV298" s="157"/>
      <c r="GW298" s="157"/>
      <c r="GX298" s="157"/>
      <c r="GY298" s="157"/>
      <c r="GZ298" s="157"/>
      <c r="HA298" s="157"/>
      <c r="HB298" s="157"/>
      <c r="HC298" s="157"/>
      <c r="HD298" s="157"/>
      <c r="HE298" s="157"/>
      <c r="HF298" s="157"/>
      <c r="HG298" s="157"/>
      <c r="HH298" s="157"/>
      <c r="HI298" s="157"/>
      <c r="HJ298" s="157"/>
      <c r="HK298" s="157"/>
      <c r="HL298" s="157"/>
      <c r="HM298" s="157"/>
      <c r="HN298" s="157"/>
      <c r="HO298" s="157"/>
      <c r="HP298" s="157"/>
      <c r="HQ298" s="157"/>
      <c r="HR298" s="157"/>
      <c r="HS298" s="157"/>
      <c r="HT298" s="157"/>
      <c r="HU298" s="157"/>
      <c r="HV298" s="157"/>
      <c r="HW298" s="157"/>
      <c r="HX298" s="157"/>
      <c r="HY298" s="157"/>
      <c r="HZ298" s="157"/>
      <c r="IA298" s="157"/>
      <c r="IB298" s="157"/>
      <c r="IC298" s="157"/>
      <c r="ID298" s="157"/>
      <c r="IE298" s="157"/>
      <c r="IF298" s="157"/>
      <c r="IG298" s="157"/>
      <c r="IH298" s="157"/>
      <c r="II298" s="157"/>
      <c r="IJ298" s="157"/>
      <c r="IK298" s="157"/>
      <c r="IL298" s="157"/>
      <c r="IM298" s="157"/>
      <c r="IN298" s="157"/>
      <c r="IO298" s="157"/>
      <c r="IP298" s="157"/>
      <c r="IQ298" s="157"/>
      <c r="IR298" s="157"/>
      <c r="IS298" s="157"/>
      <c r="IT298" s="157"/>
      <c r="IU298" s="157"/>
      <c r="IV298" s="157"/>
      <c r="IW298" s="157"/>
      <c r="IX298" s="157"/>
      <c r="IY298" s="157"/>
      <c r="IZ298" s="157"/>
      <c r="JA298" s="157"/>
      <c r="JB298" s="157"/>
      <c r="JC298" s="157"/>
      <c r="JD298" s="157"/>
      <c r="JE298" s="157"/>
      <c r="JF298" s="157"/>
      <c r="JG298" s="157"/>
      <c r="JH298" s="157"/>
      <c r="JI298" s="157"/>
      <c r="JJ298" s="157"/>
      <c r="JK298" s="157"/>
      <c r="JL298" s="157"/>
      <c r="JM298" s="157"/>
      <c r="JN298" s="157"/>
      <c r="JO298" s="157"/>
      <c r="JP298" s="157"/>
      <c r="JQ298" s="157"/>
      <c r="JR298" s="157"/>
      <c r="JS298" s="157"/>
      <c r="JT298" s="157"/>
      <c r="JU298" s="157"/>
      <c r="JV298" s="157"/>
      <c r="JW298" s="157"/>
      <c r="JX298" s="157"/>
      <c r="JY298" s="157"/>
      <c r="JZ298" s="157"/>
      <c r="KA298" s="157"/>
      <c r="KB298" s="157"/>
      <c r="KC298" s="157"/>
      <c r="KD298" s="157"/>
      <c r="KE298" s="157"/>
      <c r="KF298" s="157"/>
      <c r="KG298" s="157"/>
      <c r="KH298" s="157"/>
      <c r="KI298" s="157"/>
      <c r="KJ298" s="157"/>
      <c r="KK298" s="157"/>
      <c r="KL298" s="157"/>
      <c r="KM298" s="157"/>
      <c r="KN298" s="157"/>
      <c r="KO298" s="157"/>
      <c r="KP298" s="157"/>
      <c r="KQ298" s="157"/>
      <c r="KR298" s="157"/>
      <c r="KS298" s="157"/>
      <c r="KT298" s="157"/>
      <c r="KU298" s="157"/>
      <c r="KV298" s="157"/>
      <c r="KW298" s="157"/>
      <c r="KX298" s="157"/>
      <c r="KY298" s="157"/>
      <c r="KZ298" s="157"/>
      <c r="LA298" s="157"/>
      <c r="LB298" s="157"/>
      <c r="LC298" s="157"/>
      <c r="LD298" s="157"/>
      <c r="LE298" s="157"/>
      <c r="LF298" s="157"/>
      <c r="LG298" s="157"/>
      <c r="LH298" s="157"/>
      <c r="LI298" s="157"/>
      <c r="LJ298" s="157"/>
      <c r="LK298" s="157"/>
      <c r="LL298" s="157"/>
      <c r="LM298" s="157"/>
      <c r="LN298" s="157"/>
      <c r="LO298" s="157"/>
      <c r="LP298" s="157"/>
      <c r="LQ298" s="157"/>
      <c r="LR298" s="157"/>
    </row>
    <row r="299" spans="1:330" s="158" customFormat="1" ht="15" x14ac:dyDescent="0.2">
      <c r="A299" s="151" t="s">
        <v>616</v>
      </c>
      <c r="B299" s="151" t="s">
        <v>639</v>
      </c>
      <c r="C299" s="153">
        <v>43</v>
      </c>
      <c r="D299" s="153"/>
      <c r="E299" s="151" t="s">
        <v>101</v>
      </c>
      <c r="F299" s="174">
        <v>3237</v>
      </c>
      <c r="G299" s="155" t="s">
        <v>58</v>
      </c>
      <c r="H299" s="156"/>
      <c r="I299" s="94">
        <v>2000</v>
      </c>
      <c r="J299" s="112"/>
      <c r="K299" s="94">
        <v>2000</v>
      </c>
      <c r="L299" s="112"/>
      <c r="M299" s="118">
        <v>2000</v>
      </c>
      <c r="N299" s="113"/>
      <c r="O299" s="118">
        <v>2000</v>
      </c>
      <c r="P299" s="113"/>
      <c r="Q299" s="118">
        <v>2000</v>
      </c>
      <c r="R299" s="113"/>
      <c r="S299" s="118"/>
      <c r="T299" s="113"/>
      <c r="U299" s="94">
        <v>0</v>
      </c>
      <c r="V299" s="112"/>
      <c r="W299" s="118"/>
      <c r="X299" s="113"/>
      <c r="Y299" s="118"/>
      <c r="Z299" s="113"/>
      <c r="AA299" s="118"/>
      <c r="AB299" s="113"/>
      <c r="AC299" s="118"/>
      <c r="AD299" s="113"/>
      <c r="AE299" s="118"/>
      <c r="AF299" s="113"/>
      <c r="AG299" s="118"/>
      <c r="AH299" s="113"/>
      <c r="AI299" s="118"/>
      <c r="AJ299" s="113"/>
      <c r="AK299" s="118"/>
      <c r="AL299" s="113"/>
      <c r="AM299" s="157"/>
      <c r="AN299" s="157"/>
      <c r="AO299" s="157"/>
      <c r="AP299" s="157"/>
      <c r="AQ299" s="157"/>
      <c r="AR299" s="157"/>
      <c r="AS299" s="157"/>
      <c r="AT299" s="157"/>
      <c r="AU299" s="157"/>
      <c r="AV299" s="157"/>
      <c r="AW299" s="157"/>
      <c r="AX299" s="157"/>
      <c r="AY299" s="157"/>
      <c r="AZ299" s="157"/>
      <c r="BA299" s="157"/>
      <c r="BB299" s="157"/>
      <c r="BC299" s="157"/>
      <c r="BD299" s="157"/>
      <c r="BE299" s="157"/>
      <c r="BF299" s="157"/>
      <c r="BG299" s="157"/>
      <c r="BH299" s="157"/>
      <c r="BI299" s="157"/>
      <c r="BJ299" s="157"/>
      <c r="BK299" s="157"/>
      <c r="BL299" s="157"/>
      <c r="BM299" s="157"/>
      <c r="BN299" s="157"/>
      <c r="BO299" s="157"/>
      <c r="BP299" s="157"/>
      <c r="BQ299" s="157"/>
      <c r="BR299" s="157"/>
      <c r="BS299" s="157"/>
      <c r="BT299" s="157"/>
      <c r="BU299" s="157"/>
      <c r="BV299" s="157"/>
      <c r="BW299" s="157"/>
      <c r="BX299" s="157"/>
      <c r="BY299" s="157"/>
      <c r="BZ299" s="157"/>
      <c r="CA299" s="157"/>
      <c r="CB299" s="157"/>
      <c r="CC299" s="157"/>
      <c r="CD299" s="157"/>
      <c r="CE299" s="157"/>
      <c r="CF299" s="157"/>
      <c r="CG299" s="157"/>
      <c r="CH299" s="157"/>
      <c r="CI299" s="157"/>
      <c r="CJ299" s="157"/>
      <c r="CK299" s="157"/>
      <c r="CL299" s="157"/>
      <c r="CM299" s="157"/>
      <c r="CN299" s="157"/>
      <c r="CO299" s="157"/>
      <c r="CP299" s="157"/>
      <c r="CQ299" s="157"/>
      <c r="CR299" s="157"/>
      <c r="CS299" s="157"/>
      <c r="CT299" s="157"/>
      <c r="CU299" s="157"/>
      <c r="CV299" s="157"/>
      <c r="CW299" s="157"/>
      <c r="CX299" s="157"/>
      <c r="CY299" s="157"/>
      <c r="CZ299" s="157"/>
      <c r="DA299" s="157"/>
      <c r="DB299" s="157"/>
      <c r="DC299" s="157"/>
      <c r="DD299" s="157"/>
      <c r="DE299" s="157"/>
      <c r="DF299" s="157"/>
      <c r="DG299" s="157"/>
      <c r="DH299" s="157"/>
      <c r="DI299" s="157"/>
      <c r="DJ299" s="157"/>
      <c r="DK299" s="157"/>
      <c r="DL299" s="157"/>
      <c r="DM299" s="157"/>
      <c r="DN299" s="157"/>
      <c r="DO299" s="157"/>
      <c r="DP299" s="157"/>
      <c r="DQ299" s="157"/>
      <c r="DR299" s="157"/>
      <c r="DS299" s="157"/>
      <c r="DT299" s="157"/>
      <c r="DU299" s="157"/>
      <c r="DV299" s="157"/>
      <c r="DW299" s="157"/>
      <c r="DX299" s="157"/>
      <c r="DY299" s="157"/>
      <c r="DZ299" s="157"/>
      <c r="EA299" s="157"/>
      <c r="EB299" s="157"/>
      <c r="EC299" s="157"/>
      <c r="ED299" s="157"/>
      <c r="EE299" s="157"/>
      <c r="EF299" s="157"/>
      <c r="EG299" s="157"/>
      <c r="EH299" s="157"/>
      <c r="EI299" s="157"/>
      <c r="EJ299" s="157"/>
      <c r="EK299" s="157"/>
      <c r="EL299" s="157"/>
      <c r="EM299" s="157"/>
      <c r="EN299" s="157"/>
      <c r="EO299" s="157"/>
      <c r="EP299" s="157"/>
      <c r="EQ299" s="157"/>
      <c r="ER299" s="157"/>
      <c r="ES299" s="157"/>
      <c r="ET299" s="157"/>
      <c r="EU299" s="157"/>
      <c r="EV299" s="157"/>
      <c r="EW299" s="157"/>
      <c r="EX299" s="157"/>
      <c r="EY299" s="157"/>
      <c r="EZ299" s="157"/>
      <c r="FA299" s="157"/>
      <c r="FB299" s="157"/>
      <c r="FC299" s="157"/>
      <c r="FD299" s="157"/>
      <c r="FE299" s="157"/>
      <c r="FF299" s="157"/>
      <c r="FG299" s="157"/>
      <c r="FH299" s="157"/>
      <c r="FI299" s="157"/>
      <c r="FJ299" s="157"/>
      <c r="FK299" s="157"/>
      <c r="FL299" s="157"/>
      <c r="FM299" s="157"/>
      <c r="FN299" s="157"/>
      <c r="FO299" s="157"/>
      <c r="FP299" s="157"/>
      <c r="FQ299" s="157"/>
      <c r="FR299" s="157"/>
      <c r="FS299" s="157"/>
      <c r="FT299" s="157"/>
      <c r="FU299" s="157"/>
      <c r="FV299" s="157"/>
      <c r="FW299" s="157"/>
      <c r="FX299" s="157"/>
      <c r="FY299" s="157"/>
      <c r="FZ299" s="157"/>
      <c r="GA299" s="157"/>
      <c r="GB299" s="157"/>
      <c r="GC299" s="157"/>
      <c r="GD299" s="157"/>
      <c r="GE299" s="157"/>
      <c r="GF299" s="157"/>
      <c r="GG299" s="157"/>
      <c r="GH299" s="157"/>
      <c r="GI299" s="157"/>
      <c r="GJ299" s="157"/>
      <c r="GK299" s="157"/>
      <c r="GL299" s="157"/>
      <c r="GM299" s="157"/>
      <c r="GN299" s="157"/>
      <c r="GO299" s="157"/>
      <c r="GP299" s="157"/>
      <c r="GQ299" s="157"/>
      <c r="GR299" s="157"/>
      <c r="GS299" s="157"/>
      <c r="GT299" s="157"/>
      <c r="GU299" s="157"/>
      <c r="GV299" s="157"/>
      <c r="GW299" s="157"/>
      <c r="GX299" s="157"/>
      <c r="GY299" s="157"/>
      <c r="GZ299" s="157"/>
      <c r="HA299" s="157"/>
      <c r="HB299" s="157"/>
      <c r="HC299" s="157"/>
      <c r="HD299" s="157"/>
      <c r="HE299" s="157"/>
      <c r="HF299" s="157"/>
      <c r="HG299" s="157"/>
      <c r="HH299" s="157"/>
      <c r="HI299" s="157"/>
      <c r="HJ299" s="157"/>
      <c r="HK299" s="157"/>
      <c r="HL299" s="157"/>
      <c r="HM299" s="157"/>
      <c r="HN299" s="157"/>
      <c r="HO299" s="157"/>
      <c r="HP299" s="157"/>
      <c r="HQ299" s="157"/>
      <c r="HR299" s="157"/>
      <c r="HS299" s="157"/>
      <c r="HT299" s="157"/>
      <c r="HU299" s="157"/>
      <c r="HV299" s="157"/>
      <c r="HW299" s="157"/>
      <c r="HX299" s="157"/>
      <c r="HY299" s="157"/>
      <c r="HZ299" s="157"/>
      <c r="IA299" s="157"/>
      <c r="IB299" s="157"/>
      <c r="IC299" s="157"/>
      <c r="ID299" s="157"/>
      <c r="IE299" s="157"/>
      <c r="IF299" s="157"/>
      <c r="IG299" s="157"/>
      <c r="IH299" s="157"/>
      <c r="II299" s="157"/>
      <c r="IJ299" s="157"/>
      <c r="IK299" s="157"/>
      <c r="IL299" s="157"/>
      <c r="IM299" s="157"/>
      <c r="IN299" s="157"/>
      <c r="IO299" s="157"/>
      <c r="IP299" s="157"/>
      <c r="IQ299" s="157"/>
      <c r="IR299" s="157"/>
      <c r="IS299" s="157"/>
      <c r="IT299" s="157"/>
      <c r="IU299" s="157"/>
      <c r="IV299" s="157"/>
      <c r="IW299" s="157"/>
      <c r="IX299" s="157"/>
      <c r="IY299" s="157"/>
      <c r="IZ299" s="157"/>
      <c r="JA299" s="157"/>
      <c r="JB299" s="157"/>
      <c r="JC299" s="157"/>
      <c r="JD299" s="157"/>
      <c r="JE299" s="157"/>
      <c r="JF299" s="157"/>
      <c r="JG299" s="157"/>
      <c r="JH299" s="157"/>
      <c r="JI299" s="157"/>
      <c r="JJ299" s="157"/>
      <c r="JK299" s="157"/>
      <c r="JL299" s="157"/>
      <c r="JM299" s="157"/>
      <c r="JN299" s="157"/>
      <c r="JO299" s="157"/>
      <c r="JP299" s="157"/>
      <c r="JQ299" s="157"/>
      <c r="JR299" s="157"/>
      <c r="JS299" s="157"/>
      <c r="JT299" s="157"/>
      <c r="JU299" s="157"/>
      <c r="JV299" s="157"/>
      <c r="JW299" s="157"/>
      <c r="JX299" s="157"/>
      <c r="JY299" s="157"/>
      <c r="JZ299" s="157"/>
      <c r="KA299" s="157"/>
      <c r="KB299" s="157"/>
      <c r="KC299" s="157"/>
      <c r="KD299" s="157"/>
      <c r="KE299" s="157"/>
      <c r="KF299" s="157"/>
      <c r="KG299" s="157"/>
      <c r="KH299" s="157"/>
      <c r="KI299" s="157"/>
      <c r="KJ299" s="157"/>
      <c r="KK299" s="157"/>
      <c r="KL299" s="157"/>
      <c r="KM299" s="157"/>
      <c r="KN299" s="157"/>
      <c r="KO299" s="157"/>
      <c r="KP299" s="157"/>
      <c r="KQ299" s="157"/>
      <c r="KR299" s="157"/>
      <c r="KS299" s="157"/>
      <c r="KT299" s="157"/>
      <c r="KU299" s="157"/>
      <c r="KV299" s="157"/>
      <c r="KW299" s="157"/>
      <c r="KX299" s="157"/>
      <c r="KY299" s="157"/>
      <c r="KZ299" s="157"/>
      <c r="LA299" s="157"/>
      <c r="LB299" s="157"/>
      <c r="LC299" s="157"/>
      <c r="LD299" s="157"/>
      <c r="LE299" s="157"/>
      <c r="LF299" s="157"/>
      <c r="LG299" s="157"/>
      <c r="LH299" s="157"/>
      <c r="LI299" s="157"/>
      <c r="LJ299" s="157"/>
      <c r="LK299" s="157"/>
      <c r="LL299" s="157"/>
      <c r="LM299" s="157"/>
      <c r="LN299" s="157"/>
      <c r="LO299" s="157"/>
      <c r="LP299" s="157"/>
      <c r="LQ299" s="157"/>
      <c r="LR299" s="157"/>
    </row>
    <row r="300" spans="1:330" s="159" customFormat="1" x14ac:dyDescent="0.2">
      <c r="A300" s="145" t="s">
        <v>616</v>
      </c>
      <c r="B300" s="145" t="s">
        <v>639</v>
      </c>
      <c r="C300" s="147">
        <v>43</v>
      </c>
      <c r="D300" s="147"/>
      <c r="E300" s="145"/>
      <c r="F300" s="168">
        <v>329</v>
      </c>
      <c r="G300" s="148"/>
      <c r="H300" s="149"/>
      <c r="I300" s="101">
        <f t="shared" ref="I300:AL300" si="548">I301</f>
        <v>0</v>
      </c>
      <c r="J300" s="101">
        <f t="shared" si="548"/>
        <v>0</v>
      </c>
      <c r="K300" s="101">
        <f t="shared" si="548"/>
        <v>150</v>
      </c>
      <c r="L300" s="101">
        <f t="shared" si="548"/>
        <v>0</v>
      </c>
      <c r="M300" s="108">
        <f t="shared" si="548"/>
        <v>150</v>
      </c>
      <c r="N300" s="108">
        <f t="shared" si="548"/>
        <v>0</v>
      </c>
      <c r="O300" s="108">
        <f t="shared" si="548"/>
        <v>150</v>
      </c>
      <c r="P300" s="108">
        <f t="shared" si="548"/>
        <v>0</v>
      </c>
      <c r="Q300" s="108">
        <f t="shared" si="548"/>
        <v>150</v>
      </c>
      <c r="R300" s="108">
        <f t="shared" si="548"/>
        <v>0</v>
      </c>
      <c r="S300" s="108">
        <f t="shared" si="548"/>
        <v>0</v>
      </c>
      <c r="T300" s="108">
        <f t="shared" si="548"/>
        <v>0</v>
      </c>
      <c r="U300" s="101">
        <f t="shared" si="548"/>
        <v>0</v>
      </c>
      <c r="V300" s="101">
        <f t="shared" si="548"/>
        <v>0</v>
      </c>
      <c r="W300" s="108">
        <f t="shared" si="548"/>
        <v>0</v>
      </c>
      <c r="X300" s="108">
        <f t="shared" si="548"/>
        <v>0</v>
      </c>
      <c r="Y300" s="108">
        <f t="shared" si="548"/>
        <v>0</v>
      </c>
      <c r="Z300" s="108">
        <f t="shared" si="548"/>
        <v>0</v>
      </c>
      <c r="AA300" s="108">
        <f t="shared" si="548"/>
        <v>0</v>
      </c>
      <c r="AB300" s="108">
        <f t="shared" si="548"/>
        <v>0</v>
      </c>
      <c r="AC300" s="108">
        <f t="shared" si="548"/>
        <v>0</v>
      </c>
      <c r="AD300" s="108">
        <f t="shared" si="548"/>
        <v>0</v>
      </c>
      <c r="AE300" s="108">
        <f t="shared" si="548"/>
        <v>0</v>
      </c>
      <c r="AF300" s="108">
        <f t="shared" si="548"/>
        <v>0</v>
      </c>
      <c r="AG300" s="108">
        <f t="shared" si="548"/>
        <v>0</v>
      </c>
      <c r="AH300" s="108">
        <f t="shared" si="548"/>
        <v>0</v>
      </c>
      <c r="AI300" s="108">
        <f t="shared" si="548"/>
        <v>0</v>
      </c>
      <c r="AJ300" s="108">
        <f t="shared" si="548"/>
        <v>0</v>
      </c>
      <c r="AK300" s="108">
        <f t="shared" si="548"/>
        <v>0</v>
      </c>
      <c r="AL300" s="108">
        <f t="shared" si="548"/>
        <v>0</v>
      </c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0"/>
      <c r="BN300" s="150"/>
      <c r="BO300" s="150"/>
      <c r="BP300" s="150"/>
      <c r="BQ300" s="150"/>
      <c r="BR300" s="150"/>
      <c r="BS300" s="150"/>
      <c r="BT300" s="150"/>
      <c r="BU300" s="150"/>
      <c r="BV300" s="150"/>
      <c r="BW300" s="150"/>
      <c r="BX300" s="150"/>
      <c r="BY300" s="150"/>
      <c r="BZ300" s="150"/>
      <c r="CA300" s="150"/>
      <c r="CB300" s="150"/>
      <c r="CC300" s="150"/>
      <c r="CD300" s="150"/>
      <c r="CE300" s="150"/>
      <c r="CF300" s="150"/>
      <c r="CG300" s="150"/>
      <c r="CH300" s="150"/>
      <c r="CI300" s="150"/>
      <c r="CJ300" s="150"/>
      <c r="CK300" s="150"/>
      <c r="CL300" s="150"/>
      <c r="CM300" s="150"/>
      <c r="CN300" s="150"/>
      <c r="CO300" s="150"/>
      <c r="CP300" s="150"/>
      <c r="CQ300" s="150"/>
      <c r="CR300" s="150"/>
      <c r="CS300" s="150"/>
      <c r="CT300" s="150"/>
      <c r="CU300" s="150"/>
      <c r="CV300" s="150"/>
      <c r="CW300" s="150"/>
      <c r="CX300" s="150"/>
      <c r="CY300" s="150"/>
      <c r="CZ300" s="150"/>
      <c r="DA300" s="150"/>
      <c r="DB300" s="150"/>
      <c r="DC300" s="150"/>
      <c r="DD300" s="150"/>
      <c r="DE300" s="150"/>
      <c r="DF300" s="150"/>
      <c r="DG300" s="150"/>
      <c r="DH300" s="150"/>
      <c r="DI300" s="150"/>
      <c r="DJ300" s="150"/>
      <c r="DK300" s="150"/>
      <c r="DL300" s="150"/>
      <c r="DM300" s="150"/>
      <c r="DN300" s="150"/>
      <c r="DO300" s="150"/>
      <c r="DP300" s="150"/>
      <c r="DQ300" s="150"/>
      <c r="DR300" s="150"/>
      <c r="DS300" s="150"/>
      <c r="DT300" s="150"/>
      <c r="DU300" s="150"/>
      <c r="DV300" s="150"/>
      <c r="DW300" s="150"/>
      <c r="DX300" s="150"/>
      <c r="DY300" s="150"/>
      <c r="DZ300" s="150"/>
      <c r="EA300" s="150"/>
      <c r="EB300" s="150"/>
      <c r="EC300" s="150"/>
      <c r="ED300" s="150"/>
      <c r="EE300" s="150"/>
      <c r="EF300" s="150"/>
      <c r="EG300" s="150"/>
      <c r="EH300" s="150"/>
      <c r="EI300" s="150"/>
      <c r="EJ300" s="150"/>
      <c r="EK300" s="150"/>
      <c r="EL300" s="150"/>
      <c r="EM300" s="150"/>
      <c r="EN300" s="150"/>
      <c r="EO300" s="150"/>
      <c r="EP300" s="150"/>
      <c r="EQ300" s="150"/>
      <c r="ER300" s="150"/>
      <c r="ES300" s="150"/>
      <c r="ET300" s="150"/>
      <c r="EU300" s="150"/>
      <c r="EV300" s="150"/>
      <c r="EW300" s="150"/>
      <c r="EX300" s="150"/>
      <c r="EY300" s="150"/>
      <c r="EZ300" s="150"/>
      <c r="FA300" s="150"/>
      <c r="FB300" s="150"/>
      <c r="FC300" s="150"/>
      <c r="FD300" s="150"/>
      <c r="FE300" s="150"/>
      <c r="FF300" s="150"/>
      <c r="FG300" s="150"/>
      <c r="FH300" s="150"/>
      <c r="FI300" s="150"/>
      <c r="FJ300" s="150"/>
      <c r="FK300" s="150"/>
      <c r="FL300" s="150"/>
      <c r="FM300" s="150"/>
      <c r="FN300" s="150"/>
      <c r="FO300" s="150"/>
      <c r="FP300" s="150"/>
      <c r="FQ300" s="150"/>
      <c r="FR300" s="150"/>
      <c r="FS300" s="150"/>
      <c r="FT300" s="150"/>
      <c r="FU300" s="150"/>
      <c r="FV300" s="150"/>
      <c r="FW300" s="150"/>
      <c r="FX300" s="150"/>
      <c r="FY300" s="150"/>
      <c r="FZ300" s="150"/>
      <c r="GA300" s="150"/>
      <c r="GB300" s="150"/>
      <c r="GC300" s="150"/>
      <c r="GD300" s="150"/>
      <c r="GE300" s="150"/>
      <c r="GF300" s="150"/>
      <c r="GG300" s="150"/>
      <c r="GH300" s="150"/>
      <c r="GI300" s="150"/>
      <c r="GJ300" s="150"/>
      <c r="GK300" s="150"/>
      <c r="GL300" s="150"/>
      <c r="GM300" s="150"/>
      <c r="GN300" s="150"/>
      <c r="GO300" s="150"/>
      <c r="GP300" s="150"/>
      <c r="GQ300" s="150"/>
      <c r="GR300" s="150"/>
      <c r="GS300" s="150"/>
      <c r="GT300" s="150"/>
      <c r="GU300" s="150"/>
      <c r="GV300" s="150"/>
      <c r="GW300" s="150"/>
      <c r="GX300" s="150"/>
      <c r="GY300" s="150"/>
      <c r="GZ300" s="150"/>
      <c r="HA300" s="150"/>
      <c r="HB300" s="150"/>
      <c r="HC300" s="150"/>
      <c r="HD300" s="150"/>
      <c r="HE300" s="150"/>
      <c r="HF300" s="150"/>
      <c r="HG300" s="150"/>
      <c r="HH300" s="150"/>
      <c r="HI300" s="150"/>
      <c r="HJ300" s="150"/>
      <c r="HK300" s="150"/>
      <c r="HL300" s="150"/>
      <c r="HM300" s="150"/>
      <c r="HN300" s="150"/>
      <c r="HO300" s="150"/>
      <c r="HP300" s="150"/>
      <c r="HQ300" s="150"/>
      <c r="HR300" s="150"/>
      <c r="HS300" s="150"/>
      <c r="HT300" s="150"/>
      <c r="HU300" s="150"/>
      <c r="HV300" s="150"/>
      <c r="HW300" s="150"/>
      <c r="HX300" s="150"/>
      <c r="HY300" s="150"/>
      <c r="HZ300" s="150"/>
      <c r="IA300" s="150"/>
      <c r="IB300" s="150"/>
      <c r="IC300" s="150"/>
      <c r="ID300" s="150"/>
      <c r="IE300" s="150"/>
      <c r="IF300" s="150"/>
      <c r="IG300" s="150"/>
      <c r="IH300" s="150"/>
      <c r="II300" s="150"/>
      <c r="IJ300" s="150"/>
      <c r="IK300" s="150"/>
      <c r="IL300" s="150"/>
      <c r="IM300" s="150"/>
      <c r="IN300" s="150"/>
      <c r="IO300" s="150"/>
      <c r="IP300" s="150"/>
      <c r="IQ300" s="150"/>
      <c r="IR300" s="150"/>
      <c r="IS300" s="150"/>
      <c r="IT300" s="150"/>
      <c r="IU300" s="150"/>
      <c r="IV300" s="150"/>
      <c r="IW300" s="150"/>
      <c r="IX300" s="150"/>
      <c r="IY300" s="150"/>
      <c r="IZ300" s="150"/>
      <c r="JA300" s="150"/>
      <c r="JB300" s="150"/>
      <c r="JC300" s="150"/>
      <c r="JD300" s="150"/>
      <c r="JE300" s="150"/>
      <c r="JF300" s="150"/>
      <c r="JG300" s="150"/>
      <c r="JH300" s="150"/>
      <c r="JI300" s="150"/>
      <c r="JJ300" s="150"/>
      <c r="JK300" s="150"/>
      <c r="JL300" s="150"/>
      <c r="JM300" s="150"/>
      <c r="JN300" s="150"/>
      <c r="JO300" s="150"/>
      <c r="JP300" s="150"/>
      <c r="JQ300" s="150"/>
      <c r="JR300" s="150"/>
      <c r="JS300" s="150"/>
      <c r="JT300" s="150"/>
      <c r="JU300" s="150"/>
      <c r="JV300" s="150"/>
      <c r="JW300" s="150"/>
      <c r="JX300" s="150"/>
      <c r="JY300" s="150"/>
      <c r="JZ300" s="150"/>
      <c r="KA300" s="150"/>
      <c r="KB300" s="150"/>
      <c r="KC300" s="150"/>
      <c r="KD300" s="150"/>
      <c r="KE300" s="150"/>
      <c r="KF300" s="150"/>
      <c r="KG300" s="150"/>
      <c r="KH300" s="150"/>
      <c r="KI300" s="150"/>
      <c r="KJ300" s="150"/>
      <c r="KK300" s="150"/>
      <c r="KL300" s="150"/>
      <c r="KM300" s="150"/>
      <c r="KN300" s="150"/>
      <c r="KO300" s="150"/>
      <c r="KP300" s="150"/>
      <c r="KQ300" s="150"/>
      <c r="KR300" s="150"/>
      <c r="KS300" s="150"/>
      <c r="KT300" s="150"/>
      <c r="KU300" s="150"/>
      <c r="KV300" s="150"/>
      <c r="KW300" s="150"/>
      <c r="KX300" s="150"/>
      <c r="KY300" s="150"/>
      <c r="KZ300" s="150"/>
      <c r="LA300" s="150"/>
      <c r="LB300" s="150"/>
      <c r="LC300" s="150"/>
      <c r="LD300" s="150"/>
      <c r="LE300" s="150"/>
      <c r="LF300" s="150"/>
      <c r="LG300" s="150"/>
      <c r="LH300" s="150"/>
      <c r="LI300" s="150"/>
      <c r="LJ300" s="150"/>
      <c r="LK300" s="150"/>
      <c r="LL300" s="150"/>
      <c r="LM300" s="150"/>
      <c r="LN300" s="150"/>
      <c r="LO300" s="150"/>
      <c r="LP300" s="150"/>
      <c r="LQ300" s="150"/>
      <c r="LR300" s="150"/>
    </row>
    <row r="301" spans="1:330" s="158" customFormat="1" ht="15" x14ac:dyDescent="0.2">
      <c r="A301" s="151" t="s">
        <v>616</v>
      </c>
      <c r="B301" s="151" t="s">
        <v>639</v>
      </c>
      <c r="C301" s="153">
        <v>43</v>
      </c>
      <c r="D301" s="153"/>
      <c r="E301" s="151" t="s">
        <v>101</v>
      </c>
      <c r="F301" s="174">
        <v>3293</v>
      </c>
      <c r="G301" s="155" t="s">
        <v>64</v>
      </c>
      <c r="H301" s="156"/>
      <c r="I301" s="94">
        <v>0</v>
      </c>
      <c r="J301" s="112"/>
      <c r="K301" s="94">
        <v>150</v>
      </c>
      <c r="L301" s="112"/>
      <c r="M301" s="118">
        <v>150</v>
      </c>
      <c r="N301" s="113"/>
      <c r="O301" s="118">
        <v>150</v>
      </c>
      <c r="P301" s="113"/>
      <c r="Q301" s="118">
        <v>150</v>
      </c>
      <c r="R301" s="113"/>
      <c r="S301" s="118"/>
      <c r="T301" s="113"/>
      <c r="U301" s="94">
        <v>0</v>
      </c>
      <c r="V301" s="112"/>
      <c r="W301" s="118"/>
      <c r="X301" s="113"/>
      <c r="Y301" s="118"/>
      <c r="Z301" s="113"/>
      <c r="AA301" s="118"/>
      <c r="AB301" s="113"/>
      <c r="AC301" s="118"/>
      <c r="AD301" s="113"/>
      <c r="AE301" s="118"/>
      <c r="AF301" s="113"/>
      <c r="AG301" s="118"/>
      <c r="AH301" s="113"/>
      <c r="AI301" s="118"/>
      <c r="AJ301" s="113"/>
      <c r="AK301" s="118"/>
      <c r="AL301" s="113"/>
      <c r="AM301" s="157"/>
      <c r="AN301" s="157"/>
      <c r="AO301" s="157"/>
      <c r="AP301" s="157"/>
      <c r="AQ301" s="157"/>
      <c r="AR301" s="157"/>
      <c r="AS301" s="157"/>
      <c r="AT301" s="157"/>
      <c r="AU301" s="157"/>
      <c r="AV301" s="157"/>
      <c r="AW301" s="157"/>
      <c r="AX301" s="157"/>
      <c r="AY301" s="157"/>
      <c r="AZ301" s="157"/>
      <c r="BA301" s="157"/>
      <c r="BB301" s="157"/>
      <c r="BC301" s="157"/>
      <c r="BD301" s="157"/>
      <c r="BE301" s="157"/>
      <c r="BF301" s="157"/>
      <c r="BG301" s="157"/>
      <c r="BH301" s="157"/>
      <c r="BI301" s="157"/>
      <c r="BJ301" s="157"/>
      <c r="BK301" s="157"/>
      <c r="BL301" s="157"/>
      <c r="BM301" s="157"/>
      <c r="BN301" s="157"/>
      <c r="BO301" s="157"/>
      <c r="BP301" s="157"/>
      <c r="BQ301" s="157"/>
      <c r="BR301" s="157"/>
      <c r="BS301" s="157"/>
      <c r="BT301" s="157"/>
      <c r="BU301" s="157"/>
      <c r="BV301" s="157"/>
      <c r="BW301" s="157"/>
      <c r="BX301" s="157"/>
      <c r="BY301" s="157"/>
      <c r="BZ301" s="157"/>
      <c r="CA301" s="157"/>
      <c r="CB301" s="157"/>
      <c r="CC301" s="157"/>
      <c r="CD301" s="157"/>
      <c r="CE301" s="157"/>
      <c r="CF301" s="157"/>
      <c r="CG301" s="157"/>
      <c r="CH301" s="157"/>
      <c r="CI301" s="157"/>
      <c r="CJ301" s="157"/>
      <c r="CK301" s="157"/>
      <c r="CL301" s="157"/>
      <c r="CM301" s="157"/>
      <c r="CN301" s="157"/>
      <c r="CO301" s="157"/>
      <c r="CP301" s="157"/>
      <c r="CQ301" s="157"/>
      <c r="CR301" s="157"/>
      <c r="CS301" s="157"/>
      <c r="CT301" s="157"/>
      <c r="CU301" s="157"/>
      <c r="CV301" s="157"/>
      <c r="CW301" s="157"/>
      <c r="CX301" s="157"/>
      <c r="CY301" s="157"/>
      <c r="CZ301" s="157"/>
      <c r="DA301" s="157"/>
      <c r="DB301" s="157"/>
      <c r="DC301" s="157"/>
      <c r="DD301" s="157"/>
      <c r="DE301" s="157"/>
      <c r="DF301" s="157"/>
      <c r="DG301" s="157"/>
      <c r="DH301" s="157"/>
      <c r="DI301" s="157"/>
      <c r="DJ301" s="157"/>
      <c r="DK301" s="157"/>
      <c r="DL301" s="157"/>
      <c r="DM301" s="157"/>
      <c r="DN301" s="157"/>
      <c r="DO301" s="157"/>
      <c r="DP301" s="157"/>
      <c r="DQ301" s="157"/>
      <c r="DR301" s="157"/>
      <c r="DS301" s="157"/>
      <c r="DT301" s="157"/>
      <c r="DU301" s="157"/>
      <c r="DV301" s="157"/>
      <c r="DW301" s="157"/>
      <c r="DX301" s="157"/>
      <c r="DY301" s="157"/>
      <c r="DZ301" s="157"/>
      <c r="EA301" s="157"/>
      <c r="EB301" s="157"/>
      <c r="EC301" s="157"/>
      <c r="ED301" s="157"/>
      <c r="EE301" s="157"/>
      <c r="EF301" s="157"/>
      <c r="EG301" s="157"/>
      <c r="EH301" s="157"/>
      <c r="EI301" s="157"/>
      <c r="EJ301" s="157"/>
      <c r="EK301" s="157"/>
      <c r="EL301" s="157"/>
      <c r="EM301" s="157"/>
      <c r="EN301" s="157"/>
      <c r="EO301" s="157"/>
      <c r="EP301" s="157"/>
      <c r="EQ301" s="157"/>
      <c r="ER301" s="157"/>
      <c r="ES301" s="157"/>
      <c r="ET301" s="157"/>
      <c r="EU301" s="157"/>
      <c r="EV301" s="157"/>
      <c r="EW301" s="157"/>
      <c r="EX301" s="157"/>
      <c r="EY301" s="157"/>
      <c r="EZ301" s="157"/>
      <c r="FA301" s="157"/>
      <c r="FB301" s="157"/>
      <c r="FC301" s="157"/>
      <c r="FD301" s="157"/>
      <c r="FE301" s="157"/>
      <c r="FF301" s="157"/>
      <c r="FG301" s="157"/>
      <c r="FH301" s="157"/>
      <c r="FI301" s="157"/>
      <c r="FJ301" s="157"/>
      <c r="FK301" s="157"/>
      <c r="FL301" s="157"/>
      <c r="FM301" s="157"/>
      <c r="FN301" s="157"/>
      <c r="FO301" s="157"/>
      <c r="FP301" s="157"/>
      <c r="FQ301" s="157"/>
      <c r="FR301" s="157"/>
      <c r="FS301" s="157"/>
      <c r="FT301" s="157"/>
      <c r="FU301" s="157"/>
      <c r="FV301" s="157"/>
      <c r="FW301" s="157"/>
      <c r="FX301" s="157"/>
      <c r="FY301" s="157"/>
      <c r="FZ301" s="157"/>
      <c r="GA301" s="157"/>
      <c r="GB301" s="157"/>
      <c r="GC301" s="157"/>
      <c r="GD301" s="157"/>
      <c r="GE301" s="157"/>
      <c r="GF301" s="157"/>
      <c r="GG301" s="157"/>
      <c r="GH301" s="157"/>
      <c r="GI301" s="157"/>
      <c r="GJ301" s="157"/>
      <c r="GK301" s="157"/>
      <c r="GL301" s="157"/>
      <c r="GM301" s="157"/>
      <c r="GN301" s="157"/>
      <c r="GO301" s="157"/>
      <c r="GP301" s="157"/>
      <c r="GQ301" s="157"/>
      <c r="GR301" s="157"/>
      <c r="GS301" s="157"/>
      <c r="GT301" s="157"/>
      <c r="GU301" s="157"/>
      <c r="GV301" s="157"/>
      <c r="GW301" s="157"/>
      <c r="GX301" s="157"/>
      <c r="GY301" s="157"/>
      <c r="GZ301" s="157"/>
      <c r="HA301" s="157"/>
      <c r="HB301" s="157"/>
      <c r="HC301" s="157"/>
      <c r="HD301" s="157"/>
      <c r="HE301" s="157"/>
      <c r="HF301" s="157"/>
      <c r="HG301" s="157"/>
      <c r="HH301" s="157"/>
      <c r="HI301" s="157"/>
      <c r="HJ301" s="157"/>
      <c r="HK301" s="157"/>
      <c r="HL301" s="157"/>
      <c r="HM301" s="157"/>
      <c r="HN301" s="157"/>
      <c r="HO301" s="157"/>
      <c r="HP301" s="157"/>
      <c r="HQ301" s="157"/>
      <c r="HR301" s="157"/>
      <c r="HS301" s="157"/>
      <c r="HT301" s="157"/>
      <c r="HU301" s="157"/>
      <c r="HV301" s="157"/>
      <c r="HW301" s="157"/>
      <c r="HX301" s="157"/>
      <c r="HY301" s="157"/>
      <c r="HZ301" s="157"/>
      <c r="IA301" s="157"/>
      <c r="IB301" s="157"/>
      <c r="IC301" s="157"/>
      <c r="ID301" s="157"/>
      <c r="IE301" s="157"/>
      <c r="IF301" s="157"/>
      <c r="IG301" s="157"/>
      <c r="IH301" s="157"/>
      <c r="II301" s="157"/>
      <c r="IJ301" s="157"/>
      <c r="IK301" s="157"/>
      <c r="IL301" s="157"/>
      <c r="IM301" s="157"/>
      <c r="IN301" s="157"/>
      <c r="IO301" s="157"/>
      <c r="IP301" s="157"/>
      <c r="IQ301" s="157"/>
      <c r="IR301" s="157"/>
      <c r="IS301" s="157"/>
      <c r="IT301" s="157"/>
      <c r="IU301" s="157"/>
      <c r="IV301" s="157"/>
      <c r="IW301" s="157"/>
      <c r="IX301" s="157"/>
      <c r="IY301" s="157"/>
      <c r="IZ301" s="157"/>
      <c r="JA301" s="157"/>
      <c r="JB301" s="157"/>
      <c r="JC301" s="157"/>
      <c r="JD301" s="157"/>
      <c r="JE301" s="157"/>
      <c r="JF301" s="157"/>
      <c r="JG301" s="157"/>
      <c r="JH301" s="157"/>
      <c r="JI301" s="157"/>
      <c r="JJ301" s="157"/>
      <c r="JK301" s="157"/>
      <c r="JL301" s="157"/>
      <c r="JM301" s="157"/>
      <c r="JN301" s="157"/>
      <c r="JO301" s="157"/>
      <c r="JP301" s="157"/>
      <c r="JQ301" s="157"/>
      <c r="JR301" s="157"/>
      <c r="JS301" s="157"/>
      <c r="JT301" s="157"/>
      <c r="JU301" s="157"/>
      <c r="JV301" s="157"/>
      <c r="JW301" s="157"/>
      <c r="JX301" s="157"/>
      <c r="JY301" s="157"/>
      <c r="JZ301" s="157"/>
      <c r="KA301" s="157"/>
      <c r="KB301" s="157"/>
      <c r="KC301" s="157"/>
      <c r="KD301" s="157"/>
      <c r="KE301" s="157"/>
      <c r="KF301" s="157"/>
      <c r="KG301" s="157"/>
      <c r="KH301" s="157"/>
      <c r="KI301" s="157"/>
      <c r="KJ301" s="157"/>
      <c r="KK301" s="157"/>
      <c r="KL301" s="157"/>
      <c r="KM301" s="157"/>
      <c r="KN301" s="157"/>
      <c r="KO301" s="157"/>
      <c r="KP301" s="157"/>
      <c r="KQ301" s="157"/>
      <c r="KR301" s="157"/>
      <c r="KS301" s="157"/>
      <c r="KT301" s="157"/>
      <c r="KU301" s="157"/>
      <c r="KV301" s="157"/>
      <c r="KW301" s="157"/>
      <c r="KX301" s="157"/>
      <c r="KY301" s="157"/>
      <c r="KZ301" s="157"/>
      <c r="LA301" s="157"/>
      <c r="LB301" s="157"/>
      <c r="LC301" s="157"/>
      <c r="LD301" s="157"/>
      <c r="LE301" s="157"/>
      <c r="LF301" s="157"/>
      <c r="LG301" s="157"/>
      <c r="LH301" s="157"/>
      <c r="LI301" s="157"/>
      <c r="LJ301" s="157"/>
      <c r="LK301" s="157"/>
      <c r="LL301" s="157"/>
      <c r="LM301" s="157"/>
      <c r="LN301" s="157"/>
      <c r="LO301" s="157"/>
      <c r="LP301" s="157"/>
      <c r="LQ301" s="157"/>
      <c r="LR301" s="157"/>
    </row>
    <row r="302" spans="1:330" x14ac:dyDescent="0.2">
      <c r="A302" s="170" t="s">
        <v>616</v>
      </c>
      <c r="B302" s="170" t="s">
        <v>639</v>
      </c>
      <c r="C302" s="141">
        <v>43</v>
      </c>
      <c r="D302" s="141"/>
      <c r="E302" s="171"/>
      <c r="F302" s="142">
        <v>42</v>
      </c>
      <c r="G302" s="143"/>
      <c r="H302" s="172"/>
      <c r="I302" s="105">
        <f t="shared" ref="I302:AK303" si="549">I303</f>
        <v>0</v>
      </c>
      <c r="J302" s="105">
        <f t="shared" si="549"/>
        <v>0</v>
      </c>
      <c r="K302" s="105">
        <f t="shared" si="549"/>
        <v>1500</v>
      </c>
      <c r="L302" s="105">
        <f t="shared" si="549"/>
        <v>0</v>
      </c>
      <c r="M302" s="105">
        <f t="shared" si="549"/>
        <v>1500</v>
      </c>
      <c r="N302" s="105">
        <f t="shared" si="549"/>
        <v>0</v>
      </c>
      <c r="O302" s="105">
        <f t="shared" si="549"/>
        <v>1500</v>
      </c>
      <c r="P302" s="105">
        <f t="shared" si="549"/>
        <v>0</v>
      </c>
      <c r="Q302" s="105">
        <f t="shared" si="549"/>
        <v>1500</v>
      </c>
      <c r="R302" s="105">
        <f t="shared" si="549"/>
        <v>0</v>
      </c>
      <c r="S302" s="105">
        <f t="shared" si="549"/>
        <v>0</v>
      </c>
      <c r="T302" s="105">
        <f t="shared" si="549"/>
        <v>0</v>
      </c>
      <c r="U302" s="105">
        <f t="shared" si="549"/>
        <v>0</v>
      </c>
      <c r="V302" s="105">
        <f t="shared" si="549"/>
        <v>0</v>
      </c>
      <c r="W302" s="105">
        <f t="shared" si="549"/>
        <v>0</v>
      </c>
      <c r="X302" s="105">
        <f t="shared" si="549"/>
        <v>0</v>
      </c>
      <c r="Y302" s="105">
        <f t="shared" si="549"/>
        <v>0</v>
      </c>
      <c r="Z302" s="105">
        <f t="shared" si="549"/>
        <v>0</v>
      </c>
      <c r="AA302" s="105">
        <f t="shared" si="549"/>
        <v>0</v>
      </c>
      <c r="AB302" s="105">
        <f t="shared" si="549"/>
        <v>0</v>
      </c>
      <c r="AC302" s="105">
        <f t="shared" si="549"/>
        <v>0</v>
      </c>
      <c r="AD302" s="105">
        <f t="shared" si="549"/>
        <v>0</v>
      </c>
      <c r="AE302" s="105">
        <f t="shared" si="549"/>
        <v>0</v>
      </c>
      <c r="AF302" s="105">
        <f t="shared" si="549"/>
        <v>0</v>
      </c>
      <c r="AG302" s="105">
        <f t="shared" si="549"/>
        <v>0</v>
      </c>
      <c r="AH302" s="105">
        <f t="shared" ref="AG302:AJ303" si="550">AH303</f>
        <v>0</v>
      </c>
      <c r="AI302" s="105">
        <f t="shared" si="549"/>
        <v>0</v>
      </c>
      <c r="AJ302" s="105">
        <f t="shared" si="550"/>
        <v>0</v>
      </c>
      <c r="AK302" s="105">
        <f t="shared" si="549"/>
        <v>0</v>
      </c>
      <c r="AL302" s="105">
        <f t="shared" ref="AK302:AL303" si="551">AL303</f>
        <v>0</v>
      </c>
    </row>
    <row r="303" spans="1:330" s="159" customFormat="1" x14ac:dyDescent="0.2">
      <c r="A303" s="145" t="s">
        <v>616</v>
      </c>
      <c r="B303" s="145" t="s">
        <v>639</v>
      </c>
      <c r="C303" s="147">
        <v>43</v>
      </c>
      <c r="D303" s="147"/>
      <c r="E303" s="145"/>
      <c r="F303" s="168">
        <v>422</v>
      </c>
      <c r="G303" s="148"/>
      <c r="H303" s="149"/>
      <c r="I303" s="101">
        <f t="shared" si="549"/>
        <v>0</v>
      </c>
      <c r="J303" s="101">
        <f t="shared" si="549"/>
        <v>0</v>
      </c>
      <c r="K303" s="101">
        <f t="shared" si="549"/>
        <v>1500</v>
      </c>
      <c r="L303" s="101">
        <f t="shared" si="549"/>
        <v>0</v>
      </c>
      <c r="M303" s="108">
        <f t="shared" si="549"/>
        <v>1500</v>
      </c>
      <c r="N303" s="108">
        <f t="shared" si="549"/>
        <v>0</v>
      </c>
      <c r="O303" s="108">
        <f t="shared" si="549"/>
        <v>1500</v>
      </c>
      <c r="P303" s="108">
        <f t="shared" si="549"/>
        <v>0</v>
      </c>
      <c r="Q303" s="108">
        <f t="shared" si="549"/>
        <v>1500</v>
      </c>
      <c r="R303" s="108">
        <f t="shared" si="549"/>
        <v>0</v>
      </c>
      <c r="S303" s="108">
        <f t="shared" si="549"/>
        <v>0</v>
      </c>
      <c r="T303" s="108">
        <f t="shared" si="549"/>
        <v>0</v>
      </c>
      <c r="U303" s="101">
        <f t="shared" si="549"/>
        <v>0</v>
      </c>
      <c r="V303" s="101">
        <f t="shared" si="549"/>
        <v>0</v>
      </c>
      <c r="W303" s="108">
        <f t="shared" si="549"/>
        <v>0</v>
      </c>
      <c r="X303" s="108">
        <f t="shared" si="549"/>
        <v>0</v>
      </c>
      <c r="Y303" s="108">
        <f t="shared" si="549"/>
        <v>0</v>
      </c>
      <c r="Z303" s="108">
        <f t="shared" si="549"/>
        <v>0</v>
      </c>
      <c r="AA303" s="108">
        <f t="shared" si="549"/>
        <v>0</v>
      </c>
      <c r="AB303" s="108">
        <f t="shared" si="549"/>
        <v>0</v>
      </c>
      <c r="AC303" s="108">
        <f t="shared" si="549"/>
        <v>0</v>
      </c>
      <c r="AD303" s="108">
        <f t="shared" si="549"/>
        <v>0</v>
      </c>
      <c r="AE303" s="108">
        <f t="shared" si="549"/>
        <v>0</v>
      </c>
      <c r="AF303" s="108">
        <f t="shared" si="549"/>
        <v>0</v>
      </c>
      <c r="AG303" s="108">
        <f t="shared" si="550"/>
        <v>0</v>
      </c>
      <c r="AH303" s="108">
        <f t="shared" si="550"/>
        <v>0</v>
      </c>
      <c r="AI303" s="108">
        <f t="shared" si="550"/>
        <v>0</v>
      </c>
      <c r="AJ303" s="108">
        <f t="shared" si="550"/>
        <v>0</v>
      </c>
      <c r="AK303" s="108">
        <f t="shared" si="551"/>
        <v>0</v>
      </c>
      <c r="AL303" s="108">
        <f t="shared" si="551"/>
        <v>0</v>
      </c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  <c r="CA303" s="150"/>
      <c r="CB303" s="150"/>
      <c r="CC303" s="150"/>
      <c r="CD303" s="150"/>
      <c r="CE303" s="150"/>
      <c r="CF303" s="150"/>
      <c r="CG303" s="150"/>
      <c r="CH303" s="150"/>
      <c r="CI303" s="150"/>
      <c r="CJ303" s="150"/>
      <c r="CK303" s="150"/>
      <c r="CL303" s="150"/>
      <c r="CM303" s="150"/>
      <c r="CN303" s="150"/>
      <c r="CO303" s="150"/>
      <c r="CP303" s="150"/>
      <c r="CQ303" s="150"/>
      <c r="CR303" s="150"/>
      <c r="CS303" s="150"/>
      <c r="CT303" s="150"/>
      <c r="CU303" s="150"/>
      <c r="CV303" s="150"/>
      <c r="CW303" s="150"/>
      <c r="CX303" s="150"/>
      <c r="CY303" s="150"/>
      <c r="CZ303" s="150"/>
      <c r="DA303" s="150"/>
      <c r="DB303" s="150"/>
      <c r="DC303" s="150"/>
      <c r="DD303" s="150"/>
      <c r="DE303" s="150"/>
      <c r="DF303" s="150"/>
      <c r="DG303" s="150"/>
      <c r="DH303" s="150"/>
      <c r="DI303" s="150"/>
      <c r="DJ303" s="150"/>
      <c r="DK303" s="150"/>
      <c r="DL303" s="150"/>
      <c r="DM303" s="150"/>
      <c r="DN303" s="150"/>
      <c r="DO303" s="150"/>
      <c r="DP303" s="150"/>
      <c r="DQ303" s="150"/>
      <c r="DR303" s="150"/>
      <c r="DS303" s="150"/>
      <c r="DT303" s="150"/>
      <c r="DU303" s="150"/>
      <c r="DV303" s="150"/>
      <c r="DW303" s="150"/>
      <c r="DX303" s="150"/>
      <c r="DY303" s="150"/>
      <c r="DZ303" s="150"/>
      <c r="EA303" s="150"/>
      <c r="EB303" s="150"/>
      <c r="EC303" s="150"/>
      <c r="ED303" s="150"/>
      <c r="EE303" s="150"/>
      <c r="EF303" s="150"/>
      <c r="EG303" s="150"/>
      <c r="EH303" s="150"/>
      <c r="EI303" s="150"/>
      <c r="EJ303" s="150"/>
      <c r="EK303" s="150"/>
      <c r="EL303" s="150"/>
      <c r="EM303" s="150"/>
      <c r="EN303" s="150"/>
      <c r="EO303" s="150"/>
      <c r="EP303" s="150"/>
      <c r="EQ303" s="150"/>
      <c r="ER303" s="150"/>
      <c r="ES303" s="150"/>
      <c r="ET303" s="150"/>
      <c r="EU303" s="150"/>
      <c r="EV303" s="150"/>
      <c r="EW303" s="150"/>
      <c r="EX303" s="150"/>
      <c r="EY303" s="150"/>
      <c r="EZ303" s="150"/>
      <c r="FA303" s="150"/>
      <c r="FB303" s="150"/>
      <c r="FC303" s="150"/>
      <c r="FD303" s="150"/>
      <c r="FE303" s="150"/>
      <c r="FF303" s="150"/>
      <c r="FG303" s="150"/>
      <c r="FH303" s="150"/>
      <c r="FI303" s="150"/>
      <c r="FJ303" s="150"/>
      <c r="FK303" s="150"/>
      <c r="FL303" s="150"/>
      <c r="FM303" s="150"/>
      <c r="FN303" s="150"/>
      <c r="FO303" s="150"/>
      <c r="FP303" s="150"/>
      <c r="FQ303" s="150"/>
      <c r="FR303" s="150"/>
      <c r="FS303" s="150"/>
      <c r="FT303" s="150"/>
      <c r="FU303" s="150"/>
      <c r="FV303" s="150"/>
      <c r="FW303" s="150"/>
      <c r="FX303" s="150"/>
      <c r="FY303" s="150"/>
      <c r="FZ303" s="150"/>
      <c r="GA303" s="150"/>
      <c r="GB303" s="150"/>
      <c r="GC303" s="150"/>
      <c r="GD303" s="150"/>
      <c r="GE303" s="150"/>
      <c r="GF303" s="150"/>
      <c r="GG303" s="150"/>
      <c r="GH303" s="150"/>
      <c r="GI303" s="150"/>
      <c r="GJ303" s="150"/>
      <c r="GK303" s="150"/>
      <c r="GL303" s="150"/>
      <c r="GM303" s="150"/>
      <c r="GN303" s="150"/>
      <c r="GO303" s="150"/>
      <c r="GP303" s="150"/>
      <c r="GQ303" s="150"/>
      <c r="GR303" s="150"/>
      <c r="GS303" s="150"/>
      <c r="GT303" s="150"/>
      <c r="GU303" s="150"/>
      <c r="GV303" s="150"/>
      <c r="GW303" s="150"/>
      <c r="GX303" s="150"/>
      <c r="GY303" s="150"/>
      <c r="GZ303" s="150"/>
      <c r="HA303" s="150"/>
      <c r="HB303" s="150"/>
      <c r="HC303" s="150"/>
      <c r="HD303" s="150"/>
      <c r="HE303" s="150"/>
      <c r="HF303" s="150"/>
      <c r="HG303" s="150"/>
      <c r="HH303" s="150"/>
      <c r="HI303" s="150"/>
      <c r="HJ303" s="150"/>
      <c r="HK303" s="150"/>
      <c r="HL303" s="150"/>
      <c r="HM303" s="150"/>
      <c r="HN303" s="150"/>
      <c r="HO303" s="150"/>
      <c r="HP303" s="150"/>
      <c r="HQ303" s="150"/>
      <c r="HR303" s="150"/>
      <c r="HS303" s="150"/>
      <c r="HT303" s="150"/>
      <c r="HU303" s="150"/>
      <c r="HV303" s="150"/>
      <c r="HW303" s="150"/>
      <c r="HX303" s="150"/>
      <c r="HY303" s="150"/>
      <c r="HZ303" s="150"/>
      <c r="IA303" s="150"/>
      <c r="IB303" s="150"/>
      <c r="IC303" s="150"/>
      <c r="ID303" s="150"/>
      <c r="IE303" s="150"/>
      <c r="IF303" s="150"/>
      <c r="IG303" s="150"/>
      <c r="IH303" s="150"/>
      <c r="II303" s="150"/>
      <c r="IJ303" s="150"/>
      <c r="IK303" s="150"/>
      <c r="IL303" s="150"/>
      <c r="IM303" s="150"/>
      <c r="IN303" s="150"/>
      <c r="IO303" s="150"/>
      <c r="IP303" s="150"/>
      <c r="IQ303" s="150"/>
      <c r="IR303" s="150"/>
      <c r="IS303" s="150"/>
      <c r="IT303" s="150"/>
      <c r="IU303" s="150"/>
      <c r="IV303" s="150"/>
      <c r="IW303" s="150"/>
      <c r="IX303" s="150"/>
      <c r="IY303" s="150"/>
      <c r="IZ303" s="150"/>
      <c r="JA303" s="150"/>
      <c r="JB303" s="150"/>
      <c r="JC303" s="150"/>
      <c r="JD303" s="150"/>
      <c r="JE303" s="150"/>
      <c r="JF303" s="150"/>
      <c r="JG303" s="150"/>
      <c r="JH303" s="150"/>
      <c r="JI303" s="150"/>
      <c r="JJ303" s="150"/>
      <c r="JK303" s="150"/>
      <c r="JL303" s="150"/>
      <c r="JM303" s="150"/>
      <c r="JN303" s="150"/>
      <c r="JO303" s="150"/>
      <c r="JP303" s="150"/>
      <c r="JQ303" s="150"/>
      <c r="JR303" s="150"/>
      <c r="JS303" s="150"/>
      <c r="JT303" s="150"/>
      <c r="JU303" s="150"/>
      <c r="JV303" s="150"/>
      <c r="JW303" s="150"/>
      <c r="JX303" s="150"/>
      <c r="JY303" s="150"/>
      <c r="JZ303" s="150"/>
      <c r="KA303" s="150"/>
      <c r="KB303" s="150"/>
      <c r="KC303" s="150"/>
      <c r="KD303" s="150"/>
      <c r="KE303" s="150"/>
      <c r="KF303" s="150"/>
      <c r="KG303" s="150"/>
      <c r="KH303" s="150"/>
      <c r="KI303" s="150"/>
      <c r="KJ303" s="150"/>
      <c r="KK303" s="150"/>
      <c r="KL303" s="150"/>
      <c r="KM303" s="150"/>
      <c r="KN303" s="150"/>
      <c r="KO303" s="150"/>
      <c r="KP303" s="150"/>
      <c r="KQ303" s="150"/>
      <c r="KR303" s="150"/>
      <c r="KS303" s="150"/>
      <c r="KT303" s="150"/>
      <c r="KU303" s="150"/>
      <c r="KV303" s="150"/>
      <c r="KW303" s="150"/>
      <c r="KX303" s="150"/>
      <c r="KY303" s="150"/>
      <c r="KZ303" s="150"/>
      <c r="LA303" s="150"/>
      <c r="LB303" s="150"/>
      <c r="LC303" s="150"/>
      <c r="LD303" s="150"/>
      <c r="LE303" s="150"/>
      <c r="LF303" s="150"/>
      <c r="LG303" s="150"/>
      <c r="LH303" s="150"/>
      <c r="LI303" s="150"/>
      <c r="LJ303" s="150"/>
      <c r="LK303" s="150"/>
      <c r="LL303" s="150"/>
      <c r="LM303" s="150"/>
      <c r="LN303" s="150"/>
      <c r="LO303" s="150"/>
      <c r="LP303" s="150"/>
      <c r="LQ303" s="150"/>
      <c r="LR303" s="150"/>
    </row>
    <row r="304" spans="1:330" s="158" customFormat="1" ht="15" x14ac:dyDescent="0.2">
      <c r="A304" s="151" t="s">
        <v>616</v>
      </c>
      <c r="B304" s="151" t="s">
        <v>639</v>
      </c>
      <c r="C304" s="153">
        <v>43</v>
      </c>
      <c r="D304" s="153"/>
      <c r="E304" s="151" t="s">
        <v>101</v>
      </c>
      <c r="F304" s="174">
        <v>4227</v>
      </c>
      <c r="G304" s="155" t="s">
        <v>77</v>
      </c>
      <c r="H304" s="156"/>
      <c r="I304" s="94">
        <v>0</v>
      </c>
      <c r="J304" s="112"/>
      <c r="K304" s="94">
        <v>1500</v>
      </c>
      <c r="L304" s="112"/>
      <c r="M304" s="118">
        <v>1500</v>
      </c>
      <c r="N304" s="113"/>
      <c r="O304" s="118">
        <v>1500</v>
      </c>
      <c r="P304" s="113"/>
      <c r="Q304" s="118">
        <v>1500</v>
      </c>
      <c r="R304" s="113"/>
      <c r="S304" s="118"/>
      <c r="T304" s="113"/>
      <c r="U304" s="94">
        <v>0</v>
      </c>
      <c r="V304" s="112"/>
      <c r="W304" s="118"/>
      <c r="X304" s="113"/>
      <c r="Y304" s="118"/>
      <c r="Z304" s="113"/>
      <c r="AA304" s="118"/>
      <c r="AB304" s="113"/>
      <c r="AC304" s="118"/>
      <c r="AD304" s="113"/>
      <c r="AE304" s="118"/>
      <c r="AF304" s="113"/>
      <c r="AG304" s="118"/>
      <c r="AH304" s="113"/>
      <c r="AI304" s="118"/>
      <c r="AJ304" s="113"/>
      <c r="AK304" s="118"/>
      <c r="AL304" s="113"/>
      <c r="AM304" s="157"/>
      <c r="AN304" s="157"/>
      <c r="AO304" s="157"/>
      <c r="AP304" s="157"/>
      <c r="AQ304" s="157"/>
      <c r="AR304" s="157"/>
      <c r="AS304" s="157"/>
      <c r="AT304" s="157"/>
      <c r="AU304" s="157"/>
      <c r="AV304" s="157"/>
      <c r="AW304" s="157"/>
      <c r="AX304" s="157"/>
      <c r="AY304" s="157"/>
      <c r="AZ304" s="157"/>
      <c r="BA304" s="157"/>
      <c r="BB304" s="157"/>
      <c r="BC304" s="157"/>
      <c r="BD304" s="157"/>
      <c r="BE304" s="157"/>
      <c r="BF304" s="157"/>
      <c r="BG304" s="157"/>
      <c r="BH304" s="157"/>
      <c r="BI304" s="157"/>
      <c r="BJ304" s="157"/>
      <c r="BK304" s="157"/>
      <c r="BL304" s="157"/>
      <c r="BM304" s="157"/>
      <c r="BN304" s="157"/>
      <c r="BO304" s="157"/>
      <c r="BP304" s="157"/>
      <c r="BQ304" s="157"/>
      <c r="BR304" s="157"/>
      <c r="BS304" s="157"/>
      <c r="BT304" s="157"/>
      <c r="BU304" s="157"/>
      <c r="BV304" s="157"/>
      <c r="BW304" s="157"/>
      <c r="BX304" s="157"/>
      <c r="BY304" s="157"/>
      <c r="BZ304" s="157"/>
      <c r="CA304" s="157"/>
      <c r="CB304" s="157"/>
      <c r="CC304" s="157"/>
      <c r="CD304" s="157"/>
      <c r="CE304" s="157"/>
      <c r="CF304" s="157"/>
      <c r="CG304" s="157"/>
      <c r="CH304" s="157"/>
      <c r="CI304" s="157"/>
      <c r="CJ304" s="157"/>
      <c r="CK304" s="157"/>
      <c r="CL304" s="157"/>
      <c r="CM304" s="157"/>
      <c r="CN304" s="157"/>
      <c r="CO304" s="157"/>
      <c r="CP304" s="157"/>
      <c r="CQ304" s="157"/>
      <c r="CR304" s="157"/>
      <c r="CS304" s="157"/>
      <c r="CT304" s="157"/>
      <c r="CU304" s="157"/>
      <c r="CV304" s="157"/>
      <c r="CW304" s="157"/>
      <c r="CX304" s="157"/>
      <c r="CY304" s="157"/>
      <c r="CZ304" s="157"/>
      <c r="DA304" s="157"/>
      <c r="DB304" s="157"/>
      <c r="DC304" s="157"/>
      <c r="DD304" s="157"/>
      <c r="DE304" s="157"/>
      <c r="DF304" s="157"/>
      <c r="DG304" s="157"/>
      <c r="DH304" s="157"/>
      <c r="DI304" s="157"/>
      <c r="DJ304" s="157"/>
      <c r="DK304" s="157"/>
      <c r="DL304" s="157"/>
      <c r="DM304" s="157"/>
      <c r="DN304" s="157"/>
      <c r="DO304" s="157"/>
      <c r="DP304" s="157"/>
      <c r="DQ304" s="157"/>
      <c r="DR304" s="157"/>
      <c r="DS304" s="157"/>
      <c r="DT304" s="157"/>
      <c r="DU304" s="157"/>
      <c r="DV304" s="157"/>
      <c r="DW304" s="157"/>
      <c r="DX304" s="157"/>
      <c r="DY304" s="157"/>
      <c r="DZ304" s="157"/>
      <c r="EA304" s="157"/>
      <c r="EB304" s="157"/>
      <c r="EC304" s="157"/>
      <c r="ED304" s="157"/>
      <c r="EE304" s="157"/>
      <c r="EF304" s="157"/>
      <c r="EG304" s="157"/>
      <c r="EH304" s="157"/>
      <c r="EI304" s="157"/>
      <c r="EJ304" s="157"/>
      <c r="EK304" s="157"/>
      <c r="EL304" s="157"/>
      <c r="EM304" s="157"/>
      <c r="EN304" s="157"/>
      <c r="EO304" s="157"/>
      <c r="EP304" s="157"/>
      <c r="EQ304" s="157"/>
      <c r="ER304" s="157"/>
      <c r="ES304" s="157"/>
      <c r="ET304" s="157"/>
      <c r="EU304" s="157"/>
      <c r="EV304" s="157"/>
      <c r="EW304" s="157"/>
      <c r="EX304" s="157"/>
      <c r="EY304" s="157"/>
      <c r="EZ304" s="157"/>
      <c r="FA304" s="157"/>
      <c r="FB304" s="157"/>
      <c r="FC304" s="157"/>
      <c r="FD304" s="157"/>
      <c r="FE304" s="157"/>
      <c r="FF304" s="157"/>
      <c r="FG304" s="157"/>
      <c r="FH304" s="157"/>
      <c r="FI304" s="157"/>
      <c r="FJ304" s="157"/>
      <c r="FK304" s="157"/>
      <c r="FL304" s="157"/>
      <c r="FM304" s="157"/>
      <c r="FN304" s="157"/>
      <c r="FO304" s="157"/>
      <c r="FP304" s="157"/>
      <c r="FQ304" s="157"/>
      <c r="FR304" s="157"/>
      <c r="FS304" s="157"/>
      <c r="FT304" s="157"/>
      <c r="FU304" s="157"/>
      <c r="FV304" s="157"/>
      <c r="FW304" s="157"/>
      <c r="FX304" s="157"/>
      <c r="FY304" s="157"/>
      <c r="FZ304" s="157"/>
      <c r="GA304" s="157"/>
      <c r="GB304" s="157"/>
      <c r="GC304" s="157"/>
      <c r="GD304" s="157"/>
      <c r="GE304" s="157"/>
      <c r="GF304" s="157"/>
      <c r="GG304" s="157"/>
      <c r="GH304" s="157"/>
      <c r="GI304" s="157"/>
      <c r="GJ304" s="157"/>
      <c r="GK304" s="157"/>
      <c r="GL304" s="157"/>
      <c r="GM304" s="157"/>
      <c r="GN304" s="157"/>
      <c r="GO304" s="157"/>
      <c r="GP304" s="157"/>
      <c r="GQ304" s="157"/>
      <c r="GR304" s="157"/>
      <c r="GS304" s="157"/>
      <c r="GT304" s="157"/>
      <c r="GU304" s="157"/>
      <c r="GV304" s="157"/>
      <c r="GW304" s="157"/>
      <c r="GX304" s="157"/>
      <c r="GY304" s="157"/>
      <c r="GZ304" s="157"/>
      <c r="HA304" s="157"/>
      <c r="HB304" s="157"/>
      <c r="HC304" s="157"/>
      <c r="HD304" s="157"/>
      <c r="HE304" s="157"/>
      <c r="HF304" s="157"/>
      <c r="HG304" s="157"/>
      <c r="HH304" s="157"/>
      <c r="HI304" s="157"/>
      <c r="HJ304" s="157"/>
      <c r="HK304" s="157"/>
      <c r="HL304" s="157"/>
      <c r="HM304" s="157"/>
      <c r="HN304" s="157"/>
      <c r="HO304" s="157"/>
      <c r="HP304" s="157"/>
      <c r="HQ304" s="157"/>
      <c r="HR304" s="157"/>
      <c r="HS304" s="157"/>
      <c r="HT304" s="157"/>
      <c r="HU304" s="157"/>
      <c r="HV304" s="157"/>
      <c r="HW304" s="157"/>
      <c r="HX304" s="157"/>
      <c r="HY304" s="157"/>
      <c r="HZ304" s="157"/>
      <c r="IA304" s="157"/>
      <c r="IB304" s="157"/>
      <c r="IC304" s="157"/>
      <c r="ID304" s="157"/>
      <c r="IE304" s="157"/>
      <c r="IF304" s="157"/>
      <c r="IG304" s="157"/>
      <c r="IH304" s="157"/>
      <c r="II304" s="157"/>
      <c r="IJ304" s="157"/>
      <c r="IK304" s="157"/>
      <c r="IL304" s="157"/>
      <c r="IM304" s="157"/>
      <c r="IN304" s="157"/>
      <c r="IO304" s="157"/>
      <c r="IP304" s="157"/>
      <c r="IQ304" s="157"/>
      <c r="IR304" s="157"/>
      <c r="IS304" s="157"/>
      <c r="IT304" s="157"/>
      <c r="IU304" s="157"/>
      <c r="IV304" s="157"/>
      <c r="IW304" s="157"/>
      <c r="IX304" s="157"/>
      <c r="IY304" s="157"/>
      <c r="IZ304" s="157"/>
      <c r="JA304" s="157"/>
      <c r="JB304" s="157"/>
      <c r="JC304" s="157"/>
      <c r="JD304" s="157"/>
      <c r="JE304" s="157"/>
      <c r="JF304" s="157"/>
      <c r="JG304" s="157"/>
      <c r="JH304" s="157"/>
      <c r="JI304" s="157"/>
      <c r="JJ304" s="157"/>
      <c r="JK304" s="157"/>
      <c r="JL304" s="157"/>
      <c r="JM304" s="157"/>
      <c r="JN304" s="157"/>
      <c r="JO304" s="157"/>
      <c r="JP304" s="157"/>
      <c r="JQ304" s="157"/>
      <c r="JR304" s="157"/>
      <c r="JS304" s="157"/>
      <c r="JT304" s="157"/>
      <c r="JU304" s="157"/>
      <c r="JV304" s="157"/>
      <c r="JW304" s="157"/>
      <c r="JX304" s="157"/>
      <c r="JY304" s="157"/>
      <c r="JZ304" s="157"/>
      <c r="KA304" s="157"/>
      <c r="KB304" s="157"/>
      <c r="KC304" s="157"/>
      <c r="KD304" s="157"/>
      <c r="KE304" s="157"/>
      <c r="KF304" s="157"/>
      <c r="KG304" s="157"/>
      <c r="KH304" s="157"/>
      <c r="KI304" s="157"/>
      <c r="KJ304" s="157"/>
      <c r="KK304" s="157"/>
      <c r="KL304" s="157"/>
      <c r="KM304" s="157"/>
      <c r="KN304" s="157"/>
      <c r="KO304" s="157"/>
      <c r="KP304" s="157"/>
      <c r="KQ304" s="157"/>
      <c r="KR304" s="157"/>
      <c r="KS304" s="157"/>
      <c r="KT304" s="157"/>
      <c r="KU304" s="157"/>
      <c r="KV304" s="157"/>
      <c r="KW304" s="157"/>
      <c r="KX304" s="157"/>
      <c r="KY304" s="157"/>
      <c r="KZ304" s="157"/>
      <c r="LA304" s="157"/>
      <c r="LB304" s="157"/>
      <c r="LC304" s="157"/>
      <c r="LD304" s="157"/>
      <c r="LE304" s="157"/>
      <c r="LF304" s="157"/>
      <c r="LG304" s="157"/>
      <c r="LH304" s="157"/>
      <c r="LI304" s="157"/>
      <c r="LJ304" s="157"/>
      <c r="LK304" s="157"/>
      <c r="LL304" s="157"/>
      <c r="LM304" s="157"/>
      <c r="LN304" s="157"/>
      <c r="LO304" s="157"/>
      <c r="LP304" s="157"/>
      <c r="LQ304" s="157"/>
      <c r="LR304" s="157"/>
    </row>
    <row r="305" spans="1:330" x14ac:dyDescent="0.2">
      <c r="A305" s="170" t="s">
        <v>616</v>
      </c>
      <c r="B305" s="170" t="s">
        <v>639</v>
      </c>
      <c r="C305" s="141">
        <v>559</v>
      </c>
      <c r="D305" s="141"/>
      <c r="E305" s="171"/>
      <c r="F305" s="142">
        <v>31</v>
      </c>
      <c r="G305" s="143"/>
      <c r="H305" s="172"/>
      <c r="I305" s="105">
        <f>I306+I308</f>
        <v>4956</v>
      </c>
      <c r="J305" s="105">
        <f>J306+J308</f>
        <v>0</v>
      </c>
      <c r="K305" s="105">
        <f t="shared" ref="K305:AF305" si="552">K306+K308</f>
        <v>4956</v>
      </c>
      <c r="L305" s="105">
        <f t="shared" si="552"/>
        <v>0</v>
      </c>
      <c r="M305" s="105">
        <f t="shared" si="552"/>
        <v>4956</v>
      </c>
      <c r="N305" s="105">
        <f t="shared" si="552"/>
        <v>0</v>
      </c>
      <c r="O305" s="105">
        <f t="shared" ref="O305:P305" si="553">O306+O308</f>
        <v>4956</v>
      </c>
      <c r="P305" s="105">
        <f t="shared" si="553"/>
        <v>0</v>
      </c>
      <c r="Q305" s="105">
        <f t="shared" ref="Q305:T305" si="554">Q306+Q308</f>
        <v>4956</v>
      </c>
      <c r="R305" s="105">
        <f t="shared" si="554"/>
        <v>0</v>
      </c>
      <c r="S305" s="105">
        <f t="shared" si="554"/>
        <v>0</v>
      </c>
      <c r="T305" s="105">
        <f t="shared" si="554"/>
        <v>0</v>
      </c>
      <c r="U305" s="105">
        <f t="shared" si="552"/>
        <v>0</v>
      </c>
      <c r="V305" s="105">
        <f t="shared" si="552"/>
        <v>0</v>
      </c>
      <c r="W305" s="105">
        <f t="shared" si="552"/>
        <v>0</v>
      </c>
      <c r="X305" s="105">
        <f t="shared" si="552"/>
        <v>0</v>
      </c>
      <c r="Y305" s="105">
        <f t="shared" ref="Y305:Z305" si="555">Y306+Y308</f>
        <v>0</v>
      </c>
      <c r="Z305" s="105">
        <f t="shared" si="555"/>
        <v>0</v>
      </c>
      <c r="AA305" s="105">
        <f t="shared" ref="AA305:AD305" si="556">AA306+AA308</f>
        <v>0</v>
      </c>
      <c r="AB305" s="105">
        <f t="shared" si="556"/>
        <v>0</v>
      </c>
      <c r="AC305" s="105">
        <f t="shared" si="556"/>
        <v>0</v>
      </c>
      <c r="AD305" s="105">
        <f t="shared" si="556"/>
        <v>0</v>
      </c>
      <c r="AE305" s="105">
        <f t="shared" si="552"/>
        <v>0</v>
      </c>
      <c r="AF305" s="105">
        <f t="shared" si="552"/>
        <v>0</v>
      </c>
      <c r="AG305" s="105">
        <f t="shared" ref="AG305:AH305" si="557">AG306+AG308</f>
        <v>0</v>
      </c>
      <c r="AH305" s="105">
        <f t="shared" si="557"/>
        <v>0</v>
      </c>
      <c r="AI305" s="105">
        <f t="shared" ref="AI305:AL305" si="558">AI306+AI308</f>
        <v>0</v>
      </c>
      <c r="AJ305" s="105">
        <f t="shared" si="558"/>
        <v>0</v>
      </c>
      <c r="AK305" s="105">
        <f t="shared" si="558"/>
        <v>0</v>
      </c>
      <c r="AL305" s="105">
        <f t="shared" si="558"/>
        <v>0</v>
      </c>
    </row>
    <row r="306" spans="1:330" s="159" customFormat="1" x14ac:dyDescent="0.2">
      <c r="A306" s="145" t="s">
        <v>616</v>
      </c>
      <c r="B306" s="145" t="s">
        <v>639</v>
      </c>
      <c r="C306" s="147">
        <v>559</v>
      </c>
      <c r="D306" s="147"/>
      <c r="E306" s="145"/>
      <c r="F306" s="168">
        <v>311</v>
      </c>
      <c r="G306" s="148"/>
      <c r="H306" s="149"/>
      <c r="I306" s="101">
        <f t="shared" ref="I306:AL306" si="559">I307</f>
        <v>4400</v>
      </c>
      <c r="J306" s="101">
        <f t="shared" si="559"/>
        <v>0</v>
      </c>
      <c r="K306" s="101">
        <f t="shared" si="559"/>
        <v>4400</v>
      </c>
      <c r="L306" s="101">
        <f t="shared" si="559"/>
        <v>0</v>
      </c>
      <c r="M306" s="108">
        <f t="shared" si="559"/>
        <v>4400</v>
      </c>
      <c r="N306" s="108">
        <f t="shared" si="559"/>
        <v>0</v>
      </c>
      <c r="O306" s="108">
        <f t="shared" si="559"/>
        <v>4400</v>
      </c>
      <c r="P306" s="108">
        <f t="shared" si="559"/>
        <v>0</v>
      </c>
      <c r="Q306" s="108">
        <f t="shared" si="559"/>
        <v>4400</v>
      </c>
      <c r="R306" s="108">
        <f t="shared" si="559"/>
        <v>0</v>
      </c>
      <c r="S306" s="108">
        <f t="shared" si="559"/>
        <v>0</v>
      </c>
      <c r="T306" s="108">
        <f t="shared" si="559"/>
        <v>0</v>
      </c>
      <c r="U306" s="101">
        <f t="shared" si="559"/>
        <v>0</v>
      </c>
      <c r="V306" s="101">
        <f t="shared" si="559"/>
        <v>0</v>
      </c>
      <c r="W306" s="108">
        <f t="shared" si="559"/>
        <v>0</v>
      </c>
      <c r="X306" s="108">
        <f t="shared" si="559"/>
        <v>0</v>
      </c>
      <c r="Y306" s="108">
        <f t="shared" si="559"/>
        <v>0</v>
      </c>
      <c r="Z306" s="108">
        <f t="shared" si="559"/>
        <v>0</v>
      </c>
      <c r="AA306" s="108">
        <f t="shared" si="559"/>
        <v>0</v>
      </c>
      <c r="AB306" s="108">
        <f t="shared" si="559"/>
        <v>0</v>
      </c>
      <c r="AC306" s="108">
        <f t="shared" si="559"/>
        <v>0</v>
      </c>
      <c r="AD306" s="108">
        <f t="shared" si="559"/>
        <v>0</v>
      </c>
      <c r="AE306" s="108">
        <f t="shared" si="559"/>
        <v>0</v>
      </c>
      <c r="AF306" s="108">
        <f t="shared" si="559"/>
        <v>0</v>
      </c>
      <c r="AG306" s="108">
        <f t="shared" si="559"/>
        <v>0</v>
      </c>
      <c r="AH306" s="108">
        <f t="shared" si="559"/>
        <v>0</v>
      </c>
      <c r="AI306" s="108">
        <f t="shared" si="559"/>
        <v>0</v>
      </c>
      <c r="AJ306" s="108">
        <f t="shared" si="559"/>
        <v>0</v>
      </c>
      <c r="AK306" s="108">
        <f t="shared" si="559"/>
        <v>0</v>
      </c>
      <c r="AL306" s="108">
        <f t="shared" si="559"/>
        <v>0</v>
      </c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150"/>
      <c r="BN306" s="150"/>
      <c r="BO306" s="150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50"/>
      <c r="CH306" s="150"/>
      <c r="CI306" s="150"/>
      <c r="CJ306" s="150"/>
      <c r="CK306" s="150"/>
      <c r="CL306" s="150"/>
      <c r="CM306" s="150"/>
      <c r="CN306" s="150"/>
      <c r="CO306" s="150"/>
      <c r="CP306" s="150"/>
      <c r="CQ306" s="150"/>
      <c r="CR306" s="150"/>
      <c r="CS306" s="150"/>
      <c r="CT306" s="150"/>
      <c r="CU306" s="150"/>
      <c r="CV306" s="150"/>
      <c r="CW306" s="150"/>
      <c r="CX306" s="150"/>
      <c r="CY306" s="150"/>
      <c r="CZ306" s="150"/>
      <c r="DA306" s="150"/>
      <c r="DB306" s="150"/>
      <c r="DC306" s="150"/>
      <c r="DD306" s="150"/>
      <c r="DE306" s="150"/>
      <c r="DF306" s="150"/>
      <c r="DG306" s="150"/>
      <c r="DH306" s="150"/>
      <c r="DI306" s="150"/>
      <c r="DJ306" s="150"/>
      <c r="DK306" s="150"/>
      <c r="DL306" s="150"/>
      <c r="DM306" s="150"/>
      <c r="DN306" s="150"/>
      <c r="DO306" s="150"/>
      <c r="DP306" s="150"/>
      <c r="DQ306" s="150"/>
      <c r="DR306" s="150"/>
      <c r="DS306" s="150"/>
      <c r="DT306" s="150"/>
      <c r="DU306" s="150"/>
      <c r="DV306" s="150"/>
      <c r="DW306" s="150"/>
      <c r="DX306" s="150"/>
      <c r="DY306" s="150"/>
      <c r="DZ306" s="150"/>
      <c r="EA306" s="150"/>
      <c r="EB306" s="150"/>
      <c r="EC306" s="150"/>
      <c r="ED306" s="150"/>
      <c r="EE306" s="150"/>
      <c r="EF306" s="150"/>
      <c r="EG306" s="150"/>
      <c r="EH306" s="150"/>
      <c r="EI306" s="150"/>
      <c r="EJ306" s="150"/>
      <c r="EK306" s="150"/>
      <c r="EL306" s="150"/>
      <c r="EM306" s="150"/>
      <c r="EN306" s="150"/>
      <c r="EO306" s="150"/>
      <c r="EP306" s="150"/>
      <c r="EQ306" s="150"/>
      <c r="ER306" s="150"/>
      <c r="ES306" s="150"/>
      <c r="ET306" s="150"/>
      <c r="EU306" s="150"/>
      <c r="EV306" s="150"/>
      <c r="EW306" s="150"/>
      <c r="EX306" s="150"/>
      <c r="EY306" s="150"/>
      <c r="EZ306" s="150"/>
      <c r="FA306" s="150"/>
      <c r="FB306" s="150"/>
      <c r="FC306" s="150"/>
      <c r="FD306" s="150"/>
      <c r="FE306" s="150"/>
      <c r="FF306" s="150"/>
      <c r="FG306" s="150"/>
      <c r="FH306" s="150"/>
      <c r="FI306" s="150"/>
      <c r="FJ306" s="150"/>
      <c r="FK306" s="150"/>
      <c r="FL306" s="150"/>
      <c r="FM306" s="150"/>
      <c r="FN306" s="150"/>
      <c r="FO306" s="150"/>
      <c r="FP306" s="150"/>
      <c r="FQ306" s="150"/>
      <c r="FR306" s="150"/>
      <c r="FS306" s="150"/>
      <c r="FT306" s="150"/>
      <c r="FU306" s="150"/>
      <c r="FV306" s="150"/>
      <c r="FW306" s="150"/>
      <c r="FX306" s="150"/>
      <c r="FY306" s="150"/>
      <c r="FZ306" s="150"/>
      <c r="GA306" s="150"/>
      <c r="GB306" s="150"/>
      <c r="GC306" s="150"/>
      <c r="GD306" s="150"/>
      <c r="GE306" s="150"/>
      <c r="GF306" s="150"/>
      <c r="GG306" s="150"/>
      <c r="GH306" s="150"/>
      <c r="GI306" s="150"/>
      <c r="GJ306" s="150"/>
      <c r="GK306" s="150"/>
      <c r="GL306" s="150"/>
      <c r="GM306" s="150"/>
      <c r="GN306" s="150"/>
      <c r="GO306" s="150"/>
      <c r="GP306" s="150"/>
      <c r="GQ306" s="150"/>
      <c r="GR306" s="150"/>
      <c r="GS306" s="150"/>
      <c r="GT306" s="150"/>
      <c r="GU306" s="150"/>
      <c r="GV306" s="150"/>
      <c r="GW306" s="150"/>
      <c r="GX306" s="150"/>
      <c r="GY306" s="150"/>
      <c r="GZ306" s="150"/>
      <c r="HA306" s="150"/>
      <c r="HB306" s="150"/>
      <c r="HC306" s="150"/>
      <c r="HD306" s="150"/>
      <c r="HE306" s="150"/>
      <c r="HF306" s="150"/>
      <c r="HG306" s="150"/>
      <c r="HH306" s="150"/>
      <c r="HI306" s="150"/>
      <c r="HJ306" s="150"/>
      <c r="HK306" s="150"/>
      <c r="HL306" s="150"/>
      <c r="HM306" s="150"/>
      <c r="HN306" s="150"/>
      <c r="HO306" s="150"/>
      <c r="HP306" s="150"/>
      <c r="HQ306" s="150"/>
      <c r="HR306" s="150"/>
      <c r="HS306" s="150"/>
      <c r="HT306" s="150"/>
      <c r="HU306" s="150"/>
      <c r="HV306" s="150"/>
      <c r="HW306" s="150"/>
      <c r="HX306" s="150"/>
      <c r="HY306" s="150"/>
      <c r="HZ306" s="150"/>
      <c r="IA306" s="150"/>
      <c r="IB306" s="150"/>
      <c r="IC306" s="150"/>
      <c r="ID306" s="150"/>
      <c r="IE306" s="150"/>
      <c r="IF306" s="150"/>
      <c r="IG306" s="150"/>
      <c r="IH306" s="150"/>
      <c r="II306" s="150"/>
      <c r="IJ306" s="150"/>
      <c r="IK306" s="150"/>
      <c r="IL306" s="150"/>
      <c r="IM306" s="150"/>
      <c r="IN306" s="150"/>
      <c r="IO306" s="150"/>
      <c r="IP306" s="150"/>
      <c r="IQ306" s="150"/>
      <c r="IR306" s="150"/>
      <c r="IS306" s="150"/>
      <c r="IT306" s="150"/>
      <c r="IU306" s="150"/>
      <c r="IV306" s="150"/>
      <c r="IW306" s="150"/>
      <c r="IX306" s="150"/>
      <c r="IY306" s="150"/>
      <c r="IZ306" s="150"/>
      <c r="JA306" s="150"/>
      <c r="JB306" s="150"/>
      <c r="JC306" s="150"/>
      <c r="JD306" s="150"/>
      <c r="JE306" s="150"/>
      <c r="JF306" s="150"/>
      <c r="JG306" s="150"/>
      <c r="JH306" s="150"/>
      <c r="JI306" s="150"/>
      <c r="JJ306" s="150"/>
      <c r="JK306" s="150"/>
      <c r="JL306" s="150"/>
      <c r="JM306" s="150"/>
      <c r="JN306" s="150"/>
      <c r="JO306" s="150"/>
      <c r="JP306" s="150"/>
      <c r="JQ306" s="150"/>
      <c r="JR306" s="150"/>
      <c r="JS306" s="150"/>
      <c r="JT306" s="150"/>
      <c r="JU306" s="150"/>
      <c r="JV306" s="150"/>
      <c r="JW306" s="150"/>
      <c r="JX306" s="150"/>
      <c r="JY306" s="150"/>
      <c r="JZ306" s="150"/>
      <c r="KA306" s="150"/>
      <c r="KB306" s="150"/>
      <c r="KC306" s="150"/>
      <c r="KD306" s="150"/>
      <c r="KE306" s="150"/>
      <c r="KF306" s="150"/>
      <c r="KG306" s="150"/>
      <c r="KH306" s="150"/>
      <c r="KI306" s="150"/>
      <c r="KJ306" s="150"/>
      <c r="KK306" s="150"/>
      <c r="KL306" s="150"/>
      <c r="KM306" s="150"/>
      <c r="KN306" s="150"/>
      <c r="KO306" s="150"/>
      <c r="KP306" s="150"/>
      <c r="KQ306" s="150"/>
      <c r="KR306" s="150"/>
      <c r="KS306" s="150"/>
      <c r="KT306" s="150"/>
      <c r="KU306" s="150"/>
      <c r="KV306" s="150"/>
      <c r="KW306" s="150"/>
      <c r="KX306" s="150"/>
      <c r="KY306" s="150"/>
      <c r="KZ306" s="150"/>
      <c r="LA306" s="150"/>
      <c r="LB306" s="150"/>
      <c r="LC306" s="150"/>
      <c r="LD306" s="150"/>
      <c r="LE306" s="150"/>
      <c r="LF306" s="150"/>
      <c r="LG306" s="150"/>
      <c r="LH306" s="150"/>
      <c r="LI306" s="150"/>
      <c r="LJ306" s="150"/>
      <c r="LK306" s="150"/>
      <c r="LL306" s="150"/>
      <c r="LM306" s="150"/>
      <c r="LN306" s="150"/>
      <c r="LO306" s="150"/>
      <c r="LP306" s="150"/>
      <c r="LQ306" s="150"/>
      <c r="LR306" s="150"/>
    </row>
    <row r="307" spans="1:330" s="158" customFormat="1" ht="15" x14ac:dyDescent="0.2">
      <c r="A307" s="151" t="s">
        <v>616</v>
      </c>
      <c r="B307" s="151" t="s">
        <v>639</v>
      </c>
      <c r="C307" s="153">
        <v>559</v>
      </c>
      <c r="D307" s="153"/>
      <c r="E307" s="151" t="s">
        <v>101</v>
      </c>
      <c r="F307" s="174">
        <v>3111</v>
      </c>
      <c r="G307" s="155" t="s">
        <v>33</v>
      </c>
      <c r="H307" s="156"/>
      <c r="I307" s="94">
        <v>4400</v>
      </c>
      <c r="J307" s="112"/>
      <c r="K307" s="94">
        <v>4400</v>
      </c>
      <c r="L307" s="112"/>
      <c r="M307" s="118">
        <v>4400</v>
      </c>
      <c r="N307" s="113"/>
      <c r="O307" s="118">
        <v>4400</v>
      </c>
      <c r="P307" s="113"/>
      <c r="Q307" s="118">
        <v>4400</v>
      </c>
      <c r="R307" s="113"/>
      <c r="S307" s="118"/>
      <c r="T307" s="113"/>
      <c r="U307" s="94">
        <v>0</v>
      </c>
      <c r="V307" s="112"/>
      <c r="W307" s="118"/>
      <c r="X307" s="113"/>
      <c r="Y307" s="118"/>
      <c r="Z307" s="113"/>
      <c r="AA307" s="118"/>
      <c r="AB307" s="113"/>
      <c r="AC307" s="118"/>
      <c r="AD307" s="113"/>
      <c r="AE307" s="118"/>
      <c r="AF307" s="113"/>
      <c r="AG307" s="118"/>
      <c r="AH307" s="113"/>
      <c r="AI307" s="118"/>
      <c r="AJ307" s="113"/>
      <c r="AK307" s="118"/>
      <c r="AL307" s="113"/>
      <c r="AM307" s="157"/>
      <c r="AN307" s="157"/>
      <c r="AO307" s="157"/>
      <c r="AP307" s="157"/>
      <c r="AQ307" s="157"/>
      <c r="AR307" s="157"/>
      <c r="AS307" s="157"/>
      <c r="AT307" s="157"/>
      <c r="AU307" s="157"/>
      <c r="AV307" s="157"/>
      <c r="AW307" s="157"/>
      <c r="AX307" s="157"/>
      <c r="AY307" s="157"/>
      <c r="AZ307" s="157"/>
      <c r="BA307" s="157"/>
      <c r="BB307" s="157"/>
      <c r="BC307" s="157"/>
      <c r="BD307" s="157"/>
      <c r="BE307" s="157"/>
      <c r="BF307" s="157"/>
      <c r="BG307" s="157"/>
      <c r="BH307" s="157"/>
      <c r="BI307" s="157"/>
      <c r="BJ307" s="157"/>
      <c r="BK307" s="157"/>
      <c r="BL307" s="157"/>
      <c r="BM307" s="157"/>
      <c r="BN307" s="157"/>
      <c r="BO307" s="157"/>
      <c r="BP307" s="157"/>
      <c r="BQ307" s="157"/>
      <c r="BR307" s="157"/>
      <c r="BS307" s="157"/>
      <c r="BT307" s="157"/>
      <c r="BU307" s="157"/>
      <c r="BV307" s="157"/>
      <c r="BW307" s="157"/>
      <c r="BX307" s="157"/>
      <c r="BY307" s="157"/>
      <c r="BZ307" s="157"/>
      <c r="CA307" s="157"/>
      <c r="CB307" s="157"/>
      <c r="CC307" s="157"/>
      <c r="CD307" s="157"/>
      <c r="CE307" s="157"/>
      <c r="CF307" s="157"/>
      <c r="CG307" s="157"/>
      <c r="CH307" s="157"/>
      <c r="CI307" s="157"/>
      <c r="CJ307" s="157"/>
      <c r="CK307" s="157"/>
      <c r="CL307" s="157"/>
      <c r="CM307" s="157"/>
      <c r="CN307" s="157"/>
      <c r="CO307" s="157"/>
      <c r="CP307" s="157"/>
      <c r="CQ307" s="157"/>
      <c r="CR307" s="157"/>
      <c r="CS307" s="157"/>
      <c r="CT307" s="157"/>
      <c r="CU307" s="157"/>
      <c r="CV307" s="157"/>
      <c r="CW307" s="157"/>
      <c r="CX307" s="157"/>
      <c r="CY307" s="157"/>
      <c r="CZ307" s="157"/>
      <c r="DA307" s="157"/>
      <c r="DB307" s="157"/>
      <c r="DC307" s="157"/>
      <c r="DD307" s="157"/>
      <c r="DE307" s="157"/>
      <c r="DF307" s="157"/>
      <c r="DG307" s="157"/>
      <c r="DH307" s="157"/>
      <c r="DI307" s="157"/>
      <c r="DJ307" s="157"/>
      <c r="DK307" s="157"/>
      <c r="DL307" s="157"/>
      <c r="DM307" s="157"/>
      <c r="DN307" s="157"/>
      <c r="DO307" s="157"/>
      <c r="DP307" s="157"/>
      <c r="DQ307" s="157"/>
      <c r="DR307" s="157"/>
      <c r="DS307" s="157"/>
      <c r="DT307" s="157"/>
      <c r="DU307" s="157"/>
      <c r="DV307" s="157"/>
      <c r="DW307" s="157"/>
      <c r="DX307" s="157"/>
      <c r="DY307" s="157"/>
      <c r="DZ307" s="157"/>
      <c r="EA307" s="157"/>
      <c r="EB307" s="157"/>
      <c r="EC307" s="157"/>
      <c r="ED307" s="157"/>
      <c r="EE307" s="157"/>
      <c r="EF307" s="157"/>
      <c r="EG307" s="157"/>
      <c r="EH307" s="157"/>
      <c r="EI307" s="157"/>
      <c r="EJ307" s="157"/>
      <c r="EK307" s="157"/>
      <c r="EL307" s="157"/>
      <c r="EM307" s="157"/>
      <c r="EN307" s="157"/>
      <c r="EO307" s="157"/>
      <c r="EP307" s="157"/>
      <c r="EQ307" s="157"/>
      <c r="ER307" s="157"/>
      <c r="ES307" s="157"/>
      <c r="ET307" s="157"/>
      <c r="EU307" s="157"/>
      <c r="EV307" s="157"/>
      <c r="EW307" s="157"/>
      <c r="EX307" s="157"/>
      <c r="EY307" s="157"/>
      <c r="EZ307" s="157"/>
      <c r="FA307" s="157"/>
      <c r="FB307" s="157"/>
      <c r="FC307" s="157"/>
      <c r="FD307" s="157"/>
      <c r="FE307" s="157"/>
      <c r="FF307" s="157"/>
      <c r="FG307" s="157"/>
      <c r="FH307" s="157"/>
      <c r="FI307" s="157"/>
      <c r="FJ307" s="157"/>
      <c r="FK307" s="157"/>
      <c r="FL307" s="157"/>
      <c r="FM307" s="157"/>
      <c r="FN307" s="157"/>
      <c r="FO307" s="157"/>
      <c r="FP307" s="157"/>
      <c r="FQ307" s="157"/>
      <c r="FR307" s="157"/>
      <c r="FS307" s="157"/>
      <c r="FT307" s="157"/>
      <c r="FU307" s="157"/>
      <c r="FV307" s="157"/>
      <c r="FW307" s="157"/>
      <c r="FX307" s="157"/>
      <c r="FY307" s="157"/>
      <c r="FZ307" s="157"/>
      <c r="GA307" s="157"/>
      <c r="GB307" s="157"/>
      <c r="GC307" s="157"/>
      <c r="GD307" s="157"/>
      <c r="GE307" s="157"/>
      <c r="GF307" s="157"/>
      <c r="GG307" s="157"/>
      <c r="GH307" s="157"/>
      <c r="GI307" s="157"/>
      <c r="GJ307" s="157"/>
      <c r="GK307" s="157"/>
      <c r="GL307" s="157"/>
      <c r="GM307" s="157"/>
      <c r="GN307" s="157"/>
      <c r="GO307" s="157"/>
      <c r="GP307" s="157"/>
      <c r="GQ307" s="157"/>
      <c r="GR307" s="157"/>
      <c r="GS307" s="157"/>
      <c r="GT307" s="157"/>
      <c r="GU307" s="157"/>
      <c r="GV307" s="157"/>
      <c r="GW307" s="157"/>
      <c r="GX307" s="157"/>
      <c r="GY307" s="157"/>
      <c r="GZ307" s="157"/>
      <c r="HA307" s="157"/>
      <c r="HB307" s="157"/>
      <c r="HC307" s="157"/>
      <c r="HD307" s="157"/>
      <c r="HE307" s="157"/>
      <c r="HF307" s="157"/>
      <c r="HG307" s="157"/>
      <c r="HH307" s="157"/>
      <c r="HI307" s="157"/>
      <c r="HJ307" s="157"/>
      <c r="HK307" s="157"/>
      <c r="HL307" s="157"/>
      <c r="HM307" s="157"/>
      <c r="HN307" s="157"/>
      <c r="HO307" s="157"/>
      <c r="HP307" s="157"/>
      <c r="HQ307" s="157"/>
      <c r="HR307" s="157"/>
      <c r="HS307" s="157"/>
      <c r="HT307" s="157"/>
      <c r="HU307" s="157"/>
      <c r="HV307" s="157"/>
      <c r="HW307" s="157"/>
      <c r="HX307" s="157"/>
      <c r="HY307" s="157"/>
      <c r="HZ307" s="157"/>
      <c r="IA307" s="157"/>
      <c r="IB307" s="157"/>
      <c r="IC307" s="157"/>
      <c r="ID307" s="157"/>
      <c r="IE307" s="157"/>
      <c r="IF307" s="157"/>
      <c r="IG307" s="157"/>
      <c r="IH307" s="157"/>
      <c r="II307" s="157"/>
      <c r="IJ307" s="157"/>
      <c r="IK307" s="157"/>
      <c r="IL307" s="157"/>
      <c r="IM307" s="157"/>
      <c r="IN307" s="157"/>
      <c r="IO307" s="157"/>
      <c r="IP307" s="157"/>
      <c r="IQ307" s="157"/>
      <c r="IR307" s="157"/>
      <c r="IS307" s="157"/>
      <c r="IT307" s="157"/>
      <c r="IU307" s="157"/>
      <c r="IV307" s="157"/>
      <c r="IW307" s="157"/>
      <c r="IX307" s="157"/>
      <c r="IY307" s="157"/>
      <c r="IZ307" s="157"/>
      <c r="JA307" s="157"/>
      <c r="JB307" s="157"/>
      <c r="JC307" s="157"/>
      <c r="JD307" s="157"/>
      <c r="JE307" s="157"/>
      <c r="JF307" s="157"/>
      <c r="JG307" s="157"/>
      <c r="JH307" s="157"/>
      <c r="JI307" s="157"/>
      <c r="JJ307" s="157"/>
      <c r="JK307" s="157"/>
      <c r="JL307" s="157"/>
      <c r="JM307" s="157"/>
      <c r="JN307" s="157"/>
      <c r="JO307" s="157"/>
      <c r="JP307" s="157"/>
      <c r="JQ307" s="157"/>
      <c r="JR307" s="157"/>
      <c r="JS307" s="157"/>
      <c r="JT307" s="157"/>
      <c r="JU307" s="157"/>
      <c r="JV307" s="157"/>
      <c r="JW307" s="157"/>
      <c r="JX307" s="157"/>
      <c r="JY307" s="157"/>
      <c r="JZ307" s="157"/>
      <c r="KA307" s="157"/>
      <c r="KB307" s="157"/>
      <c r="KC307" s="157"/>
      <c r="KD307" s="157"/>
      <c r="KE307" s="157"/>
      <c r="KF307" s="157"/>
      <c r="KG307" s="157"/>
      <c r="KH307" s="157"/>
      <c r="KI307" s="157"/>
      <c r="KJ307" s="157"/>
      <c r="KK307" s="157"/>
      <c r="KL307" s="157"/>
      <c r="KM307" s="157"/>
      <c r="KN307" s="157"/>
      <c r="KO307" s="157"/>
      <c r="KP307" s="157"/>
      <c r="KQ307" s="157"/>
      <c r="KR307" s="157"/>
      <c r="KS307" s="157"/>
      <c r="KT307" s="157"/>
      <c r="KU307" s="157"/>
      <c r="KV307" s="157"/>
      <c r="KW307" s="157"/>
      <c r="KX307" s="157"/>
      <c r="KY307" s="157"/>
      <c r="KZ307" s="157"/>
      <c r="LA307" s="157"/>
      <c r="LB307" s="157"/>
      <c r="LC307" s="157"/>
      <c r="LD307" s="157"/>
      <c r="LE307" s="157"/>
      <c r="LF307" s="157"/>
      <c r="LG307" s="157"/>
      <c r="LH307" s="157"/>
      <c r="LI307" s="157"/>
      <c r="LJ307" s="157"/>
      <c r="LK307" s="157"/>
      <c r="LL307" s="157"/>
      <c r="LM307" s="157"/>
      <c r="LN307" s="157"/>
      <c r="LO307" s="157"/>
      <c r="LP307" s="157"/>
      <c r="LQ307" s="157"/>
      <c r="LR307" s="157"/>
    </row>
    <row r="308" spans="1:330" s="159" customFormat="1" x14ac:dyDescent="0.2">
      <c r="A308" s="145" t="s">
        <v>616</v>
      </c>
      <c r="B308" s="145" t="s">
        <v>639</v>
      </c>
      <c r="C308" s="147">
        <v>559</v>
      </c>
      <c r="D308" s="147"/>
      <c r="E308" s="145"/>
      <c r="F308" s="168">
        <v>313</v>
      </c>
      <c r="G308" s="148"/>
      <c r="H308" s="149"/>
      <c r="I308" s="101">
        <f t="shared" ref="I308:AL308" si="560">I309</f>
        <v>556</v>
      </c>
      <c r="J308" s="101">
        <f t="shared" si="560"/>
        <v>0</v>
      </c>
      <c r="K308" s="101">
        <f t="shared" si="560"/>
        <v>556</v>
      </c>
      <c r="L308" s="101">
        <f t="shared" si="560"/>
        <v>0</v>
      </c>
      <c r="M308" s="108">
        <f t="shared" si="560"/>
        <v>556</v>
      </c>
      <c r="N308" s="108">
        <f t="shared" si="560"/>
        <v>0</v>
      </c>
      <c r="O308" s="108">
        <f t="shared" si="560"/>
        <v>556</v>
      </c>
      <c r="P308" s="108">
        <f t="shared" si="560"/>
        <v>0</v>
      </c>
      <c r="Q308" s="108">
        <f t="shared" si="560"/>
        <v>556</v>
      </c>
      <c r="R308" s="108">
        <f t="shared" si="560"/>
        <v>0</v>
      </c>
      <c r="S308" s="108">
        <f t="shared" si="560"/>
        <v>0</v>
      </c>
      <c r="T308" s="108">
        <f t="shared" si="560"/>
        <v>0</v>
      </c>
      <c r="U308" s="101">
        <f t="shared" si="560"/>
        <v>0</v>
      </c>
      <c r="V308" s="101">
        <f t="shared" si="560"/>
        <v>0</v>
      </c>
      <c r="W308" s="108">
        <f t="shared" si="560"/>
        <v>0</v>
      </c>
      <c r="X308" s="108">
        <f t="shared" si="560"/>
        <v>0</v>
      </c>
      <c r="Y308" s="108">
        <f t="shared" si="560"/>
        <v>0</v>
      </c>
      <c r="Z308" s="108">
        <f t="shared" si="560"/>
        <v>0</v>
      </c>
      <c r="AA308" s="108">
        <f t="shared" si="560"/>
        <v>0</v>
      </c>
      <c r="AB308" s="108">
        <f t="shared" si="560"/>
        <v>0</v>
      </c>
      <c r="AC308" s="108">
        <f t="shared" si="560"/>
        <v>0</v>
      </c>
      <c r="AD308" s="108">
        <f t="shared" si="560"/>
        <v>0</v>
      </c>
      <c r="AE308" s="108">
        <f t="shared" si="560"/>
        <v>0</v>
      </c>
      <c r="AF308" s="108">
        <f t="shared" si="560"/>
        <v>0</v>
      </c>
      <c r="AG308" s="108">
        <f t="shared" si="560"/>
        <v>0</v>
      </c>
      <c r="AH308" s="108">
        <f t="shared" si="560"/>
        <v>0</v>
      </c>
      <c r="AI308" s="108">
        <f t="shared" si="560"/>
        <v>0</v>
      </c>
      <c r="AJ308" s="108">
        <f t="shared" si="560"/>
        <v>0</v>
      </c>
      <c r="AK308" s="108">
        <f t="shared" si="560"/>
        <v>0</v>
      </c>
      <c r="AL308" s="108">
        <f t="shared" si="560"/>
        <v>0</v>
      </c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150"/>
      <c r="BN308" s="150"/>
      <c r="BO308" s="150"/>
      <c r="BP308" s="150"/>
      <c r="BQ308" s="150"/>
      <c r="BR308" s="150"/>
      <c r="BS308" s="150"/>
      <c r="BT308" s="150"/>
      <c r="BU308" s="150"/>
      <c r="BV308" s="150"/>
      <c r="BW308" s="150"/>
      <c r="BX308" s="150"/>
      <c r="BY308" s="150"/>
      <c r="BZ308" s="150"/>
      <c r="CA308" s="150"/>
      <c r="CB308" s="150"/>
      <c r="CC308" s="150"/>
      <c r="CD308" s="150"/>
      <c r="CE308" s="150"/>
      <c r="CF308" s="150"/>
      <c r="CG308" s="150"/>
      <c r="CH308" s="150"/>
      <c r="CI308" s="150"/>
      <c r="CJ308" s="150"/>
      <c r="CK308" s="150"/>
      <c r="CL308" s="150"/>
      <c r="CM308" s="150"/>
      <c r="CN308" s="150"/>
      <c r="CO308" s="150"/>
      <c r="CP308" s="150"/>
      <c r="CQ308" s="150"/>
      <c r="CR308" s="150"/>
      <c r="CS308" s="150"/>
      <c r="CT308" s="150"/>
      <c r="CU308" s="150"/>
      <c r="CV308" s="150"/>
      <c r="CW308" s="150"/>
      <c r="CX308" s="150"/>
      <c r="CY308" s="150"/>
      <c r="CZ308" s="150"/>
      <c r="DA308" s="150"/>
      <c r="DB308" s="150"/>
      <c r="DC308" s="150"/>
      <c r="DD308" s="150"/>
      <c r="DE308" s="150"/>
      <c r="DF308" s="150"/>
      <c r="DG308" s="150"/>
      <c r="DH308" s="150"/>
      <c r="DI308" s="150"/>
      <c r="DJ308" s="150"/>
      <c r="DK308" s="150"/>
      <c r="DL308" s="150"/>
      <c r="DM308" s="150"/>
      <c r="DN308" s="150"/>
      <c r="DO308" s="150"/>
      <c r="DP308" s="150"/>
      <c r="DQ308" s="150"/>
      <c r="DR308" s="150"/>
      <c r="DS308" s="150"/>
      <c r="DT308" s="150"/>
      <c r="DU308" s="150"/>
      <c r="DV308" s="150"/>
      <c r="DW308" s="150"/>
      <c r="DX308" s="150"/>
      <c r="DY308" s="150"/>
      <c r="DZ308" s="150"/>
      <c r="EA308" s="150"/>
      <c r="EB308" s="150"/>
      <c r="EC308" s="150"/>
      <c r="ED308" s="150"/>
      <c r="EE308" s="150"/>
      <c r="EF308" s="150"/>
      <c r="EG308" s="150"/>
      <c r="EH308" s="150"/>
      <c r="EI308" s="150"/>
      <c r="EJ308" s="150"/>
      <c r="EK308" s="150"/>
      <c r="EL308" s="150"/>
      <c r="EM308" s="150"/>
      <c r="EN308" s="150"/>
      <c r="EO308" s="150"/>
      <c r="EP308" s="150"/>
      <c r="EQ308" s="150"/>
      <c r="ER308" s="150"/>
      <c r="ES308" s="150"/>
      <c r="ET308" s="150"/>
      <c r="EU308" s="150"/>
      <c r="EV308" s="150"/>
      <c r="EW308" s="150"/>
      <c r="EX308" s="150"/>
      <c r="EY308" s="150"/>
      <c r="EZ308" s="150"/>
      <c r="FA308" s="150"/>
      <c r="FB308" s="150"/>
      <c r="FC308" s="150"/>
      <c r="FD308" s="150"/>
      <c r="FE308" s="150"/>
      <c r="FF308" s="150"/>
      <c r="FG308" s="150"/>
      <c r="FH308" s="150"/>
      <c r="FI308" s="150"/>
      <c r="FJ308" s="150"/>
      <c r="FK308" s="150"/>
      <c r="FL308" s="150"/>
      <c r="FM308" s="150"/>
      <c r="FN308" s="150"/>
      <c r="FO308" s="150"/>
      <c r="FP308" s="150"/>
      <c r="FQ308" s="150"/>
      <c r="FR308" s="150"/>
      <c r="FS308" s="150"/>
      <c r="FT308" s="150"/>
      <c r="FU308" s="150"/>
      <c r="FV308" s="150"/>
      <c r="FW308" s="150"/>
      <c r="FX308" s="150"/>
      <c r="FY308" s="150"/>
      <c r="FZ308" s="150"/>
      <c r="GA308" s="150"/>
      <c r="GB308" s="150"/>
      <c r="GC308" s="150"/>
      <c r="GD308" s="150"/>
      <c r="GE308" s="150"/>
      <c r="GF308" s="150"/>
      <c r="GG308" s="150"/>
      <c r="GH308" s="150"/>
      <c r="GI308" s="150"/>
      <c r="GJ308" s="150"/>
      <c r="GK308" s="150"/>
      <c r="GL308" s="150"/>
      <c r="GM308" s="150"/>
      <c r="GN308" s="150"/>
      <c r="GO308" s="150"/>
      <c r="GP308" s="150"/>
      <c r="GQ308" s="150"/>
      <c r="GR308" s="150"/>
      <c r="GS308" s="150"/>
      <c r="GT308" s="150"/>
      <c r="GU308" s="150"/>
      <c r="GV308" s="150"/>
      <c r="GW308" s="150"/>
      <c r="GX308" s="150"/>
      <c r="GY308" s="150"/>
      <c r="GZ308" s="150"/>
      <c r="HA308" s="150"/>
      <c r="HB308" s="150"/>
      <c r="HC308" s="150"/>
      <c r="HD308" s="150"/>
      <c r="HE308" s="150"/>
      <c r="HF308" s="150"/>
      <c r="HG308" s="150"/>
      <c r="HH308" s="150"/>
      <c r="HI308" s="150"/>
      <c r="HJ308" s="150"/>
      <c r="HK308" s="150"/>
      <c r="HL308" s="150"/>
      <c r="HM308" s="150"/>
      <c r="HN308" s="150"/>
      <c r="HO308" s="150"/>
      <c r="HP308" s="150"/>
      <c r="HQ308" s="150"/>
      <c r="HR308" s="150"/>
      <c r="HS308" s="150"/>
      <c r="HT308" s="150"/>
      <c r="HU308" s="150"/>
      <c r="HV308" s="150"/>
      <c r="HW308" s="150"/>
      <c r="HX308" s="150"/>
      <c r="HY308" s="150"/>
      <c r="HZ308" s="150"/>
      <c r="IA308" s="150"/>
      <c r="IB308" s="150"/>
      <c r="IC308" s="150"/>
      <c r="ID308" s="150"/>
      <c r="IE308" s="150"/>
      <c r="IF308" s="150"/>
      <c r="IG308" s="150"/>
      <c r="IH308" s="150"/>
      <c r="II308" s="150"/>
      <c r="IJ308" s="150"/>
      <c r="IK308" s="150"/>
      <c r="IL308" s="150"/>
      <c r="IM308" s="150"/>
      <c r="IN308" s="150"/>
      <c r="IO308" s="150"/>
      <c r="IP308" s="150"/>
      <c r="IQ308" s="150"/>
      <c r="IR308" s="150"/>
      <c r="IS308" s="150"/>
      <c r="IT308" s="150"/>
      <c r="IU308" s="150"/>
      <c r="IV308" s="150"/>
      <c r="IW308" s="150"/>
      <c r="IX308" s="150"/>
      <c r="IY308" s="150"/>
      <c r="IZ308" s="150"/>
      <c r="JA308" s="150"/>
      <c r="JB308" s="150"/>
      <c r="JC308" s="150"/>
      <c r="JD308" s="150"/>
      <c r="JE308" s="150"/>
      <c r="JF308" s="150"/>
      <c r="JG308" s="150"/>
      <c r="JH308" s="150"/>
      <c r="JI308" s="150"/>
      <c r="JJ308" s="150"/>
      <c r="JK308" s="150"/>
      <c r="JL308" s="150"/>
      <c r="JM308" s="150"/>
      <c r="JN308" s="150"/>
      <c r="JO308" s="150"/>
      <c r="JP308" s="150"/>
      <c r="JQ308" s="150"/>
      <c r="JR308" s="150"/>
      <c r="JS308" s="150"/>
      <c r="JT308" s="150"/>
      <c r="JU308" s="150"/>
      <c r="JV308" s="150"/>
      <c r="JW308" s="150"/>
      <c r="JX308" s="150"/>
      <c r="JY308" s="150"/>
      <c r="JZ308" s="150"/>
      <c r="KA308" s="150"/>
      <c r="KB308" s="150"/>
      <c r="KC308" s="150"/>
      <c r="KD308" s="150"/>
      <c r="KE308" s="150"/>
      <c r="KF308" s="150"/>
      <c r="KG308" s="150"/>
      <c r="KH308" s="150"/>
      <c r="KI308" s="150"/>
      <c r="KJ308" s="150"/>
      <c r="KK308" s="150"/>
      <c r="KL308" s="150"/>
      <c r="KM308" s="150"/>
      <c r="KN308" s="150"/>
      <c r="KO308" s="150"/>
      <c r="KP308" s="150"/>
      <c r="KQ308" s="150"/>
      <c r="KR308" s="150"/>
      <c r="KS308" s="150"/>
      <c r="KT308" s="150"/>
      <c r="KU308" s="150"/>
      <c r="KV308" s="150"/>
      <c r="KW308" s="150"/>
      <c r="KX308" s="150"/>
      <c r="KY308" s="150"/>
      <c r="KZ308" s="150"/>
      <c r="LA308" s="150"/>
      <c r="LB308" s="150"/>
      <c r="LC308" s="150"/>
      <c r="LD308" s="150"/>
      <c r="LE308" s="150"/>
      <c r="LF308" s="150"/>
      <c r="LG308" s="150"/>
      <c r="LH308" s="150"/>
      <c r="LI308" s="150"/>
      <c r="LJ308" s="150"/>
      <c r="LK308" s="150"/>
      <c r="LL308" s="150"/>
      <c r="LM308" s="150"/>
      <c r="LN308" s="150"/>
      <c r="LO308" s="150"/>
      <c r="LP308" s="150"/>
      <c r="LQ308" s="150"/>
      <c r="LR308" s="150"/>
    </row>
    <row r="309" spans="1:330" s="158" customFormat="1" ht="15" x14ac:dyDescent="0.2">
      <c r="A309" s="151" t="s">
        <v>616</v>
      </c>
      <c r="B309" s="151" t="s">
        <v>639</v>
      </c>
      <c r="C309" s="153">
        <v>559</v>
      </c>
      <c r="D309" s="153"/>
      <c r="E309" s="151" t="s">
        <v>101</v>
      </c>
      <c r="F309" s="174">
        <v>3132</v>
      </c>
      <c r="G309" s="155" t="s">
        <v>40</v>
      </c>
      <c r="H309" s="156"/>
      <c r="I309" s="94">
        <v>556</v>
      </c>
      <c r="J309" s="112"/>
      <c r="K309" s="94">
        <v>556</v>
      </c>
      <c r="L309" s="112"/>
      <c r="M309" s="118">
        <v>556</v>
      </c>
      <c r="N309" s="113"/>
      <c r="O309" s="118">
        <v>556</v>
      </c>
      <c r="P309" s="113"/>
      <c r="Q309" s="118">
        <v>556</v>
      </c>
      <c r="R309" s="113"/>
      <c r="S309" s="118"/>
      <c r="T309" s="113"/>
      <c r="U309" s="94">
        <v>0</v>
      </c>
      <c r="V309" s="112"/>
      <c r="W309" s="118"/>
      <c r="X309" s="113"/>
      <c r="Y309" s="118"/>
      <c r="Z309" s="113"/>
      <c r="AA309" s="118"/>
      <c r="AB309" s="113"/>
      <c r="AC309" s="118"/>
      <c r="AD309" s="113"/>
      <c r="AE309" s="118"/>
      <c r="AF309" s="113"/>
      <c r="AG309" s="118"/>
      <c r="AH309" s="113"/>
      <c r="AI309" s="118"/>
      <c r="AJ309" s="113"/>
      <c r="AK309" s="118"/>
      <c r="AL309" s="113"/>
      <c r="AM309" s="157"/>
      <c r="AN309" s="157"/>
      <c r="AO309" s="157"/>
      <c r="AP309" s="157"/>
      <c r="AQ309" s="157"/>
      <c r="AR309" s="157"/>
      <c r="AS309" s="157"/>
      <c r="AT309" s="157"/>
      <c r="AU309" s="157"/>
      <c r="AV309" s="157"/>
      <c r="AW309" s="157"/>
      <c r="AX309" s="157"/>
      <c r="AY309" s="157"/>
      <c r="AZ309" s="157"/>
      <c r="BA309" s="157"/>
      <c r="BB309" s="157"/>
      <c r="BC309" s="157"/>
      <c r="BD309" s="157"/>
      <c r="BE309" s="157"/>
      <c r="BF309" s="157"/>
      <c r="BG309" s="157"/>
      <c r="BH309" s="157"/>
      <c r="BI309" s="157"/>
      <c r="BJ309" s="157"/>
      <c r="BK309" s="157"/>
      <c r="BL309" s="157"/>
      <c r="BM309" s="157"/>
      <c r="BN309" s="157"/>
      <c r="BO309" s="157"/>
      <c r="BP309" s="157"/>
      <c r="BQ309" s="157"/>
      <c r="BR309" s="157"/>
      <c r="BS309" s="157"/>
      <c r="BT309" s="157"/>
      <c r="BU309" s="157"/>
      <c r="BV309" s="157"/>
      <c r="BW309" s="157"/>
      <c r="BX309" s="157"/>
      <c r="BY309" s="157"/>
      <c r="BZ309" s="157"/>
      <c r="CA309" s="157"/>
      <c r="CB309" s="157"/>
      <c r="CC309" s="157"/>
      <c r="CD309" s="157"/>
      <c r="CE309" s="157"/>
      <c r="CF309" s="157"/>
      <c r="CG309" s="157"/>
      <c r="CH309" s="157"/>
      <c r="CI309" s="157"/>
      <c r="CJ309" s="157"/>
      <c r="CK309" s="157"/>
      <c r="CL309" s="157"/>
      <c r="CM309" s="157"/>
      <c r="CN309" s="157"/>
      <c r="CO309" s="157"/>
      <c r="CP309" s="157"/>
      <c r="CQ309" s="157"/>
      <c r="CR309" s="157"/>
      <c r="CS309" s="157"/>
      <c r="CT309" s="157"/>
      <c r="CU309" s="157"/>
      <c r="CV309" s="157"/>
      <c r="CW309" s="157"/>
      <c r="CX309" s="157"/>
      <c r="CY309" s="157"/>
      <c r="CZ309" s="157"/>
      <c r="DA309" s="157"/>
      <c r="DB309" s="157"/>
      <c r="DC309" s="157"/>
      <c r="DD309" s="157"/>
      <c r="DE309" s="157"/>
      <c r="DF309" s="157"/>
      <c r="DG309" s="157"/>
      <c r="DH309" s="157"/>
      <c r="DI309" s="157"/>
      <c r="DJ309" s="157"/>
      <c r="DK309" s="157"/>
      <c r="DL309" s="157"/>
      <c r="DM309" s="157"/>
      <c r="DN309" s="157"/>
      <c r="DO309" s="157"/>
      <c r="DP309" s="157"/>
      <c r="DQ309" s="157"/>
      <c r="DR309" s="157"/>
      <c r="DS309" s="157"/>
      <c r="DT309" s="157"/>
      <c r="DU309" s="157"/>
      <c r="DV309" s="157"/>
      <c r="DW309" s="157"/>
      <c r="DX309" s="157"/>
      <c r="DY309" s="157"/>
      <c r="DZ309" s="157"/>
      <c r="EA309" s="157"/>
      <c r="EB309" s="157"/>
      <c r="EC309" s="157"/>
      <c r="ED309" s="157"/>
      <c r="EE309" s="157"/>
      <c r="EF309" s="157"/>
      <c r="EG309" s="157"/>
      <c r="EH309" s="157"/>
      <c r="EI309" s="157"/>
      <c r="EJ309" s="157"/>
      <c r="EK309" s="157"/>
      <c r="EL309" s="157"/>
      <c r="EM309" s="157"/>
      <c r="EN309" s="157"/>
      <c r="EO309" s="157"/>
      <c r="EP309" s="157"/>
      <c r="EQ309" s="157"/>
      <c r="ER309" s="157"/>
      <c r="ES309" s="157"/>
      <c r="ET309" s="157"/>
      <c r="EU309" s="157"/>
      <c r="EV309" s="157"/>
      <c r="EW309" s="157"/>
      <c r="EX309" s="157"/>
      <c r="EY309" s="157"/>
      <c r="EZ309" s="157"/>
      <c r="FA309" s="157"/>
      <c r="FB309" s="157"/>
      <c r="FC309" s="157"/>
      <c r="FD309" s="157"/>
      <c r="FE309" s="157"/>
      <c r="FF309" s="157"/>
      <c r="FG309" s="157"/>
      <c r="FH309" s="157"/>
      <c r="FI309" s="157"/>
      <c r="FJ309" s="157"/>
      <c r="FK309" s="157"/>
      <c r="FL309" s="157"/>
      <c r="FM309" s="157"/>
      <c r="FN309" s="157"/>
      <c r="FO309" s="157"/>
      <c r="FP309" s="157"/>
      <c r="FQ309" s="157"/>
      <c r="FR309" s="157"/>
      <c r="FS309" s="157"/>
      <c r="FT309" s="157"/>
      <c r="FU309" s="157"/>
      <c r="FV309" s="157"/>
      <c r="FW309" s="157"/>
      <c r="FX309" s="157"/>
      <c r="FY309" s="157"/>
      <c r="FZ309" s="157"/>
      <c r="GA309" s="157"/>
      <c r="GB309" s="157"/>
      <c r="GC309" s="157"/>
      <c r="GD309" s="157"/>
      <c r="GE309" s="157"/>
      <c r="GF309" s="157"/>
      <c r="GG309" s="157"/>
      <c r="GH309" s="157"/>
      <c r="GI309" s="157"/>
      <c r="GJ309" s="157"/>
      <c r="GK309" s="157"/>
      <c r="GL309" s="157"/>
      <c r="GM309" s="157"/>
      <c r="GN309" s="157"/>
      <c r="GO309" s="157"/>
      <c r="GP309" s="157"/>
      <c r="GQ309" s="157"/>
      <c r="GR309" s="157"/>
      <c r="GS309" s="157"/>
      <c r="GT309" s="157"/>
      <c r="GU309" s="157"/>
      <c r="GV309" s="157"/>
      <c r="GW309" s="157"/>
      <c r="GX309" s="157"/>
      <c r="GY309" s="157"/>
      <c r="GZ309" s="157"/>
      <c r="HA309" s="157"/>
      <c r="HB309" s="157"/>
      <c r="HC309" s="157"/>
      <c r="HD309" s="157"/>
      <c r="HE309" s="157"/>
      <c r="HF309" s="157"/>
      <c r="HG309" s="157"/>
      <c r="HH309" s="157"/>
      <c r="HI309" s="157"/>
      <c r="HJ309" s="157"/>
      <c r="HK309" s="157"/>
      <c r="HL309" s="157"/>
      <c r="HM309" s="157"/>
      <c r="HN309" s="157"/>
      <c r="HO309" s="157"/>
      <c r="HP309" s="157"/>
      <c r="HQ309" s="157"/>
      <c r="HR309" s="157"/>
      <c r="HS309" s="157"/>
      <c r="HT309" s="157"/>
      <c r="HU309" s="157"/>
      <c r="HV309" s="157"/>
      <c r="HW309" s="157"/>
      <c r="HX309" s="157"/>
      <c r="HY309" s="157"/>
      <c r="HZ309" s="157"/>
      <c r="IA309" s="157"/>
      <c r="IB309" s="157"/>
      <c r="IC309" s="157"/>
      <c r="ID309" s="157"/>
      <c r="IE309" s="157"/>
      <c r="IF309" s="157"/>
      <c r="IG309" s="157"/>
      <c r="IH309" s="157"/>
      <c r="II309" s="157"/>
      <c r="IJ309" s="157"/>
      <c r="IK309" s="157"/>
      <c r="IL309" s="157"/>
      <c r="IM309" s="157"/>
      <c r="IN309" s="157"/>
      <c r="IO309" s="157"/>
      <c r="IP309" s="157"/>
      <c r="IQ309" s="157"/>
      <c r="IR309" s="157"/>
      <c r="IS309" s="157"/>
      <c r="IT309" s="157"/>
      <c r="IU309" s="157"/>
      <c r="IV309" s="157"/>
      <c r="IW309" s="157"/>
      <c r="IX309" s="157"/>
      <c r="IY309" s="157"/>
      <c r="IZ309" s="157"/>
      <c r="JA309" s="157"/>
      <c r="JB309" s="157"/>
      <c r="JC309" s="157"/>
      <c r="JD309" s="157"/>
      <c r="JE309" s="157"/>
      <c r="JF309" s="157"/>
      <c r="JG309" s="157"/>
      <c r="JH309" s="157"/>
      <c r="JI309" s="157"/>
      <c r="JJ309" s="157"/>
      <c r="JK309" s="157"/>
      <c r="JL309" s="157"/>
      <c r="JM309" s="157"/>
      <c r="JN309" s="157"/>
      <c r="JO309" s="157"/>
      <c r="JP309" s="157"/>
      <c r="JQ309" s="157"/>
      <c r="JR309" s="157"/>
      <c r="JS309" s="157"/>
      <c r="JT309" s="157"/>
      <c r="JU309" s="157"/>
      <c r="JV309" s="157"/>
      <c r="JW309" s="157"/>
      <c r="JX309" s="157"/>
      <c r="JY309" s="157"/>
      <c r="JZ309" s="157"/>
      <c r="KA309" s="157"/>
      <c r="KB309" s="157"/>
      <c r="KC309" s="157"/>
      <c r="KD309" s="157"/>
      <c r="KE309" s="157"/>
      <c r="KF309" s="157"/>
      <c r="KG309" s="157"/>
      <c r="KH309" s="157"/>
      <c r="KI309" s="157"/>
      <c r="KJ309" s="157"/>
      <c r="KK309" s="157"/>
      <c r="KL309" s="157"/>
      <c r="KM309" s="157"/>
      <c r="KN309" s="157"/>
      <c r="KO309" s="157"/>
      <c r="KP309" s="157"/>
      <c r="KQ309" s="157"/>
      <c r="KR309" s="157"/>
      <c r="KS309" s="157"/>
      <c r="KT309" s="157"/>
      <c r="KU309" s="157"/>
      <c r="KV309" s="157"/>
      <c r="KW309" s="157"/>
      <c r="KX309" s="157"/>
      <c r="KY309" s="157"/>
      <c r="KZ309" s="157"/>
      <c r="LA309" s="157"/>
      <c r="LB309" s="157"/>
      <c r="LC309" s="157"/>
      <c r="LD309" s="157"/>
      <c r="LE309" s="157"/>
      <c r="LF309" s="157"/>
      <c r="LG309" s="157"/>
      <c r="LH309" s="157"/>
      <c r="LI309" s="157"/>
      <c r="LJ309" s="157"/>
      <c r="LK309" s="157"/>
      <c r="LL309" s="157"/>
      <c r="LM309" s="157"/>
      <c r="LN309" s="157"/>
      <c r="LO309" s="157"/>
      <c r="LP309" s="157"/>
      <c r="LQ309" s="157"/>
      <c r="LR309" s="157"/>
    </row>
    <row r="310" spans="1:330" x14ac:dyDescent="0.2">
      <c r="A310" s="170" t="s">
        <v>616</v>
      </c>
      <c r="B310" s="170" t="s">
        <v>639</v>
      </c>
      <c r="C310" s="141">
        <v>559</v>
      </c>
      <c r="D310" s="141"/>
      <c r="E310" s="171"/>
      <c r="F310" s="142">
        <v>32</v>
      </c>
      <c r="G310" s="143"/>
      <c r="H310" s="172"/>
      <c r="I310" s="105">
        <f>I311+I313+I316</f>
        <v>19954</v>
      </c>
      <c r="J310" s="105">
        <f>J311+J313+J316</f>
        <v>0</v>
      </c>
      <c r="K310" s="105">
        <f t="shared" ref="K310:AF310" si="561">K311+K313+K316</f>
        <v>22744</v>
      </c>
      <c r="L310" s="105">
        <f t="shared" si="561"/>
        <v>0</v>
      </c>
      <c r="M310" s="105">
        <f t="shared" si="561"/>
        <v>22744</v>
      </c>
      <c r="N310" s="105">
        <f t="shared" si="561"/>
        <v>0</v>
      </c>
      <c r="O310" s="105">
        <f t="shared" ref="O310:P310" si="562">O311+O313+O316</f>
        <v>22744</v>
      </c>
      <c r="P310" s="105">
        <f t="shared" si="562"/>
        <v>0</v>
      </c>
      <c r="Q310" s="105">
        <f t="shared" ref="Q310:T310" si="563">Q311+Q313+Q316</f>
        <v>22744</v>
      </c>
      <c r="R310" s="105">
        <f t="shared" si="563"/>
        <v>0</v>
      </c>
      <c r="S310" s="105">
        <f t="shared" si="563"/>
        <v>0</v>
      </c>
      <c r="T310" s="105">
        <f t="shared" si="563"/>
        <v>0</v>
      </c>
      <c r="U310" s="105">
        <f t="shared" si="561"/>
        <v>0</v>
      </c>
      <c r="V310" s="105">
        <f t="shared" si="561"/>
        <v>0</v>
      </c>
      <c r="W310" s="105">
        <f t="shared" si="561"/>
        <v>0</v>
      </c>
      <c r="X310" s="105">
        <f t="shared" si="561"/>
        <v>0</v>
      </c>
      <c r="Y310" s="105">
        <f t="shared" ref="Y310:Z310" si="564">Y311+Y313+Y316</f>
        <v>0</v>
      </c>
      <c r="Z310" s="105">
        <f t="shared" si="564"/>
        <v>0</v>
      </c>
      <c r="AA310" s="105">
        <f t="shared" ref="AA310:AD310" si="565">AA311+AA313+AA316</f>
        <v>0</v>
      </c>
      <c r="AB310" s="105">
        <f t="shared" si="565"/>
        <v>0</v>
      </c>
      <c r="AC310" s="105">
        <f t="shared" si="565"/>
        <v>0</v>
      </c>
      <c r="AD310" s="105">
        <f t="shared" si="565"/>
        <v>0</v>
      </c>
      <c r="AE310" s="105">
        <f t="shared" si="561"/>
        <v>0</v>
      </c>
      <c r="AF310" s="105">
        <f t="shared" si="561"/>
        <v>0</v>
      </c>
      <c r="AG310" s="105">
        <f t="shared" ref="AG310:AH310" si="566">AG311+AG313+AG316</f>
        <v>0</v>
      </c>
      <c r="AH310" s="105">
        <f t="shared" si="566"/>
        <v>0</v>
      </c>
      <c r="AI310" s="105">
        <f t="shared" ref="AI310:AL310" si="567">AI311+AI313+AI316</f>
        <v>0</v>
      </c>
      <c r="AJ310" s="105">
        <f t="shared" si="567"/>
        <v>0</v>
      </c>
      <c r="AK310" s="105">
        <f t="shared" si="567"/>
        <v>0</v>
      </c>
      <c r="AL310" s="105">
        <f t="shared" si="567"/>
        <v>0</v>
      </c>
    </row>
    <row r="311" spans="1:330" s="159" customFormat="1" x14ac:dyDescent="0.2">
      <c r="A311" s="145" t="s">
        <v>616</v>
      </c>
      <c r="B311" s="145" t="s">
        <v>639</v>
      </c>
      <c r="C311" s="147">
        <v>559</v>
      </c>
      <c r="D311" s="147"/>
      <c r="E311" s="145"/>
      <c r="F311" s="168">
        <v>321</v>
      </c>
      <c r="G311" s="148"/>
      <c r="H311" s="149"/>
      <c r="I311" s="101">
        <f>I312</f>
        <v>0</v>
      </c>
      <c r="J311" s="101">
        <f>J312</f>
        <v>0</v>
      </c>
      <c r="K311" s="101">
        <f t="shared" ref="K311:AL311" si="568">K312</f>
        <v>940</v>
      </c>
      <c r="L311" s="101">
        <f t="shared" si="568"/>
        <v>0</v>
      </c>
      <c r="M311" s="108">
        <f t="shared" si="568"/>
        <v>940</v>
      </c>
      <c r="N311" s="108">
        <f t="shared" si="568"/>
        <v>0</v>
      </c>
      <c r="O311" s="108">
        <f t="shared" si="568"/>
        <v>940</v>
      </c>
      <c r="P311" s="108">
        <f t="shared" si="568"/>
        <v>0</v>
      </c>
      <c r="Q311" s="108">
        <f t="shared" si="568"/>
        <v>940</v>
      </c>
      <c r="R311" s="108">
        <f t="shared" si="568"/>
        <v>0</v>
      </c>
      <c r="S311" s="108">
        <f t="shared" si="568"/>
        <v>0</v>
      </c>
      <c r="T311" s="108">
        <f t="shared" si="568"/>
        <v>0</v>
      </c>
      <c r="U311" s="101">
        <f t="shared" si="568"/>
        <v>0</v>
      </c>
      <c r="V311" s="101">
        <f t="shared" si="568"/>
        <v>0</v>
      </c>
      <c r="W311" s="108">
        <f t="shared" si="568"/>
        <v>0</v>
      </c>
      <c r="X311" s="108">
        <f t="shared" si="568"/>
        <v>0</v>
      </c>
      <c r="Y311" s="108">
        <f t="shared" si="568"/>
        <v>0</v>
      </c>
      <c r="Z311" s="108">
        <f t="shared" si="568"/>
        <v>0</v>
      </c>
      <c r="AA311" s="108">
        <f t="shared" si="568"/>
        <v>0</v>
      </c>
      <c r="AB311" s="108">
        <f t="shared" si="568"/>
        <v>0</v>
      </c>
      <c r="AC311" s="108">
        <f t="shared" si="568"/>
        <v>0</v>
      </c>
      <c r="AD311" s="108">
        <f t="shared" si="568"/>
        <v>0</v>
      </c>
      <c r="AE311" s="108">
        <f t="shared" si="568"/>
        <v>0</v>
      </c>
      <c r="AF311" s="108">
        <f t="shared" si="568"/>
        <v>0</v>
      </c>
      <c r="AG311" s="108">
        <f t="shared" si="568"/>
        <v>0</v>
      </c>
      <c r="AH311" s="108">
        <f t="shared" si="568"/>
        <v>0</v>
      </c>
      <c r="AI311" s="108">
        <f t="shared" si="568"/>
        <v>0</v>
      </c>
      <c r="AJ311" s="108">
        <f t="shared" si="568"/>
        <v>0</v>
      </c>
      <c r="AK311" s="108">
        <f t="shared" si="568"/>
        <v>0</v>
      </c>
      <c r="AL311" s="108">
        <f t="shared" si="568"/>
        <v>0</v>
      </c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  <c r="CA311" s="150"/>
      <c r="CB311" s="150"/>
      <c r="CC311" s="150"/>
      <c r="CD311" s="150"/>
      <c r="CE311" s="150"/>
      <c r="CF311" s="150"/>
      <c r="CG311" s="150"/>
      <c r="CH311" s="150"/>
      <c r="CI311" s="150"/>
      <c r="CJ311" s="150"/>
      <c r="CK311" s="150"/>
      <c r="CL311" s="150"/>
      <c r="CM311" s="150"/>
      <c r="CN311" s="150"/>
      <c r="CO311" s="150"/>
      <c r="CP311" s="150"/>
      <c r="CQ311" s="150"/>
      <c r="CR311" s="150"/>
      <c r="CS311" s="150"/>
      <c r="CT311" s="150"/>
      <c r="CU311" s="150"/>
      <c r="CV311" s="150"/>
      <c r="CW311" s="150"/>
      <c r="CX311" s="150"/>
      <c r="CY311" s="150"/>
      <c r="CZ311" s="150"/>
      <c r="DA311" s="150"/>
      <c r="DB311" s="150"/>
      <c r="DC311" s="150"/>
      <c r="DD311" s="150"/>
      <c r="DE311" s="150"/>
      <c r="DF311" s="150"/>
      <c r="DG311" s="150"/>
      <c r="DH311" s="150"/>
      <c r="DI311" s="150"/>
      <c r="DJ311" s="150"/>
      <c r="DK311" s="150"/>
      <c r="DL311" s="150"/>
      <c r="DM311" s="150"/>
      <c r="DN311" s="150"/>
      <c r="DO311" s="150"/>
      <c r="DP311" s="150"/>
      <c r="DQ311" s="150"/>
      <c r="DR311" s="150"/>
      <c r="DS311" s="150"/>
      <c r="DT311" s="150"/>
      <c r="DU311" s="150"/>
      <c r="DV311" s="150"/>
      <c r="DW311" s="150"/>
      <c r="DX311" s="150"/>
      <c r="DY311" s="150"/>
      <c r="DZ311" s="150"/>
      <c r="EA311" s="150"/>
      <c r="EB311" s="150"/>
      <c r="EC311" s="150"/>
      <c r="ED311" s="150"/>
      <c r="EE311" s="150"/>
      <c r="EF311" s="150"/>
      <c r="EG311" s="150"/>
      <c r="EH311" s="150"/>
      <c r="EI311" s="150"/>
      <c r="EJ311" s="150"/>
      <c r="EK311" s="150"/>
      <c r="EL311" s="150"/>
      <c r="EM311" s="150"/>
      <c r="EN311" s="150"/>
      <c r="EO311" s="150"/>
      <c r="EP311" s="150"/>
      <c r="EQ311" s="150"/>
      <c r="ER311" s="150"/>
      <c r="ES311" s="150"/>
      <c r="ET311" s="150"/>
      <c r="EU311" s="150"/>
      <c r="EV311" s="150"/>
      <c r="EW311" s="150"/>
      <c r="EX311" s="150"/>
      <c r="EY311" s="150"/>
      <c r="EZ311" s="150"/>
      <c r="FA311" s="150"/>
      <c r="FB311" s="150"/>
      <c r="FC311" s="150"/>
      <c r="FD311" s="150"/>
      <c r="FE311" s="150"/>
      <c r="FF311" s="150"/>
      <c r="FG311" s="150"/>
      <c r="FH311" s="150"/>
      <c r="FI311" s="150"/>
      <c r="FJ311" s="150"/>
      <c r="FK311" s="150"/>
      <c r="FL311" s="150"/>
      <c r="FM311" s="150"/>
      <c r="FN311" s="150"/>
      <c r="FO311" s="150"/>
      <c r="FP311" s="150"/>
      <c r="FQ311" s="150"/>
      <c r="FR311" s="150"/>
      <c r="FS311" s="150"/>
      <c r="FT311" s="150"/>
      <c r="FU311" s="150"/>
      <c r="FV311" s="150"/>
      <c r="FW311" s="150"/>
      <c r="FX311" s="150"/>
      <c r="FY311" s="150"/>
      <c r="FZ311" s="150"/>
      <c r="GA311" s="150"/>
      <c r="GB311" s="150"/>
      <c r="GC311" s="150"/>
      <c r="GD311" s="150"/>
      <c r="GE311" s="150"/>
      <c r="GF311" s="150"/>
      <c r="GG311" s="150"/>
      <c r="GH311" s="150"/>
      <c r="GI311" s="150"/>
      <c r="GJ311" s="150"/>
      <c r="GK311" s="150"/>
      <c r="GL311" s="150"/>
      <c r="GM311" s="150"/>
      <c r="GN311" s="150"/>
      <c r="GO311" s="150"/>
      <c r="GP311" s="150"/>
      <c r="GQ311" s="150"/>
      <c r="GR311" s="150"/>
      <c r="GS311" s="150"/>
      <c r="GT311" s="150"/>
      <c r="GU311" s="150"/>
      <c r="GV311" s="150"/>
      <c r="GW311" s="150"/>
      <c r="GX311" s="150"/>
      <c r="GY311" s="150"/>
      <c r="GZ311" s="150"/>
      <c r="HA311" s="150"/>
      <c r="HB311" s="150"/>
      <c r="HC311" s="150"/>
      <c r="HD311" s="150"/>
      <c r="HE311" s="150"/>
      <c r="HF311" s="150"/>
      <c r="HG311" s="150"/>
      <c r="HH311" s="150"/>
      <c r="HI311" s="150"/>
      <c r="HJ311" s="150"/>
      <c r="HK311" s="150"/>
      <c r="HL311" s="150"/>
      <c r="HM311" s="150"/>
      <c r="HN311" s="150"/>
      <c r="HO311" s="150"/>
      <c r="HP311" s="150"/>
      <c r="HQ311" s="150"/>
      <c r="HR311" s="150"/>
      <c r="HS311" s="150"/>
      <c r="HT311" s="150"/>
      <c r="HU311" s="150"/>
      <c r="HV311" s="150"/>
      <c r="HW311" s="150"/>
      <c r="HX311" s="150"/>
      <c r="HY311" s="150"/>
      <c r="HZ311" s="150"/>
      <c r="IA311" s="150"/>
      <c r="IB311" s="150"/>
      <c r="IC311" s="150"/>
      <c r="ID311" s="150"/>
      <c r="IE311" s="150"/>
      <c r="IF311" s="150"/>
      <c r="IG311" s="150"/>
      <c r="IH311" s="150"/>
      <c r="II311" s="150"/>
      <c r="IJ311" s="150"/>
      <c r="IK311" s="150"/>
      <c r="IL311" s="150"/>
      <c r="IM311" s="150"/>
      <c r="IN311" s="150"/>
      <c r="IO311" s="150"/>
      <c r="IP311" s="150"/>
      <c r="IQ311" s="150"/>
      <c r="IR311" s="150"/>
      <c r="IS311" s="150"/>
      <c r="IT311" s="150"/>
      <c r="IU311" s="150"/>
      <c r="IV311" s="150"/>
      <c r="IW311" s="150"/>
      <c r="IX311" s="150"/>
      <c r="IY311" s="150"/>
      <c r="IZ311" s="150"/>
      <c r="JA311" s="150"/>
      <c r="JB311" s="150"/>
      <c r="JC311" s="150"/>
      <c r="JD311" s="150"/>
      <c r="JE311" s="150"/>
      <c r="JF311" s="150"/>
      <c r="JG311" s="150"/>
      <c r="JH311" s="150"/>
      <c r="JI311" s="150"/>
      <c r="JJ311" s="150"/>
      <c r="JK311" s="150"/>
      <c r="JL311" s="150"/>
      <c r="JM311" s="150"/>
      <c r="JN311" s="150"/>
      <c r="JO311" s="150"/>
      <c r="JP311" s="150"/>
      <c r="JQ311" s="150"/>
      <c r="JR311" s="150"/>
      <c r="JS311" s="150"/>
      <c r="JT311" s="150"/>
      <c r="JU311" s="150"/>
      <c r="JV311" s="150"/>
      <c r="JW311" s="150"/>
      <c r="JX311" s="150"/>
      <c r="JY311" s="150"/>
      <c r="JZ311" s="150"/>
      <c r="KA311" s="150"/>
      <c r="KB311" s="150"/>
      <c r="KC311" s="150"/>
      <c r="KD311" s="150"/>
      <c r="KE311" s="150"/>
      <c r="KF311" s="150"/>
      <c r="KG311" s="150"/>
      <c r="KH311" s="150"/>
      <c r="KI311" s="150"/>
      <c r="KJ311" s="150"/>
      <c r="KK311" s="150"/>
      <c r="KL311" s="150"/>
      <c r="KM311" s="150"/>
      <c r="KN311" s="150"/>
      <c r="KO311" s="150"/>
      <c r="KP311" s="150"/>
      <c r="KQ311" s="150"/>
      <c r="KR311" s="150"/>
      <c r="KS311" s="150"/>
      <c r="KT311" s="150"/>
      <c r="KU311" s="150"/>
      <c r="KV311" s="150"/>
      <c r="KW311" s="150"/>
      <c r="KX311" s="150"/>
      <c r="KY311" s="150"/>
      <c r="KZ311" s="150"/>
      <c r="LA311" s="150"/>
      <c r="LB311" s="150"/>
      <c r="LC311" s="150"/>
      <c r="LD311" s="150"/>
      <c r="LE311" s="150"/>
      <c r="LF311" s="150"/>
      <c r="LG311" s="150"/>
      <c r="LH311" s="150"/>
      <c r="LI311" s="150"/>
      <c r="LJ311" s="150"/>
      <c r="LK311" s="150"/>
      <c r="LL311" s="150"/>
      <c r="LM311" s="150"/>
      <c r="LN311" s="150"/>
      <c r="LO311" s="150"/>
      <c r="LP311" s="150"/>
      <c r="LQ311" s="150"/>
      <c r="LR311" s="150"/>
    </row>
    <row r="312" spans="1:330" s="158" customFormat="1" ht="15" x14ac:dyDescent="0.2">
      <c r="A312" s="151" t="s">
        <v>616</v>
      </c>
      <c r="B312" s="151" t="s">
        <v>639</v>
      </c>
      <c r="C312" s="153">
        <v>559</v>
      </c>
      <c r="D312" s="153"/>
      <c r="E312" s="151" t="s">
        <v>101</v>
      </c>
      <c r="F312" s="174">
        <v>3211</v>
      </c>
      <c r="G312" s="155" t="s">
        <v>42</v>
      </c>
      <c r="H312" s="156"/>
      <c r="I312" s="94">
        <v>0</v>
      </c>
      <c r="J312" s="112"/>
      <c r="K312" s="94">
        <v>940</v>
      </c>
      <c r="L312" s="112"/>
      <c r="M312" s="118">
        <v>940</v>
      </c>
      <c r="N312" s="113"/>
      <c r="O312" s="118">
        <v>940</v>
      </c>
      <c r="P312" s="113"/>
      <c r="Q312" s="118">
        <v>940</v>
      </c>
      <c r="R312" s="113"/>
      <c r="S312" s="118"/>
      <c r="T312" s="113"/>
      <c r="U312" s="94">
        <v>0</v>
      </c>
      <c r="V312" s="112"/>
      <c r="W312" s="118"/>
      <c r="X312" s="113"/>
      <c r="Y312" s="118"/>
      <c r="Z312" s="113"/>
      <c r="AA312" s="118"/>
      <c r="AB312" s="113"/>
      <c r="AC312" s="118"/>
      <c r="AD312" s="113"/>
      <c r="AE312" s="118"/>
      <c r="AF312" s="113"/>
      <c r="AG312" s="118"/>
      <c r="AH312" s="113"/>
      <c r="AI312" s="118"/>
      <c r="AJ312" s="113"/>
      <c r="AK312" s="118"/>
      <c r="AL312" s="113"/>
      <c r="AM312" s="157"/>
      <c r="AN312" s="157"/>
      <c r="AO312" s="157"/>
      <c r="AP312" s="157"/>
      <c r="AQ312" s="157"/>
      <c r="AR312" s="157"/>
      <c r="AS312" s="157"/>
      <c r="AT312" s="157"/>
      <c r="AU312" s="157"/>
      <c r="AV312" s="157"/>
      <c r="AW312" s="157"/>
      <c r="AX312" s="157"/>
      <c r="AY312" s="157"/>
      <c r="AZ312" s="157"/>
      <c r="BA312" s="157"/>
      <c r="BB312" s="157"/>
      <c r="BC312" s="157"/>
      <c r="BD312" s="157"/>
      <c r="BE312" s="157"/>
      <c r="BF312" s="157"/>
      <c r="BG312" s="157"/>
      <c r="BH312" s="157"/>
      <c r="BI312" s="157"/>
      <c r="BJ312" s="157"/>
      <c r="BK312" s="157"/>
      <c r="BL312" s="157"/>
      <c r="BM312" s="157"/>
      <c r="BN312" s="157"/>
      <c r="BO312" s="157"/>
      <c r="BP312" s="157"/>
      <c r="BQ312" s="157"/>
      <c r="BR312" s="157"/>
      <c r="BS312" s="157"/>
      <c r="BT312" s="157"/>
      <c r="BU312" s="157"/>
      <c r="BV312" s="157"/>
      <c r="BW312" s="157"/>
      <c r="BX312" s="157"/>
      <c r="BY312" s="157"/>
      <c r="BZ312" s="157"/>
      <c r="CA312" s="157"/>
      <c r="CB312" s="157"/>
      <c r="CC312" s="157"/>
      <c r="CD312" s="157"/>
      <c r="CE312" s="157"/>
      <c r="CF312" s="157"/>
      <c r="CG312" s="157"/>
      <c r="CH312" s="157"/>
      <c r="CI312" s="157"/>
      <c r="CJ312" s="157"/>
      <c r="CK312" s="157"/>
      <c r="CL312" s="157"/>
      <c r="CM312" s="157"/>
      <c r="CN312" s="157"/>
      <c r="CO312" s="157"/>
      <c r="CP312" s="157"/>
      <c r="CQ312" s="157"/>
      <c r="CR312" s="157"/>
      <c r="CS312" s="157"/>
      <c r="CT312" s="157"/>
      <c r="CU312" s="157"/>
      <c r="CV312" s="157"/>
      <c r="CW312" s="157"/>
      <c r="CX312" s="157"/>
      <c r="CY312" s="157"/>
      <c r="CZ312" s="157"/>
      <c r="DA312" s="157"/>
      <c r="DB312" s="157"/>
      <c r="DC312" s="157"/>
      <c r="DD312" s="157"/>
      <c r="DE312" s="157"/>
      <c r="DF312" s="157"/>
      <c r="DG312" s="157"/>
      <c r="DH312" s="157"/>
      <c r="DI312" s="157"/>
      <c r="DJ312" s="157"/>
      <c r="DK312" s="157"/>
      <c r="DL312" s="157"/>
      <c r="DM312" s="157"/>
      <c r="DN312" s="157"/>
      <c r="DO312" s="157"/>
      <c r="DP312" s="157"/>
      <c r="DQ312" s="157"/>
      <c r="DR312" s="157"/>
      <c r="DS312" s="157"/>
      <c r="DT312" s="157"/>
      <c r="DU312" s="157"/>
      <c r="DV312" s="157"/>
      <c r="DW312" s="157"/>
      <c r="DX312" s="157"/>
      <c r="DY312" s="157"/>
      <c r="DZ312" s="157"/>
      <c r="EA312" s="157"/>
      <c r="EB312" s="157"/>
      <c r="EC312" s="157"/>
      <c r="ED312" s="157"/>
      <c r="EE312" s="157"/>
      <c r="EF312" s="157"/>
      <c r="EG312" s="157"/>
      <c r="EH312" s="157"/>
      <c r="EI312" s="157"/>
      <c r="EJ312" s="157"/>
      <c r="EK312" s="157"/>
      <c r="EL312" s="157"/>
      <c r="EM312" s="157"/>
      <c r="EN312" s="157"/>
      <c r="EO312" s="157"/>
      <c r="EP312" s="157"/>
      <c r="EQ312" s="157"/>
      <c r="ER312" s="157"/>
      <c r="ES312" s="157"/>
      <c r="ET312" s="157"/>
      <c r="EU312" s="157"/>
      <c r="EV312" s="157"/>
      <c r="EW312" s="157"/>
      <c r="EX312" s="157"/>
      <c r="EY312" s="157"/>
      <c r="EZ312" s="157"/>
      <c r="FA312" s="157"/>
      <c r="FB312" s="157"/>
      <c r="FC312" s="157"/>
      <c r="FD312" s="157"/>
      <c r="FE312" s="157"/>
      <c r="FF312" s="157"/>
      <c r="FG312" s="157"/>
      <c r="FH312" s="157"/>
      <c r="FI312" s="157"/>
      <c r="FJ312" s="157"/>
      <c r="FK312" s="157"/>
      <c r="FL312" s="157"/>
      <c r="FM312" s="157"/>
      <c r="FN312" s="157"/>
      <c r="FO312" s="157"/>
      <c r="FP312" s="157"/>
      <c r="FQ312" s="157"/>
      <c r="FR312" s="157"/>
      <c r="FS312" s="157"/>
      <c r="FT312" s="157"/>
      <c r="FU312" s="157"/>
      <c r="FV312" s="157"/>
      <c r="FW312" s="157"/>
      <c r="FX312" s="157"/>
      <c r="FY312" s="157"/>
      <c r="FZ312" s="157"/>
      <c r="GA312" s="157"/>
      <c r="GB312" s="157"/>
      <c r="GC312" s="157"/>
      <c r="GD312" s="157"/>
      <c r="GE312" s="157"/>
      <c r="GF312" s="157"/>
      <c r="GG312" s="157"/>
      <c r="GH312" s="157"/>
      <c r="GI312" s="157"/>
      <c r="GJ312" s="157"/>
      <c r="GK312" s="157"/>
      <c r="GL312" s="157"/>
      <c r="GM312" s="157"/>
      <c r="GN312" s="157"/>
      <c r="GO312" s="157"/>
      <c r="GP312" s="157"/>
      <c r="GQ312" s="157"/>
      <c r="GR312" s="157"/>
      <c r="GS312" s="157"/>
      <c r="GT312" s="157"/>
      <c r="GU312" s="157"/>
      <c r="GV312" s="157"/>
      <c r="GW312" s="157"/>
      <c r="GX312" s="157"/>
      <c r="GY312" s="157"/>
      <c r="GZ312" s="157"/>
      <c r="HA312" s="157"/>
      <c r="HB312" s="157"/>
      <c r="HC312" s="157"/>
      <c r="HD312" s="157"/>
      <c r="HE312" s="157"/>
      <c r="HF312" s="157"/>
      <c r="HG312" s="157"/>
      <c r="HH312" s="157"/>
      <c r="HI312" s="157"/>
      <c r="HJ312" s="157"/>
      <c r="HK312" s="157"/>
      <c r="HL312" s="157"/>
      <c r="HM312" s="157"/>
      <c r="HN312" s="157"/>
      <c r="HO312" s="157"/>
      <c r="HP312" s="157"/>
      <c r="HQ312" s="157"/>
      <c r="HR312" s="157"/>
      <c r="HS312" s="157"/>
      <c r="HT312" s="157"/>
      <c r="HU312" s="157"/>
      <c r="HV312" s="157"/>
      <c r="HW312" s="157"/>
      <c r="HX312" s="157"/>
      <c r="HY312" s="157"/>
      <c r="HZ312" s="157"/>
      <c r="IA312" s="157"/>
      <c r="IB312" s="157"/>
      <c r="IC312" s="157"/>
      <c r="ID312" s="157"/>
      <c r="IE312" s="157"/>
      <c r="IF312" s="157"/>
      <c r="IG312" s="157"/>
      <c r="IH312" s="157"/>
      <c r="II312" s="157"/>
      <c r="IJ312" s="157"/>
      <c r="IK312" s="157"/>
      <c r="IL312" s="157"/>
      <c r="IM312" s="157"/>
      <c r="IN312" s="157"/>
      <c r="IO312" s="157"/>
      <c r="IP312" s="157"/>
      <c r="IQ312" s="157"/>
      <c r="IR312" s="157"/>
      <c r="IS312" s="157"/>
      <c r="IT312" s="157"/>
      <c r="IU312" s="157"/>
      <c r="IV312" s="157"/>
      <c r="IW312" s="157"/>
      <c r="IX312" s="157"/>
      <c r="IY312" s="157"/>
      <c r="IZ312" s="157"/>
      <c r="JA312" s="157"/>
      <c r="JB312" s="157"/>
      <c r="JC312" s="157"/>
      <c r="JD312" s="157"/>
      <c r="JE312" s="157"/>
      <c r="JF312" s="157"/>
      <c r="JG312" s="157"/>
      <c r="JH312" s="157"/>
      <c r="JI312" s="157"/>
      <c r="JJ312" s="157"/>
      <c r="JK312" s="157"/>
      <c r="JL312" s="157"/>
      <c r="JM312" s="157"/>
      <c r="JN312" s="157"/>
      <c r="JO312" s="157"/>
      <c r="JP312" s="157"/>
      <c r="JQ312" s="157"/>
      <c r="JR312" s="157"/>
      <c r="JS312" s="157"/>
      <c r="JT312" s="157"/>
      <c r="JU312" s="157"/>
      <c r="JV312" s="157"/>
      <c r="JW312" s="157"/>
      <c r="JX312" s="157"/>
      <c r="JY312" s="157"/>
      <c r="JZ312" s="157"/>
      <c r="KA312" s="157"/>
      <c r="KB312" s="157"/>
      <c r="KC312" s="157"/>
      <c r="KD312" s="157"/>
      <c r="KE312" s="157"/>
      <c r="KF312" s="157"/>
      <c r="KG312" s="157"/>
      <c r="KH312" s="157"/>
      <c r="KI312" s="157"/>
      <c r="KJ312" s="157"/>
      <c r="KK312" s="157"/>
      <c r="KL312" s="157"/>
      <c r="KM312" s="157"/>
      <c r="KN312" s="157"/>
      <c r="KO312" s="157"/>
      <c r="KP312" s="157"/>
      <c r="KQ312" s="157"/>
      <c r="KR312" s="157"/>
      <c r="KS312" s="157"/>
      <c r="KT312" s="157"/>
      <c r="KU312" s="157"/>
      <c r="KV312" s="157"/>
      <c r="KW312" s="157"/>
      <c r="KX312" s="157"/>
      <c r="KY312" s="157"/>
      <c r="KZ312" s="157"/>
      <c r="LA312" s="157"/>
      <c r="LB312" s="157"/>
      <c r="LC312" s="157"/>
      <c r="LD312" s="157"/>
      <c r="LE312" s="157"/>
      <c r="LF312" s="157"/>
      <c r="LG312" s="157"/>
      <c r="LH312" s="157"/>
      <c r="LI312" s="157"/>
      <c r="LJ312" s="157"/>
      <c r="LK312" s="157"/>
      <c r="LL312" s="157"/>
      <c r="LM312" s="157"/>
      <c r="LN312" s="157"/>
      <c r="LO312" s="157"/>
      <c r="LP312" s="157"/>
      <c r="LQ312" s="157"/>
      <c r="LR312" s="157"/>
    </row>
    <row r="313" spans="1:330" s="159" customFormat="1" x14ac:dyDescent="0.2">
      <c r="A313" s="145" t="s">
        <v>616</v>
      </c>
      <c r="B313" s="145" t="s">
        <v>639</v>
      </c>
      <c r="C313" s="147">
        <v>559</v>
      </c>
      <c r="D313" s="147"/>
      <c r="E313" s="145"/>
      <c r="F313" s="168">
        <v>323</v>
      </c>
      <c r="G313" s="148"/>
      <c r="H313" s="149"/>
      <c r="I313" s="101">
        <f t="shared" ref="I313:AF313" si="569">SUM(I314:I315)</f>
        <v>19954</v>
      </c>
      <c r="J313" s="101">
        <f t="shared" si="569"/>
        <v>0</v>
      </c>
      <c r="K313" s="101">
        <f t="shared" si="569"/>
        <v>20804</v>
      </c>
      <c r="L313" s="101">
        <f t="shared" si="569"/>
        <v>0</v>
      </c>
      <c r="M313" s="108">
        <f t="shared" si="569"/>
        <v>20804</v>
      </c>
      <c r="N313" s="108">
        <f t="shared" si="569"/>
        <v>0</v>
      </c>
      <c r="O313" s="108">
        <f t="shared" ref="O313:P313" si="570">SUM(O314:O315)</f>
        <v>20804</v>
      </c>
      <c r="P313" s="108">
        <f t="shared" si="570"/>
        <v>0</v>
      </c>
      <c r="Q313" s="108">
        <f t="shared" ref="Q313:R313" si="571">SUM(Q314:Q315)</f>
        <v>20804</v>
      </c>
      <c r="R313" s="108">
        <f t="shared" si="571"/>
        <v>0</v>
      </c>
      <c r="S313" s="108">
        <f t="shared" ref="S313:T313" si="572">SUM(S314:S315)</f>
        <v>0</v>
      </c>
      <c r="T313" s="108">
        <f t="shared" si="572"/>
        <v>0</v>
      </c>
      <c r="U313" s="101">
        <f t="shared" si="569"/>
        <v>0</v>
      </c>
      <c r="V313" s="101">
        <f t="shared" si="569"/>
        <v>0</v>
      </c>
      <c r="W313" s="108">
        <f t="shared" si="569"/>
        <v>0</v>
      </c>
      <c r="X313" s="108">
        <f t="shared" si="569"/>
        <v>0</v>
      </c>
      <c r="Y313" s="108">
        <f t="shared" ref="Y313:Z313" si="573">SUM(Y314:Y315)</f>
        <v>0</v>
      </c>
      <c r="Z313" s="108">
        <f t="shared" si="573"/>
        <v>0</v>
      </c>
      <c r="AA313" s="108">
        <f t="shared" ref="AA313:AB313" si="574">SUM(AA314:AA315)</f>
        <v>0</v>
      </c>
      <c r="AB313" s="108">
        <f t="shared" si="574"/>
        <v>0</v>
      </c>
      <c r="AC313" s="108">
        <f t="shared" ref="AC313:AD313" si="575">SUM(AC314:AC315)</f>
        <v>0</v>
      </c>
      <c r="AD313" s="108">
        <f t="shared" si="575"/>
        <v>0</v>
      </c>
      <c r="AE313" s="108">
        <f t="shared" si="569"/>
        <v>0</v>
      </c>
      <c r="AF313" s="108">
        <f t="shared" si="569"/>
        <v>0</v>
      </c>
      <c r="AG313" s="108">
        <f t="shared" ref="AG313:AH313" si="576">SUM(AG314:AG315)</f>
        <v>0</v>
      </c>
      <c r="AH313" s="108">
        <f t="shared" si="576"/>
        <v>0</v>
      </c>
      <c r="AI313" s="108">
        <f t="shared" ref="AI313:AJ313" si="577">SUM(AI314:AI315)</f>
        <v>0</v>
      </c>
      <c r="AJ313" s="108">
        <f t="shared" si="577"/>
        <v>0</v>
      </c>
      <c r="AK313" s="108">
        <f t="shared" ref="AK313:AL313" si="578">SUM(AK314:AK315)</f>
        <v>0</v>
      </c>
      <c r="AL313" s="108">
        <f t="shared" si="578"/>
        <v>0</v>
      </c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0"/>
      <c r="BN313" s="150"/>
      <c r="BO313" s="150"/>
      <c r="BP313" s="150"/>
      <c r="BQ313" s="150"/>
      <c r="BR313" s="150"/>
      <c r="BS313" s="150"/>
      <c r="BT313" s="150"/>
      <c r="BU313" s="150"/>
      <c r="BV313" s="150"/>
      <c r="BW313" s="150"/>
      <c r="BX313" s="150"/>
      <c r="BY313" s="150"/>
      <c r="BZ313" s="150"/>
      <c r="CA313" s="150"/>
      <c r="CB313" s="150"/>
      <c r="CC313" s="150"/>
      <c r="CD313" s="150"/>
      <c r="CE313" s="150"/>
      <c r="CF313" s="150"/>
      <c r="CG313" s="150"/>
      <c r="CH313" s="150"/>
      <c r="CI313" s="150"/>
      <c r="CJ313" s="150"/>
      <c r="CK313" s="150"/>
      <c r="CL313" s="150"/>
      <c r="CM313" s="150"/>
      <c r="CN313" s="150"/>
      <c r="CO313" s="150"/>
      <c r="CP313" s="150"/>
      <c r="CQ313" s="150"/>
      <c r="CR313" s="150"/>
      <c r="CS313" s="150"/>
      <c r="CT313" s="150"/>
      <c r="CU313" s="150"/>
      <c r="CV313" s="150"/>
      <c r="CW313" s="150"/>
      <c r="CX313" s="150"/>
      <c r="CY313" s="150"/>
      <c r="CZ313" s="150"/>
      <c r="DA313" s="150"/>
      <c r="DB313" s="150"/>
      <c r="DC313" s="150"/>
      <c r="DD313" s="150"/>
      <c r="DE313" s="150"/>
      <c r="DF313" s="150"/>
      <c r="DG313" s="150"/>
      <c r="DH313" s="150"/>
      <c r="DI313" s="150"/>
      <c r="DJ313" s="150"/>
      <c r="DK313" s="150"/>
      <c r="DL313" s="150"/>
      <c r="DM313" s="150"/>
      <c r="DN313" s="150"/>
      <c r="DO313" s="150"/>
      <c r="DP313" s="150"/>
      <c r="DQ313" s="150"/>
      <c r="DR313" s="150"/>
      <c r="DS313" s="150"/>
      <c r="DT313" s="150"/>
      <c r="DU313" s="150"/>
      <c r="DV313" s="150"/>
      <c r="DW313" s="150"/>
      <c r="DX313" s="150"/>
      <c r="DY313" s="150"/>
      <c r="DZ313" s="150"/>
      <c r="EA313" s="150"/>
      <c r="EB313" s="150"/>
      <c r="EC313" s="150"/>
      <c r="ED313" s="150"/>
      <c r="EE313" s="150"/>
      <c r="EF313" s="150"/>
      <c r="EG313" s="150"/>
      <c r="EH313" s="150"/>
      <c r="EI313" s="150"/>
      <c r="EJ313" s="150"/>
      <c r="EK313" s="150"/>
      <c r="EL313" s="150"/>
      <c r="EM313" s="150"/>
      <c r="EN313" s="150"/>
      <c r="EO313" s="150"/>
      <c r="EP313" s="150"/>
      <c r="EQ313" s="150"/>
      <c r="ER313" s="150"/>
      <c r="ES313" s="150"/>
      <c r="ET313" s="150"/>
      <c r="EU313" s="150"/>
      <c r="EV313" s="150"/>
      <c r="EW313" s="150"/>
      <c r="EX313" s="150"/>
      <c r="EY313" s="150"/>
      <c r="EZ313" s="150"/>
      <c r="FA313" s="150"/>
      <c r="FB313" s="150"/>
      <c r="FC313" s="150"/>
      <c r="FD313" s="150"/>
      <c r="FE313" s="150"/>
      <c r="FF313" s="150"/>
      <c r="FG313" s="150"/>
      <c r="FH313" s="150"/>
      <c r="FI313" s="150"/>
      <c r="FJ313" s="150"/>
      <c r="FK313" s="150"/>
      <c r="FL313" s="150"/>
      <c r="FM313" s="150"/>
      <c r="FN313" s="150"/>
      <c r="FO313" s="150"/>
      <c r="FP313" s="150"/>
      <c r="FQ313" s="150"/>
      <c r="FR313" s="150"/>
      <c r="FS313" s="150"/>
      <c r="FT313" s="150"/>
      <c r="FU313" s="150"/>
      <c r="FV313" s="150"/>
      <c r="FW313" s="150"/>
      <c r="FX313" s="150"/>
      <c r="FY313" s="150"/>
      <c r="FZ313" s="150"/>
      <c r="GA313" s="150"/>
      <c r="GB313" s="150"/>
      <c r="GC313" s="150"/>
      <c r="GD313" s="150"/>
      <c r="GE313" s="150"/>
      <c r="GF313" s="150"/>
      <c r="GG313" s="150"/>
      <c r="GH313" s="150"/>
      <c r="GI313" s="150"/>
      <c r="GJ313" s="150"/>
      <c r="GK313" s="150"/>
      <c r="GL313" s="150"/>
      <c r="GM313" s="150"/>
      <c r="GN313" s="150"/>
      <c r="GO313" s="150"/>
      <c r="GP313" s="150"/>
      <c r="GQ313" s="150"/>
      <c r="GR313" s="150"/>
      <c r="GS313" s="150"/>
      <c r="GT313" s="150"/>
      <c r="GU313" s="150"/>
      <c r="GV313" s="150"/>
      <c r="GW313" s="150"/>
      <c r="GX313" s="150"/>
      <c r="GY313" s="150"/>
      <c r="GZ313" s="150"/>
      <c r="HA313" s="150"/>
      <c r="HB313" s="150"/>
      <c r="HC313" s="150"/>
      <c r="HD313" s="150"/>
      <c r="HE313" s="150"/>
      <c r="HF313" s="150"/>
      <c r="HG313" s="150"/>
      <c r="HH313" s="150"/>
      <c r="HI313" s="150"/>
      <c r="HJ313" s="150"/>
      <c r="HK313" s="150"/>
      <c r="HL313" s="150"/>
      <c r="HM313" s="150"/>
      <c r="HN313" s="150"/>
      <c r="HO313" s="150"/>
      <c r="HP313" s="150"/>
      <c r="HQ313" s="150"/>
      <c r="HR313" s="150"/>
      <c r="HS313" s="150"/>
      <c r="HT313" s="150"/>
      <c r="HU313" s="150"/>
      <c r="HV313" s="150"/>
      <c r="HW313" s="150"/>
      <c r="HX313" s="150"/>
      <c r="HY313" s="150"/>
      <c r="HZ313" s="150"/>
      <c r="IA313" s="150"/>
      <c r="IB313" s="150"/>
      <c r="IC313" s="150"/>
      <c r="ID313" s="150"/>
      <c r="IE313" s="150"/>
      <c r="IF313" s="150"/>
      <c r="IG313" s="150"/>
      <c r="IH313" s="150"/>
      <c r="II313" s="150"/>
      <c r="IJ313" s="150"/>
      <c r="IK313" s="150"/>
      <c r="IL313" s="150"/>
      <c r="IM313" s="150"/>
      <c r="IN313" s="150"/>
      <c r="IO313" s="150"/>
      <c r="IP313" s="150"/>
      <c r="IQ313" s="150"/>
      <c r="IR313" s="150"/>
      <c r="IS313" s="150"/>
      <c r="IT313" s="150"/>
      <c r="IU313" s="150"/>
      <c r="IV313" s="150"/>
      <c r="IW313" s="150"/>
      <c r="IX313" s="150"/>
      <c r="IY313" s="150"/>
      <c r="IZ313" s="150"/>
      <c r="JA313" s="150"/>
      <c r="JB313" s="150"/>
      <c r="JC313" s="150"/>
      <c r="JD313" s="150"/>
      <c r="JE313" s="150"/>
      <c r="JF313" s="150"/>
      <c r="JG313" s="150"/>
      <c r="JH313" s="150"/>
      <c r="JI313" s="150"/>
      <c r="JJ313" s="150"/>
      <c r="JK313" s="150"/>
      <c r="JL313" s="150"/>
      <c r="JM313" s="150"/>
      <c r="JN313" s="150"/>
      <c r="JO313" s="150"/>
      <c r="JP313" s="150"/>
      <c r="JQ313" s="150"/>
      <c r="JR313" s="150"/>
      <c r="JS313" s="150"/>
      <c r="JT313" s="150"/>
      <c r="JU313" s="150"/>
      <c r="JV313" s="150"/>
      <c r="JW313" s="150"/>
      <c r="JX313" s="150"/>
      <c r="JY313" s="150"/>
      <c r="JZ313" s="150"/>
      <c r="KA313" s="150"/>
      <c r="KB313" s="150"/>
      <c r="KC313" s="150"/>
      <c r="KD313" s="150"/>
      <c r="KE313" s="150"/>
      <c r="KF313" s="150"/>
      <c r="KG313" s="150"/>
      <c r="KH313" s="150"/>
      <c r="KI313" s="150"/>
      <c r="KJ313" s="150"/>
      <c r="KK313" s="150"/>
      <c r="KL313" s="150"/>
      <c r="KM313" s="150"/>
      <c r="KN313" s="150"/>
      <c r="KO313" s="150"/>
      <c r="KP313" s="150"/>
      <c r="KQ313" s="150"/>
      <c r="KR313" s="150"/>
      <c r="KS313" s="150"/>
      <c r="KT313" s="150"/>
      <c r="KU313" s="150"/>
      <c r="KV313" s="150"/>
      <c r="KW313" s="150"/>
      <c r="KX313" s="150"/>
      <c r="KY313" s="150"/>
      <c r="KZ313" s="150"/>
      <c r="LA313" s="150"/>
      <c r="LB313" s="150"/>
      <c r="LC313" s="150"/>
      <c r="LD313" s="150"/>
      <c r="LE313" s="150"/>
      <c r="LF313" s="150"/>
      <c r="LG313" s="150"/>
      <c r="LH313" s="150"/>
      <c r="LI313" s="150"/>
      <c r="LJ313" s="150"/>
      <c r="LK313" s="150"/>
      <c r="LL313" s="150"/>
      <c r="LM313" s="150"/>
      <c r="LN313" s="150"/>
      <c r="LO313" s="150"/>
      <c r="LP313" s="150"/>
      <c r="LQ313" s="150"/>
      <c r="LR313" s="150"/>
    </row>
    <row r="314" spans="1:330" s="158" customFormat="1" ht="15" x14ac:dyDescent="0.2">
      <c r="A314" s="151" t="s">
        <v>616</v>
      </c>
      <c r="B314" s="151" t="s">
        <v>639</v>
      </c>
      <c r="C314" s="153">
        <v>559</v>
      </c>
      <c r="D314" s="153"/>
      <c r="E314" s="151" t="s">
        <v>101</v>
      </c>
      <c r="F314" s="174">
        <v>3233</v>
      </c>
      <c r="G314" s="155" t="s">
        <v>54</v>
      </c>
      <c r="H314" s="156"/>
      <c r="I314" s="94">
        <v>0</v>
      </c>
      <c r="J314" s="112"/>
      <c r="K314" s="94">
        <v>2850</v>
      </c>
      <c r="L314" s="112"/>
      <c r="M314" s="118">
        <v>2850</v>
      </c>
      <c r="N314" s="113"/>
      <c r="O314" s="118">
        <v>2850</v>
      </c>
      <c r="P314" s="113"/>
      <c r="Q314" s="118">
        <v>2850</v>
      </c>
      <c r="R314" s="113"/>
      <c r="S314" s="118"/>
      <c r="T314" s="113"/>
      <c r="U314" s="94">
        <v>0</v>
      </c>
      <c r="V314" s="112"/>
      <c r="W314" s="118"/>
      <c r="X314" s="113"/>
      <c r="Y314" s="118"/>
      <c r="Z314" s="113"/>
      <c r="AA314" s="118"/>
      <c r="AB314" s="113"/>
      <c r="AC314" s="118"/>
      <c r="AD314" s="113"/>
      <c r="AE314" s="118"/>
      <c r="AF314" s="113"/>
      <c r="AG314" s="118"/>
      <c r="AH314" s="113"/>
      <c r="AI314" s="118"/>
      <c r="AJ314" s="113"/>
      <c r="AK314" s="118"/>
      <c r="AL314" s="113"/>
      <c r="AM314" s="157"/>
      <c r="AN314" s="157"/>
      <c r="AO314" s="157"/>
      <c r="AP314" s="157"/>
      <c r="AQ314" s="157"/>
      <c r="AR314" s="157"/>
      <c r="AS314" s="157"/>
      <c r="AT314" s="157"/>
      <c r="AU314" s="157"/>
      <c r="AV314" s="157"/>
      <c r="AW314" s="157"/>
      <c r="AX314" s="157"/>
      <c r="AY314" s="157"/>
      <c r="AZ314" s="157"/>
      <c r="BA314" s="157"/>
      <c r="BB314" s="157"/>
      <c r="BC314" s="157"/>
      <c r="BD314" s="157"/>
      <c r="BE314" s="157"/>
      <c r="BF314" s="157"/>
      <c r="BG314" s="157"/>
      <c r="BH314" s="157"/>
      <c r="BI314" s="157"/>
      <c r="BJ314" s="157"/>
      <c r="BK314" s="157"/>
      <c r="BL314" s="157"/>
      <c r="BM314" s="157"/>
      <c r="BN314" s="157"/>
      <c r="BO314" s="157"/>
      <c r="BP314" s="157"/>
      <c r="BQ314" s="157"/>
      <c r="BR314" s="157"/>
      <c r="BS314" s="157"/>
      <c r="BT314" s="157"/>
      <c r="BU314" s="157"/>
      <c r="BV314" s="157"/>
      <c r="BW314" s="157"/>
      <c r="BX314" s="157"/>
      <c r="BY314" s="157"/>
      <c r="BZ314" s="157"/>
      <c r="CA314" s="157"/>
      <c r="CB314" s="157"/>
      <c r="CC314" s="157"/>
      <c r="CD314" s="157"/>
      <c r="CE314" s="157"/>
      <c r="CF314" s="157"/>
      <c r="CG314" s="157"/>
      <c r="CH314" s="157"/>
      <c r="CI314" s="157"/>
      <c r="CJ314" s="157"/>
      <c r="CK314" s="157"/>
      <c r="CL314" s="157"/>
      <c r="CM314" s="157"/>
      <c r="CN314" s="157"/>
      <c r="CO314" s="157"/>
      <c r="CP314" s="157"/>
      <c r="CQ314" s="157"/>
      <c r="CR314" s="157"/>
      <c r="CS314" s="157"/>
      <c r="CT314" s="157"/>
      <c r="CU314" s="157"/>
      <c r="CV314" s="157"/>
      <c r="CW314" s="157"/>
      <c r="CX314" s="157"/>
      <c r="CY314" s="157"/>
      <c r="CZ314" s="157"/>
      <c r="DA314" s="157"/>
      <c r="DB314" s="157"/>
      <c r="DC314" s="157"/>
      <c r="DD314" s="157"/>
      <c r="DE314" s="157"/>
      <c r="DF314" s="157"/>
      <c r="DG314" s="157"/>
      <c r="DH314" s="157"/>
      <c r="DI314" s="157"/>
      <c r="DJ314" s="157"/>
      <c r="DK314" s="157"/>
      <c r="DL314" s="157"/>
      <c r="DM314" s="157"/>
      <c r="DN314" s="157"/>
      <c r="DO314" s="157"/>
      <c r="DP314" s="157"/>
      <c r="DQ314" s="157"/>
      <c r="DR314" s="157"/>
      <c r="DS314" s="157"/>
      <c r="DT314" s="157"/>
      <c r="DU314" s="157"/>
      <c r="DV314" s="157"/>
      <c r="DW314" s="157"/>
      <c r="DX314" s="157"/>
      <c r="DY314" s="157"/>
      <c r="DZ314" s="157"/>
      <c r="EA314" s="157"/>
      <c r="EB314" s="157"/>
      <c r="EC314" s="157"/>
      <c r="ED314" s="157"/>
      <c r="EE314" s="157"/>
      <c r="EF314" s="157"/>
      <c r="EG314" s="157"/>
      <c r="EH314" s="157"/>
      <c r="EI314" s="157"/>
      <c r="EJ314" s="157"/>
      <c r="EK314" s="157"/>
      <c r="EL314" s="157"/>
      <c r="EM314" s="157"/>
      <c r="EN314" s="157"/>
      <c r="EO314" s="157"/>
      <c r="EP314" s="157"/>
      <c r="EQ314" s="157"/>
      <c r="ER314" s="157"/>
      <c r="ES314" s="157"/>
      <c r="ET314" s="157"/>
      <c r="EU314" s="157"/>
      <c r="EV314" s="157"/>
      <c r="EW314" s="157"/>
      <c r="EX314" s="157"/>
      <c r="EY314" s="157"/>
      <c r="EZ314" s="157"/>
      <c r="FA314" s="157"/>
      <c r="FB314" s="157"/>
      <c r="FC314" s="157"/>
      <c r="FD314" s="157"/>
      <c r="FE314" s="157"/>
      <c r="FF314" s="157"/>
      <c r="FG314" s="157"/>
      <c r="FH314" s="157"/>
      <c r="FI314" s="157"/>
      <c r="FJ314" s="157"/>
      <c r="FK314" s="157"/>
      <c r="FL314" s="157"/>
      <c r="FM314" s="157"/>
      <c r="FN314" s="157"/>
      <c r="FO314" s="157"/>
      <c r="FP314" s="157"/>
      <c r="FQ314" s="157"/>
      <c r="FR314" s="157"/>
      <c r="FS314" s="157"/>
      <c r="FT314" s="157"/>
      <c r="FU314" s="157"/>
      <c r="FV314" s="157"/>
      <c r="FW314" s="157"/>
      <c r="FX314" s="157"/>
      <c r="FY314" s="157"/>
      <c r="FZ314" s="157"/>
      <c r="GA314" s="157"/>
      <c r="GB314" s="157"/>
      <c r="GC314" s="157"/>
      <c r="GD314" s="157"/>
      <c r="GE314" s="157"/>
      <c r="GF314" s="157"/>
      <c r="GG314" s="157"/>
      <c r="GH314" s="157"/>
      <c r="GI314" s="157"/>
      <c r="GJ314" s="157"/>
      <c r="GK314" s="157"/>
      <c r="GL314" s="157"/>
      <c r="GM314" s="157"/>
      <c r="GN314" s="157"/>
      <c r="GO314" s="157"/>
      <c r="GP314" s="157"/>
      <c r="GQ314" s="157"/>
      <c r="GR314" s="157"/>
      <c r="GS314" s="157"/>
      <c r="GT314" s="157"/>
      <c r="GU314" s="157"/>
      <c r="GV314" s="157"/>
      <c r="GW314" s="157"/>
      <c r="GX314" s="157"/>
      <c r="GY314" s="157"/>
      <c r="GZ314" s="157"/>
      <c r="HA314" s="157"/>
      <c r="HB314" s="157"/>
      <c r="HC314" s="157"/>
      <c r="HD314" s="157"/>
      <c r="HE314" s="157"/>
      <c r="HF314" s="157"/>
      <c r="HG314" s="157"/>
      <c r="HH314" s="157"/>
      <c r="HI314" s="157"/>
      <c r="HJ314" s="157"/>
      <c r="HK314" s="157"/>
      <c r="HL314" s="157"/>
      <c r="HM314" s="157"/>
      <c r="HN314" s="157"/>
      <c r="HO314" s="157"/>
      <c r="HP314" s="157"/>
      <c r="HQ314" s="157"/>
      <c r="HR314" s="157"/>
      <c r="HS314" s="157"/>
      <c r="HT314" s="157"/>
      <c r="HU314" s="157"/>
      <c r="HV314" s="157"/>
      <c r="HW314" s="157"/>
      <c r="HX314" s="157"/>
      <c r="HY314" s="157"/>
      <c r="HZ314" s="157"/>
      <c r="IA314" s="157"/>
      <c r="IB314" s="157"/>
      <c r="IC314" s="157"/>
      <c r="ID314" s="157"/>
      <c r="IE314" s="157"/>
      <c r="IF314" s="157"/>
      <c r="IG314" s="157"/>
      <c r="IH314" s="157"/>
      <c r="II314" s="157"/>
      <c r="IJ314" s="157"/>
      <c r="IK314" s="157"/>
      <c r="IL314" s="157"/>
      <c r="IM314" s="157"/>
      <c r="IN314" s="157"/>
      <c r="IO314" s="157"/>
      <c r="IP314" s="157"/>
      <c r="IQ314" s="157"/>
      <c r="IR314" s="157"/>
      <c r="IS314" s="157"/>
      <c r="IT314" s="157"/>
      <c r="IU314" s="157"/>
      <c r="IV314" s="157"/>
      <c r="IW314" s="157"/>
      <c r="IX314" s="157"/>
      <c r="IY314" s="157"/>
      <c r="IZ314" s="157"/>
      <c r="JA314" s="157"/>
      <c r="JB314" s="157"/>
      <c r="JC314" s="157"/>
      <c r="JD314" s="157"/>
      <c r="JE314" s="157"/>
      <c r="JF314" s="157"/>
      <c r="JG314" s="157"/>
      <c r="JH314" s="157"/>
      <c r="JI314" s="157"/>
      <c r="JJ314" s="157"/>
      <c r="JK314" s="157"/>
      <c r="JL314" s="157"/>
      <c r="JM314" s="157"/>
      <c r="JN314" s="157"/>
      <c r="JO314" s="157"/>
      <c r="JP314" s="157"/>
      <c r="JQ314" s="157"/>
      <c r="JR314" s="157"/>
      <c r="JS314" s="157"/>
      <c r="JT314" s="157"/>
      <c r="JU314" s="157"/>
      <c r="JV314" s="157"/>
      <c r="JW314" s="157"/>
      <c r="JX314" s="157"/>
      <c r="JY314" s="157"/>
      <c r="JZ314" s="157"/>
      <c r="KA314" s="157"/>
      <c r="KB314" s="157"/>
      <c r="KC314" s="157"/>
      <c r="KD314" s="157"/>
      <c r="KE314" s="157"/>
      <c r="KF314" s="157"/>
      <c r="KG314" s="157"/>
      <c r="KH314" s="157"/>
      <c r="KI314" s="157"/>
      <c r="KJ314" s="157"/>
      <c r="KK314" s="157"/>
      <c r="KL314" s="157"/>
      <c r="KM314" s="157"/>
      <c r="KN314" s="157"/>
      <c r="KO314" s="157"/>
      <c r="KP314" s="157"/>
      <c r="KQ314" s="157"/>
      <c r="KR314" s="157"/>
      <c r="KS314" s="157"/>
      <c r="KT314" s="157"/>
      <c r="KU314" s="157"/>
      <c r="KV314" s="157"/>
      <c r="KW314" s="157"/>
      <c r="KX314" s="157"/>
      <c r="KY314" s="157"/>
      <c r="KZ314" s="157"/>
      <c r="LA314" s="157"/>
      <c r="LB314" s="157"/>
      <c r="LC314" s="157"/>
      <c r="LD314" s="157"/>
      <c r="LE314" s="157"/>
      <c r="LF314" s="157"/>
      <c r="LG314" s="157"/>
      <c r="LH314" s="157"/>
      <c r="LI314" s="157"/>
      <c r="LJ314" s="157"/>
      <c r="LK314" s="157"/>
      <c r="LL314" s="157"/>
      <c r="LM314" s="157"/>
      <c r="LN314" s="157"/>
      <c r="LO314" s="157"/>
      <c r="LP314" s="157"/>
      <c r="LQ314" s="157"/>
      <c r="LR314" s="157"/>
    </row>
    <row r="315" spans="1:330" s="158" customFormat="1" ht="15" x14ac:dyDescent="0.2">
      <c r="A315" s="151" t="s">
        <v>616</v>
      </c>
      <c r="B315" s="151" t="s">
        <v>639</v>
      </c>
      <c r="C315" s="153">
        <v>559</v>
      </c>
      <c r="D315" s="153"/>
      <c r="E315" s="151" t="s">
        <v>101</v>
      </c>
      <c r="F315" s="174">
        <v>3237</v>
      </c>
      <c r="G315" s="155" t="s">
        <v>58</v>
      </c>
      <c r="H315" s="156"/>
      <c r="I315" s="94">
        <v>19954</v>
      </c>
      <c r="J315" s="112"/>
      <c r="K315" s="94">
        <v>17954</v>
      </c>
      <c r="L315" s="112"/>
      <c r="M315" s="118">
        <v>17954</v>
      </c>
      <c r="N315" s="113"/>
      <c r="O315" s="118">
        <v>17954</v>
      </c>
      <c r="P315" s="113"/>
      <c r="Q315" s="118">
        <v>17954</v>
      </c>
      <c r="R315" s="113"/>
      <c r="S315" s="118"/>
      <c r="T315" s="113"/>
      <c r="U315" s="94">
        <v>0</v>
      </c>
      <c r="V315" s="112"/>
      <c r="W315" s="118"/>
      <c r="X315" s="113"/>
      <c r="Y315" s="118"/>
      <c r="Z315" s="113"/>
      <c r="AA315" s="118"/>
      <c r="AB315" s="113"/>
      <c r="AC315" s="118"/>
      <c r="AD315" s="113"/>
      <c r="AE315" s="118"/>
      <c r="AF315" s="113"/>
      <c r="AG315" s="118"/>
      <c r="AH315" s="113"/>
      <c r="AI315" s="118"/>
      <c r="AJ315" s="113"/>
      <c r="AK315" s="118"/>
      <c r="AL315" s="113"/>
      <c r="AM315" s="157"/>
      <c r="AN315" s="157"/>
      <c r="AO315" s="157"/>
      <c r="AP315" s="157"/>
      <c r="AQ315" s="157"/>
      <c r="AR315" s="157"/>
      <c r="AS315" s="157"/>
      <c r="AT315" s="157"/>
      <c r="AU315" s="157"/>
      <c r="AV315" s="157"/>
      <c r="AW315" s="157"/>
      <c r="AX315" s="157"/>
      <c r="AY315" s="157"/>
      <c r="AZ315" s="157"/>
      <c r="BA315" s="157"/>
      <c r="BB315" s="157"/>
      <c r="BC315" s="157"/>
      <c r="BD315" s="157"/>
      <c r="BE315" s="157"/>
      <c r="BF315" s="157"/>
      <c r="BG315" s="157"/>
      <c r="BH315" s="157"/>
      <c r="BI315" s="157"/>
      <c r="BJ315" s="157"/>
      <c r="BK315" s="157"/>
      <c r="BL315" s="157"/>
      <c r="BM315" s="157"/>
      <c r="BN315" s="157"/>
      <c r="BO315" s="157"/>
      <c r="BP315" s="157"/>
      <c r="BQ315" s="157"/>
      <c r="BR315" s="157"/>
      <c r="BS315" s="157"/>
      <c r="BT315" s="157"/>
      <c r="BU315" s="157"/>
      <c r="BV315" s="157"/>
      <c r="BW315" s="157"/>
      <c r="BX315" s="157"/>
      <c r="BY315" s="157"/>
      <c r="BZ315" s="157"/>
      <c r="CA315" s="157"/>
      <c r="CB315" s="157"/>
      <c r="CC315" s="157"/>
      <c r="CD315" s="157"/>
      <c r="CE315" s="157"/>
      <c r="CF315" s="157"/>
      <c r="CG315" s="157"/>
      <c r="CH315" s="157"/>
      <c r="CI315" s="157"/>
      <c r="CJ315" s="157"/>
      <c r="CK315" s="157"/>
      <c r="CL315" s="157"/>
      <c r="CM315" s="157"/>
      <c r="CN315" s="157"/>
      <c r="CO315" s="157"/>
      <c r="CP315" s="157"/>
      <c r="CQ315" s="157"/>
      <c r="CR315" s="157"/>
      <c r="CS315" s="157"/>
      <c r="CT315" s="157"/>
      <c r="CU315" s="157"/>
      <c r="CV315" s="157"/>
      <c r="CW315" s="157"/>
      <c r="CX315" s="157"/>
      <c r="CY315" s="157"/>
      <c r="CZ315" s="157"/>
      <c r="DA315" s="157"/>
      <c r="DB315" s="157"/>
      <c r="DC315" s="157"/>
      <c r="DD315" s="157"/>
      <c r="DE315" s="157"/>
      <c r="DF315" s="157"/>
      <c r="DG315" s="157"/>
      <c r="DH315" s="157"/>
      <c r="DI315" s="157"/>
      <c r="DJ315" s="157"/>
      <c r="DK315" s="157"/>
      <c r="DL315" s="157"/>
      <c r="DM315" s="157"/>
      <c r="DN315" s="157"/>
      <c r="DO315" s="157"/>
      <c r="DP315" s="157"/>
      <c r="DQ315" s="157"/>
      <c r="DR315" s="157"/>
      <c r="DS315" s="157"/>
      <c r="DT315" s="157"/>
      <c r="DU315" s="157"/>
      <c r="DV315" s="157"/>
      <c r="DW315" s="157"/>
      <c r="DX315" s="157"/>
      <c r="DY315" s="157"/>
      <c r="DZ315" s="157"/>
      <c r="EA315" s="157"/>
      <c r="EB315" s="157"/>
      <c r="EC315" s="157"/>
      <c r="ED315" s="157"/>
      <c r="EE315" s="157"/>
      <c r="EF315" s="157"/>
      <c r="EG315" s="157"/>
      <c r="EH315" s="157"/>
      <c r="EI315" s="157"/>
      <c r="EJ315" s="157"/>
      <c r="EK315" s="157"/>
      <c r="EL315" s="157"/>
      <c r="EM315" s="157"/>
      <c r="EN315" s="157"/>
      <c r="EO315" s="157"/>
      <c r="EP315" s="157"/>
      <c r="EQ315" s="157"/>
      <c r="ER315" s="157"/>
      <c r="ES315" s="157"/>
      <c r="ET315" s="157"/>
      <c r="EU315" s="157"/>
      <c r="EV315" s="157"/>
      <c r="EW315" s="157"/>
      <c r="EX315" s="157"/>
      <c r="EY315" s="157"/>
      <c r="EZ315" s="157"/>
      <c r="FA315" s="157"/>
      <c r="FB315" s="157"/>
      <c r="FC315" s="157"/>
      <c r="FD315" s="157"/>
      <c r="FE315" s="157"/>
      <c r="FF315" s="157"/>
      <c r="FG315" s="157"/>
      <c r="FH315" s="157"/>
      <c r="FI315" s="157"/>
      <c r="FJ315" s="157"/>
      <c r="FK315" s="157"/>
      <c r="FL315" s="157"/>
      <c r="FM315" s="157"/>
      <c r="FN315" s="157"/>
      <c r="FO315" s="157"/>
      <c r="FP315" s="157"/>
      <c r="FQ315" s="157"/>
      <c r="FR315" s="157"/>
      <c r="FS315" s="157"/>
      <c r="FT315" s="157"/>
      <c r="FU315" s="157"/>
      <c r="FV315" s="157"/>
      <c r="FW315" s="157"/>
      <c r="FX315" s="157"/>
      <c r="FY315" s="157"/>
      <c r="FZ315" s="157"/>
      <c r="GA315" s="157"/>
      <c r="GB315" s="157"/>
      <c r="GC315" s="157"/>
      <c r="GD315" s="157"/>
      <c r="GE315" s="157"/>
      <c r="GF315" s="157"/>
      <c r="GG315" s="157"/>
      <c r="GH315" s="157"/>
      <c r="GI315" s="157"/>
      <c r="GJ315" s="157"/>
      <c r="GK315" s="157"/>
      <c r="GL315" s="157"/>
      <c r="GM315" s="157"/>
      <c r="GN315" s="157"/>
      <c r="GO315" s="157"/>
      <c r="GP315" s="157"/>
      <c r="GQ315" s="157"/>
      <c r="GR315" s="157"/>
      <c r="GS315" s="157"/>
      <c r="GT315" s="157"/>
      <c r="GU315" s="157"/>
      <c r="GV315" s="157"/>
      <c r="GW315" s="157"/>
      <c r="GX315" s="157"/>
      <c r="GY315" s="157"/>
      <c r="GZ315" s="157"/>
      <c r="HA315" s="157"/>
      <c r="HB315" s="157"/>
      <c r="HC315" s="157"/>
      <c r="HD315" s="157"/>
      <c r="HE315" s="157"/>
      <c r="HF315" s="157"/>
      <c r="HG315" s="157"/>
      <c r="HH315" s="157"/>
      <c r="HI315" s="157"/>
      <c r="HJ315" s="157"/>
      <c r="HK315" s="157"/>
      <c r="HL315" s="157"/>
      <c r="HM315" s="157"/>
      <c r="HN315" s="157"/>
      <c r="HO315" s="157"/>
      <c r="HP315" s="157"/>
      <c r="HQ315" s="157"/>
      <c r="HR315" s="157"/>
      <c r="HS315" s="157"/>
      <c r="HT315" s="157"/>
      <c r="HU315" s="157"/>
      <c r="HV315" s="157"/>
      <c r="HW315" s="157"/>
      <c r="HX315" s="157"/>
      <c r="HY315" s="157"/>
      <c r="HZ315" s="157"/>
      <c r="IA315" s="157"/>
      <c r="IB315" s="157"/>
      <c r="IC315" s="157"/>
      <c r="ID315" s="157"/>
      <c r="IE315" s="157"/>
      <c r="IF315" s="157"/>
      <c r="IG315" s="157"/>
      <c r="IH315" s="157"/>
      <c r="II315" s="157"/>
      <c r="IJ315" s="157"/>
      <c r="IK315" s="157"/>
      <c r="IL315" s="157"/>
      <c r="IM315" s="157"/>
      <c r="IN315" s="157"/>
      <c r="IO315" s="157"/>
      <c r="IP315" s="157"/>
      <c r="IQ315" s="157"/>
      <c r="IR315" s="157"/>
      <c r="IS315" s="157"/>
      <c r="IT315" s="157"/>
      <c r="IU315" s="157"/>
      <c r="IV315" s="157"/>
      <c r="IW315" s="157"/>
      <c r="IX315" s="157"/>
      <c r="IY315" s="157"/>
      <c r="IZ315" s="157"/>
      <c r="JA315" s="157"/>
      <c r="JB315" s="157"/>
      <c r="JC315" s="157"/>
      <c r="JD315" s="157"/>
      <c r="JE315" s="157"/>
      <c r="JF315" s="157"/>
      <c r="JG315" s="157"/>
      <c r="JH315" s="157"/>
      <c r="JI315" s="157"/>
      <c r="JJ315" s="157"/>
      <c r="JK315" s="157"/>
      <c r="JL315" s="157"/>
      <c r="JM315" s="157"/>
      <c r="JN315" s="157"/>
      <c r="JO315" s="157"/>
      <c r="JP315" s="157"/>
      <c r="JQ315" s="157"/>
      <c r="JR315" s="157"/>
      <c r="JS315" s="157"/>
      <c r="JT315" s="157"/>
      <c r="JU315" s="157"/>
      <c r="JV315" s="157"/>
      <c r="JW315" s="157"/>
      <c r="JX315" s="157"/>
      <c r="JY315" s="157"/>
      <c r="JZ315" s="157"/>
      <c r="KA315" s="157"/>
      <c r="KB315" s="157"/>
      <c r="KC315" s="157"/>
      <c r="KD315" s="157"/>
      <c r="KE315" s="157"/>
      <c r="KF315" s="157"/>
      <c r="KG315" s="157"/>
      <c r="KH315" s="157"/>
      <c r="KI315" s="157"/>
      <c r="KJ315" s="157"/>
      <c r="KK315" s="157"/>
      <c r="KL315" s="157"/>
      <c r="KM315" s="157"/>
      <c r="KN315" s="157"/>
      <c r="KO315" s="157"/>
      <c r="KP315" s="157"/>
      <c r="KQ315" s="157"/>
      <c r="KR315" s="157"/>
      <c r="KS315" s="157"/>
      <c r="KT315" s="157"/>
      <c r="KU315" s="157"/>
      <c r="KV315" s="157"/>
      <c r="KW315" s="157"/>
      <c r="KX315" s="157"/>
      <c r="KY315" s="157"/>
      <c r="KZ315" s="157"/>
      <c r="LA315" s="157"/>
      <c r="LB315" s="157"/>
      <c r="LC315" s="157"/>
      <c r="LD315" s="157"/>
      <c r="LE315" s="157"/>
      <c r="LF315" s="157"/>
      <c r="LG315" s="157"/>
      <c r="LH315" s="157"/>
      <c r="LI315" s="157"/>
      <c r="LJ315" s="157"/>
      <c r="LK315" s="157"/>
      <c r="LL315" s="157"/>
      <c r="LM315" s="157"/>
      <c r="LN315" s="157"/>
      <c r="LO315" s="157"/>
      <c r="LP315" s="157"/>
      <c r="LQ315" s="157"/>
      <c r="LR315" s="157"/>
    </row>
    <row r="316" spans="1:330" s="159" customFormat="1" x14ac:dyDescent="0.2">
      <c r="A316" s="145" t="s">
        <v>616</v>
      </c>
      <c r="B316" s="145" t="s">
        <v>639</v>
      </c>
      <c r="C316" s="147">
        <v>559</v>
      </c>
      <c r="D316" s="147"/>
      <c r="E316" s="145"/>
      <c r="F316" s="168">
        <v>329</v>
      </c>
      <c r="G316" s="148"/>
      <c r="H316" s="149"/>
      <c r="I316" s="101">
        <f t="shared" ref="I316:AL316" si="579">I317</f>
        <v>0</v>
      </c>
      <c r="J316" s="101">
        <f t="shared" si="579"/>
        <v>0</v>
      </c>
      <c r="K316" s="101">
        <f t="shared" si="579"/>
        <v>1000</v>
      </c>
      <c r="L316" s="101">
        <f t="shared" si="579"/>
        <v>0</v>
      </c>
      <c r="M316" s="108">
        <f t="shared" si="579"/>
        <v>1000</v>
      </c>
      <c r="N316" s="108">
        <f t="shared" si="579"/>
        <v>0</v>
      </c>
      <c r="O316" s="108">
        <f t="shared" si="579"/>
        <v>1000</v>
      </c>
      <c r="P316" s="108">
        <f t="shared" si="579"/>
        <v>0</v>
      </c>
      <c r="Q316" s="108">
        <f t="shared" si="579"/>
        <v>1000</v>
      </c>
      <c r="R316" s="108">
        <f t="shared" si="579"/>
        <v>0</v>
      </c>
      <c r="S316" s="108">
        <f t="shared" si="579"/>
        <v>0</v>
      </c>
      <c r="T316" s="108">
        <f t="shared" si="579"/>
        <v>0</v>
      </c>
      <c r="U316" s="101">
        <f t="shared" si="579"/>
        <v>0</v>
      </c>
      <c r="V316" s="101">
        <f t="shared" si="579"/>
        <v>0</v>
      </c>
      <c r="W316" s="108">
        <f t="shared" si="579"/>
        <v>0</v>
      </c>
      <c r="X316" s="108">
        <f t="shared" si="579"/>
        <v>0</v>
      </c>
      <c r="Y316" s="108">
        <f t="shared" si="579"/>
        <v>0</v>
      </c>
      <c r="Z316" s="108">
        <f t="shared" si="579"/>
        <v>0</v>
      </c>
      <c r="AA316" s="108">
        <f t="shared" si="579"/>
        <v>0</v>
      </c>
      <c r="AB316" s="108">
        <f t="shared" si="579"/>
        <v>0</v>
      </c>
      <c r="AC316" s="108">
        <f t="shared" si="579"/>
        <v>0</v>
      </c>
      <c r="AD316" s="108">
        <f t="shared" si="579"/>
        <v>0</v>
      </c>
      <c r="AE316" s="108">
        <f t="shared" si="579"/>
        <v>0</v>
      </c>
      <c r="AF316" s="108">
        <f t="shared" si="579"/>
        <v>0</v>
      </c>
      <c r="AG316" s="108">
        <f t="shared" si="579"/>
        <v>0</v>
      </c>
      <c r="AH316" s="108">
        <f t="shared" si="579"/>
        <v>0</v>
      </c>
      <c r="AI316" s="108">
        <f t="shared" si="579"/>
        <v>0</v>
      </c>
      <c r="AJ316" s="108">
        <f t="shared" si="579"/>
        <v>0</v>
      </c>
      <c r="AK316" s="108">
        <f t="shared" si="579"/>
        <v>0</v>
      </c>
      <c r="AL316" s="108">
        <f t="shared" si="579"/>
        <v>0</v>
      </c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  <c r="CA316" s="150"/>
      <c r="CB316" s="150"/>
      <c r="CC316" s="150"/>
      <c r="CD316" s="150"/>
      <c r="CE316" s="150"/>
      <c r="CF316" s="150"/>
      <c r="CG316" s="150"/>
      <c r="CH316" s="150"/>
      <c r="CI316" s="150"/>
      <c r="CJ316" s="150"/>
      <c r="CK316" s="150"/>
      <c r="CL316" s="150"/>
      <c r="CM316" s="150"/>
      <c r="CN316" s="150"/>
      <c r="CO316" s="150"/>
      <c r="CP316" s="150"/>
      <c r="CQ316" s="150"/>
      <c r="CR316" s="150"/>
      <c r="CS316" s="150"/>
      <c r="CT316" s="150"/>
      <c r="CU316" s="150"/>
      <c r="CV316" s="150"/>
      <c r="CW316" s="150"/>
      <c r="CX316" s="150"/>
      <c r="CY316" s="150"/>
      <c r="CZ316" s="150"/>
      <c r="DA316" s="150"/>
      <c r="DB316" s="150"/>
      <c r="DC316" s="150"/>
      <c r="DD316" s="150"/>
      <c r="DE316" s="150"/>
      <c r="DF316" s="150"/>
      <c r="DG316" s="150"/>
      <c r="DH316" s="150"/>
      <c r="DI316" s="150"/>
      <c r="DJ316" s="150"/>
      <c r="DK316" s="150"/>
      <c r="DL316" s="150"/>
      <c r="DM316" s="150"/>
      <c r="DN316" s="150"/>
      <c r="DO316" s="150"/>
      <c r="DP316" s="150"/>
      <c r="DQ316" s="150"/>
      <c r="DR316" s="150"/>
      <c r="DS316" s="150"/>
      <c r="DT316" s="150"/>
      <c r="DU316" s="150"/>
      <c r="DV316" s="150"/>
      <c r="DW316" s="150"/>
      <c r="DX316" s="150"/>
      <c r="DY316" s="150"/>
      <c r="DZ316" s="150"/>
      <c r="EA316" s="150"/>
      <c r="EB316" s="150"/>
      <c r="EC316" s="150"/>
      <c r="ED316" s="150"/>
      <c r="EE316" s="150"/>
      <c r="EF316" s="150"/>
      <c r="EG316" s="150"/>
      <c r="EH316" s="150"/>
      <c r="EI316" s="150"/>
      <c r="EJ316" s="150"/>
      <c r="EK316" s="150"/>
      <c r="EL316" s="150"/>
      <c r="EM316" s="150"/>
      <c r="EN316" s="150"/>
      <c r="EO316" s="150"/>
      <c r="EP316" s="150"/>
      <c r="EQ316" s="150"/>
      <c r="ER316" s="150"/>
      <c r="ES316" s="150"/>
      <c r="ET316" s="150"/>
      <c r="EU316" s="150"/>
      <c r="EV316" s="150"/>
      <c r="EW316" s="150"/>
      <c r="EX316" s="150"/>
      <c r="EY316" s="150"/>
      <c r="EZ316" s="150"/>
      <c r="FA316" s="150"/>
      <c r="FB316" s="150"/>
      <c r="FC316" s="150"/>
      <c r="FD316" s="150"/>
      <c r="FE316" s="150"/>
      <c r="FF316" s="150"/>
      <c r="FG316" s="150"/>
      <c r="FH316" s="150"/>
      <c r="FI316" s="150"/>
      <c r="FJ316" s="150"/>
      <c r="FK316" s="150"/>
      <c r="FL316" s="150"/>
      <c r="FM316" s="150"/>
      <c r="FN316" s="150"/>
      <c r="FO316" s="150"/>
      <c r="FP316" s="150"/>
      <c r="FQ316" s="150"/>
      <c r="FR316" s="150"/>
      <c r="FS316" s="150"/>
      <c r="FT316" s="150"/>
      <c r="FU316" s="150"/>
      <c r="FV316" s="150"/>
      <c r="FW316" s="150"/>
      <c r="FX316" s="150"/>
      <c r="FY316" s="150"/>
      <c r="FZ316" s="150"/>
      <c r="GA316" s="150"/>
      <c r="GB316" s="150"/>
      <c r="GC316" s="150"/>
      <c r="GD316" s="150"/>
      <c r="GE316" s="150"/>
      <c r="GF316" s="150"/>
      <c r="GG316" s="150"/>
      <c r="GH316" s="150"/>
      <c r="GI316" s="150"/>
      <c r="GJ316" s="150"/>
      <c r="GK316" s="150"/>
      <c r="GL316" s="150"/>
      <c r="GM316" s="150"/>
      <c r="GN316" s="150"/>
      <c r="GO316" s="150"/>
      <c r="GP316" s="150"/>
      <c r="GQ316" s="150"/>
      <c r="GR316" s="150"/>
      <c r="GS316" s="150"/>
      <c r="GT316" s="150"/>
      <c r="GU316" s="150"/>
      <c r="GV316" s="150"/>
      <c r="GW316" s="150"/>
      <c r="GX316" s="150"/>
      <c r="GY316" s="150"/>
      <c r="GZ316" s="150"/>
      <c r="HA316" s="150"/>
      <c r="HB316" s="150"/>
      <c r="HC316" s="150"/>
      <c r="HD316" s="150"/>
      <c r="HE316" s="150"/>
      <c r="HF316" s="150"/>
      <c r="HG316" s="150"/>
      <c r="HH316" s="150"/>
      <c r="HI316" s="150"/>
      <c r="HJ316" s="150"/>
      <c r="HK316" s="150"/>
      <c r="HL316" s="150"/>
      <c r="HM316" s="150"/>
      <c r="HN316" s="150"/>
      <c r="HO316" s="150"/>
      <c r="HP316" s="150"/>
      <c r="HQ316" s="150"/>
      <c r="HR316" s="150"/>
      <c r="HS316" s="150"/>
      <c r="HT316" s="150"/>
      <c r="HU316" s="150"/>
      <c r="HV316" s="150"/>
      <c r="HW316" s="150"/>
      <c r="HX316" s="150"/>
      <c r="HY316" s="150"/>
      <c r="HZ316" s="150"/>
      <c r="IA316" s="150"/>
      <c r="IB316" s="150"/>
      <c r="IC316" s="150"/>
      <c r="ID316" s="150"/>
      <c r="IE316" s="150"/>
      <c r="IF316" s="150"/>
      <c r="IG316" s="150"/>
      <c r="IH316" s="150"/>
      <c r="II316" s="150"/>
      <c r="IJ316" s="150"/>
      <c r="IK316" s="150"/>
      <c r="IL316" s="150"/>
      <c r="IM316" s="150"/>
      <c r="IN316" s="150"/>
      <c r="IO316" s="150"/>
      <c r="IP316" s="150"/>
      <c r="IQ316" s="150"/>
      <c r="IR316" s="150"/>
      <c r="IS316" s="150"/>
      <c r="IT316" s="150"/>
      <c r="IU316" s="150"/>
      <c r="IV316" s="150"/>
      <c r="IW316" s="150"/>
      <c r="IX316" s="150"/>
      <c r="IY316" s="150"/>
      <c r="IZ316" s="150"/>
      <c r="JA316" s="150"/>
      <c r="JB316" s="150"/>
      <c r="JC316" s="150"/>
      <c r="JD316" s="150"/>
      <c r="JE316" s="150"/>
      <c r="JF316" s="150"/>
      <c r="JG316" s="150"/>
      <c r="JH316" s="150"/>
      <c r="JI316" s="150"/>
      <c r="JJ316" s="150"/>
      <c r="JK316" s="150"/>
      <c r="JL316" s="150"/>
      <c r="JM316" s="150"/>
      <c r="JN316" s="150"/>
      <c r="JO316" s="150"/>
      <c r="JP316" s="150"/>
      <c r="JQ316" s="150"/>
      <c r="JR316" s="150"/>
      <c r="JS316" s="150"/>
      <c r="JT316" s="150"/>
      <c r="JU316" s="150"/>
      <c r="JV316" s="150"/>
      <c r="JW316" s="150"/>
      <c r="JX316" s="150"/>
      <c r="JY316" s="150"/>
      <c r="JZ316" s="150"/>
      <c r="KA316" s="150"/>
      <c r="KB316" s="150"/>
      <c r="KC316" s="150"/>
      <c r="KD316" s="150"/>
      <c r="KE316" s="150"/>
      <c r="KF316" s="150"/>
      <c r="KG316" s="150"/>
      <c r="KH316" s="150"/>
      <c r="KI316" s="150"/>
      <c r="KJ316" s="150"/>
      <c r="KK316" s="150"/>
      <c r="KL316" s="150"/>
      <c r="KM316" s="150"/>
      <c r="KN316" s="150"/>
      <c r="KO316" s="150"/>
      <c r="KP316" s="150"/>
      <c r="KQ316" s="150"/>
      <c r="KR316" s="150"/>
      <c r="KS316" s="150"/>
      <c r="KT316" s="150"/>
      <c r="KU316" s="150"/>
      <c r="KV316" s="150"/>
      <c r="KW316" s="150"/>
      <c r="KX316" s="150"/>
      <c r="KY316" s="150"/>
      <c r="KZ316" s="150"/>
      <c r="LA316" s="150"/>
      <c r="LB316" s="150"/>
      <c r="LC316" s="150"/>
      <c r="LD316" s="150"/>
      <c r="LE316" s="150"/>
      <c r="LF316" s="150"/>
      <c r="LG316" s="150"/>
      <c r="LH316" s="150"/>
      <c r="LI316" s="150"/>
      <c r="LJ316" s="150"/>
      <c r="LK316" s="150"/>
      <c r="LL316" s="150"/>
      <c r="LM316" s="150"/>
      <c r="LN316" s="150"/>
      <c r="LO316" s="150"/>
      <c r="LP316" s="150"/>
      <c r="LQ316" s="150"/>
      <c r="LR316" s="150"/>
    </row>
    <row r="317" spans="1:330" s="158" customFormat="1" ht="15" x14ac:dyDescent="0.2">
      <c r="A317" s="151" t="s">
        <v>616</v>
      </c>
      <c r="B317" s="151" t="s">
        <v>639</v>
      </c>
      <c r="C317" s="153">
        <v>559</v>
      </c>
      <c r="D317" s="153"/>
      <c r="E317" s="151" t="s">
        <v>101</v>
      </c>
      <c r="F317" s="174">
        <v>3293</v>
      </c>
      <c r="G317" s="155" t="s">
        <v>64</v>
      </c>
      <c r="H317" s="156"/>
      <c r="I317" s="94">
        <v>0</v>
      </c>
      <c r="J317" s="112"/>
      <c r="K317" s="94">
        <v>1000</v>
      </c>
      <c r="L317" s="112"/>
      <c r="M317" s="118">
        <v>1000</v>
      </c>
      <c r="N317" s="113"/>
      <c r="O317" s="118">
        <v>1000</v>
      </c>
      <c r="P317" s="113"/>
      <c r="Q317" s="118">
        <v>1000</v>
      </c>
      <c r="R317" s="113"/>
      <c r="S317" s="118"/>
      <c r="T317" s="113"/>
      <c r="U317" s="94">
        <v>0</v>
      </c>
      <c r="V317" s="112"/>
      <c r="W317" s="118"/>
      <c r="X317" s="113"/>
      <c r="Y317" s="118"/>
      <c r="Z317" s="113"/>
      <c r="AA317" s="118"/>
      <c r="AB317" s="113"/>
      <c r="AC317" s="118"/>
      <c r="AD317" s="113"/>
      <c r="AE317" s="118"/>
      <c r="AF317" s="113"/>
      <c r="AG317" s="118"/>
      <c r="AH317" s="113"/>
      <c r="AI317" s="118"/>
      <c r="AJ317" s="113"/>
      <c r="AK317" s="118"/>
      <c r="AL317" s="113"/>
      <c r="AM317" s="157"/>
      <c r="AN317" s="157"/>
      <c r="AO317" s="157"/>
      <c r="AP317" s="157"/>
      <c r="AQ317" s="157"/>
      <c r="AR317" s="157"/>
      <c r="AS317" s="157"/>
      <c r="AT317" s="157"/>
      <c r="AU317" s="157"/>
      <c r="AV317" s="157"/>
      <c r="AW317" s="157"/>
      <c r="AX317" s="157"/>
      <c r="AY317" s="157"/>
      <c r="AZ317" s="157"/>
      <c r="BA317" s="157"/>
      <c r="BB317" s="157"/>
      <c r="BC317" s="157"/>
      <c r="BD317" s="157"/>
      <c r="BE317" s="157"/>
      <c r="BF317" s="157"/>
      <c r="BG317" s="157"/>
      <c r="BH317" s="157"/>
      <c r="BI317" s="157"/>
      <c r="BJ317" s="157"/>
      <c r="BK317" s="157"/>
      <c r="BL317" s="157"/>
      <c r="BM317" s="157"/>
      <c r="BN317" s="157"/>
      <c r="BO317" s="157"/>
      <c r="BP317" s="157"/>
      <c r="BQ317" s="157"/>
      <c r="BR317" s="157"/>
      <c r="BS317" s="157"/>
      <c r="BT317" s="157"/>
      <c r="BU317" s="157"/>
      <c r="BV317" s="157"/>
      <c r="BW317" s="157"/>
      <c r="BX317" s="157"/>
      <c r="BY317" s="157"/>
      <c r="BZ317" s="157"/>
      <c r="CA317" s="157"/>
      <c r="CB317" s="157"/>
      <c r="CC317" s="157"/>
      <c r="CD317" s="157"/>
      <c r="CE317" s="157"/>
      <c r="CF317" s="157"/>
      <c r="CG317" s="157"/>
      <c r="CH317" s="157"/>
      <c r="CI317" s="157"/>
      <c r="CJ317" s="157"/>
      <c r="CK317" s="157"/>
      <c r="CL317" s="157"/>
      <c r="CM317" s="157"/>
      <c r="CN317" s="157"/>
      <c r="CO317" s="157"/>
      <c r="CP317" s="157"/>
      <c r="CQ317" s="157"/>
      <c r="CR317" s="157"/>
      <c r="CS317" s="157"/>
      <c r="CT317" s="157"/>
      <c r="CU317" s="157"/>
      <c r="CV317" s="157"/>
      <c r="CW317" s="157"/>
      <c r="CX317" s="157"/>
      <c r="CY317" s="157"/>
      <c r="CZ317" s="157"/>
      <c r="DA317" s="157"/>
      <c r="DB317" s="157"/>
      <c r="DC317" s="157"/>
      <c r="DD317" s="157"/>
      <c r="DE317" s="157"/>
      <c r="DF317" s="157"/>
      <c r="DG317" s="157"/>
      <c r="DH317" s="157"/>
      <c r="DI317" s="157"/>
      <c r="DJ317" s="157"/>
      <c r="DK317" s="157"/>
      <c r="DL317" s="157"/>
      <c r="DM317" s="157"/>
      <c r="DN317" s="157"/>
      <c r="DO317" s="157"/>
      <c r="DP317" s="157"/>
      <c r="DQ317" s="157"/>
      <c r="DR317" s="157"/>
      <c r="DS317" s="157"/>
      <c r="DT317" s="157"/>
      <c r="DU317" s="157"/>
      <c r="DV317" s="157"/>
      <c r="DW317" s="157"/>
      <c r="DX317" s="157"/>
      <c r="DY317" s="157"/>
      <c r="DZ317" s="157"/>
      <c r="EA317" s="157"/>
      <c r="EB317" s="157"/>
      <c r="EC317" s="157"/>
      <c r="ED317" s="157"/>
      <c r="EE317" s="157"/>
      <c r="EF317" s="157"/>
      <c r="EG317" s="157"/>
      <c r="EH317" s="157"/>
      <c r="EI317" s="157"/>
      <c r="EJ317" s="157"/>
      <c r="EK317" s="157"/>
      <c r="EL317" s="157"/>
      <c r="EM317" s="157"/>
      <c r="EN317" s="157"/>
      <c r="EO317" s="157"/>
      <c r="EP317" s="157"/>
      <c r="EQ317" s="157"/>
      <c r="ER317" s="157"/>
      <c r="ES317" s="157"/>
      <c r="ET317" s="157"/>
      <c r="EU317" s="157"/>
      <c r="EV317" s="157"/>
      <c r="EW317" s="157"/>
      <c r="EX317" s="157"/>
      <c r="EY317" s="157"/>
      <c r="EZ317" s="157"/>
      <c r="FA317" s="157"/>
      <c r="FB317" s="157"/>
      <c r="FC317" s="157"/>
      <c r="FD317" s="157"/>
      <c r="FE317" s="157"/>
      <c r="FF317" s="157"/>
      <c r="FG317" s="157"/>
      <c r="FH317" s="157"/>
      <c r="FI317" s="157"/>
      <c r="FJ317" s="157"/>
      <c r="FK317" s="157"/>
      <c r="FL317" s="157"/>
      <c r="FM317" s="157"/>
      <c r="FN317" s="157"/>
      <c r="FO317" s="157"/>
      <c r="FP317" s="157"/>
      <c r="FQ317" s="157"/>
      <c r="FR317" s="157"/>
      <c r="FS317" s="157"/>
      <c r="FT317" s="157"/>
      <c r="FU317" s="157"/>
      <c r="FV317" s="157"/>
      <c r="FW317" s="157"/>
      <c r="FX317" s="157"/>
      <c r="FY317" s="157"/>
      <c r="FZ317" s="157"/>
      <c r="GA317" s="157"/>
      <c r="GB317" s="157"/>
      <c r="GC317" s="157"/>
      <c r="GD317" s="157"/>
      <c r="GE317" s="157"/>
      <c r="GF317" s="157"/>
      <c r="GG317" s="157"/>
      <c r="GH317" s="157"/>
      <c r="GI317" s="157"/>
      <c r="GJ317" s="157"/>
      <c r="GK317" s="157"/>
      <c r="GL317" s="157"/>
      <c r="GM317" s="157"/>
      <c r="GN317" s="157"/>
      <c r="GO317" s="157"/>
      <c r="GP317" s="157"/>
      <c r="GQ317" s="157"/>
      <c r="GR317" s="157"/>
      <c r="GS317" s="157"/>
      <c r="GT317" s="157"/>
      <c r="GU317" s="157"/>
      <c r="GV317" s="157"/>
      <c r="GW317" s="157"/>
      <c r="GX317" s="157"/>
      <c r="GY317" s="157"/>
      <c r="GZ317" s="157"/>
      <c r="HA317" s="157"/>
      <c r="HB317" s="157"/>
      <c r="HC317" s="157"/>
      <c r="HD317" s="157"/>
      <c r="HE317" s="157"/>
      <c r="HF317" s="157"/>
      <c r="HG317" s="157"/>
      <c r="HH317" s="157"/>
      <c r="HI317" s="157"/>
      <c r="HJ317" s="157"/>
      <c r="HK317" s="157"/>
      <c r="HL317" s="157"/>
      <c r="HM317" s="157"/>
      <c r="HN317" s="157"/>
      <c r="HO317" s="157"/>
      <c r="HP317" s="157"/>
      <c r="HQ317" s="157"/>
      <c r="HR317" s="157"/>
      <c r="HS317" s="157"/>
      <c r="HT317" s="157"/>
      <c r="HU317" s="157"/>
      <c r="HV317" s="157"/>
      <c r="HW317" s="157"/>
      <c r="HX317" s="157"/>
      <c r="HY317" s="157"/>
      <c r="HZ317" s="157"/>
      <c r="IA317" s="157"/>
      <c r="IB317" s="157"/>
      <c r="IC317" s="157"/>
      <c r="ID317" s="157"/>
      <c r="IE317" s="157"/>
      <c r="IF317" s="157"/>
      <c r="IG317" s="157"/>
      <c r="IH317" s="157"/>
      <c r="II317" s="157"/>
      <c r="IJ317" s="157"/>
      <c r="IK317" s="157"/>
      <c r="IL317" s="157"/>
      <c r="IM317" s="157"/>
      <c r="IN317" s="157"/>
      <c r="IO317" s="157"/>
      <c r="IP317" s="157"/>
      <c r="IQ317" s="157"/>
      <c r="IR317" s="157"/>
      <c r="IS317" s="157"/>
      <c r="IT317" s="157"/>
      <c r="IU317" s="157"/>
      <c r="IV317" s="157"/>
      <c r="IW317" s="157"/>
      <c r="IX317" s="157"/>
      <c r="IY317" s="157"/>
      <c r="IZ317" s="157"/>
      <c r="JA317" s="157"/>
      <c r="JB317" s="157"/>
      <c r="JC317" s="157"/>
      <c r="JD317" s="157"/>
      <c r="JE317" s="157"/>
      <c r="JF317" s="157"/>
      <c r="JG317" s="157"/>
      <c r="JH317" s="157"/>
      <c r="JI317" s="157"/>
      <c r="JJ317" s="157"/>
      <c r="JK317" s="157"/>
      <c r="JL317" s="157"/>
      <c r="JM317" s="157"/>
      <c r="JN317" s="157"/>
      <c r="JO317" s="157"/>
      <c r="JP317" s="157"/>
      <c r="JQ317" s="157"/>
      <c r="JR317" s="157"/>
      <c r="JS317" s="157"/>
      <c r="JT317" s="157"/>
      <c r="JU317" s="157"/>
      <c r="JV317" s="157"/>
      <c r="JW317" s="157"/>
      <c r="JX317" s="157"/>
      <c r="JY317" s="157"/>
      <c r="JZ317" s="157"/>
      <c r="KA317" s="157"/>
      <c r="KB317" s="157"/>
      <c r="KC317" s="157"/>
      <c r="KD317" s="157"/>
      <c r="KE317" s="157"/>
      <c r="KF317" s="157"/>
      <c r="KG317" s="157"/>
      <c r="KH317" s="157"/>
      <c r="KI317" s="157"/>
      <c r="KJ317" s="157"/>
      <c r="KK317" s="157"/>
      <c r="KL317" s="157"/>
      <c r="KM317" s="157"/>
      <c r="KN317" s="157"/>
      <c r="KO317" s="157"/>
      <c r="KP317" s="157"/>
      <c r="KQ317" s="157"/>
      <c r="KR317" s="157"/>
      <c r="KS317" s="157"/>
      <c r="KT317" s="157"/>
      <c r="KU317" s="157"/>
      <c r="KV317" s="157"/>
      <c r="KW317" s="157"/>
      <c r="KX317" s="157"/>
      <c r="KY317" s="157"/>
      <c r="KZ317" s="157"/>
      <c r="LA317" s="157"/>
      <c r="LB317" s="157"/>
      <c r="LC317" s="157"/>
      <c r="LD317" s="157"/>
      <c r="LE317" s="157"/>
      <c r="LF317" s="157"/>
      <c r="LG317" s="157"/>
      <c r="LH317" s="157"/>
      <c r="LI317" s="157"/>
      <c r="LJ317" s="157"/>
      <c r="LK317" s="157"/>
      <c r="LL317" s="157"/>
      <c r="LM317" s="157"/>
      <c r="LN317" s="157"/>
      <c r="LO317" s="157"/>
      <c r="LP317" s="157"/>
      <c r="LQ317" s="157"/>
      <c r="LR317" s="157"/>
    </row>
    <row r="318" spans="1:330" x14ac:dyDescent="0.2">
      <c r="A318" s="170" t="s">
        <v>616</v>
      </c>
      <c r="B318" s="170" t="s">
        <v>639</v>
      </c>
      <c r="C318" s="141">
        <v>559</v>
      </c>
      <c r="D318" s="141"/>
      <c r="E318" s="171"/>
      <c r="F318" s="142">
        <v>42</v>
      </c>
      <c r="G318" s="143"/>
      <c r="H318" s="172"/>
      <c r="I318" s="105">
        <f t="shared" ref="I318:AK319" si="580">I319</f>
        <v>0</v>
      </c>
      <c r="J318" s="105">
        <f t="shared" si="580"/>
        <v>0</v>
      </c>
      <c r="K318" s="105">
        <f t="shared" si="580"/>
        <v>8500</v>
      </c>
      <c r="L318" s="105">
        <f t="shared" si="580"/>
        <v>0</v>
      </c>
      <c r="M318" s="105">
        <f t="shared" si="580"/>
        <v>8500</v>
      </c>
      <c r="N318" s="105">
        <f t="shared" si="580"/>
        <v>0</v>
      </c>
      <c r="O318" s="105">
        <f t="shared" si="580"/>
        <v>0</v>
      </c>
      <c r="P318" s="105">
        <f t="shared" si="580"/>
        <v>0</v>
      </c>
      <c r="Q318" s="105">
        <f t="shared" si="580"/>
        <v>0</v>
      </c>
      <c r="R318" s="105">
        <f t="shared" si="580"/>
        <v>0</v>
      </c>
      <c r="S318" s="105">
        <f t="shared" si="580"/>
        <v>0</v>
      </c>
      <c r="T318" s="105">
        <f t="shared" si="580"/>
        <v>0</v>
      </c>
      <c r="U318" s="105">
        <f t="shared" si="580"/>
        <v>0</v>
      </c>
      <c r="V318" s="105">
        <f t="shared" si="580"/>
        <v>0</v>
      </c>
      <c r="W318" s="105">
        <f t="shared" si="580"/>
        <v>0</v>
      </c>
      <c r="X318" s="105">
        <f t="shared" si="580"/>
        <v>0</v>
      </c>
      <c r="Y318" s="105">
        <f t="shared" si="580"/>
        <v>0</v>
      </c>
      <c r="Z318" s="105">
        <f t="shared" si="580"/>
        <v>0</v>
      </c>
      <c r="AA318" s="105">
        <f t="shared" si="580"/>
        <v>0</v>
      </c>
      <c r="AB318" s="105">
        <f t="shared" si="580"/>
        <v>0</v>
      </c>
      <c r="AC318" s="105">
        <f t="shared" si="580"/>
        <v>0</v>
      </c>
      <c r="AD318" s="105">
        <f t="shared" si="580"/>
        <v>0</v>
      </c>
      <c r="AE318" s="105">
        <f t="shared" si="580"/>
        <v>0</v>
      </c>
      <c r="AF318" s="105">
        <f t="shared" si="580"/>
        <v>0</v>
      </c>
      <c r="AG318" s="105">
        <f t="shared" si="580"/>
        <v>0</v>
      </c>
      <c r="AH318" s="105">
        <f t="shared" ref="AG318:AJ319" si="581">AH319</f>
        <v>0</v>
      </c>
      <c r="AI318" s="105">
        <f t="shared" si="580"/>
        <v>0</v>
      </c>
      <c r="AJ318" s="105">
        <f t="shared" si="581"/>
        <v>0</v>
      </c>
      <c r="AK318" s="105">
        <f t="shared" si="580"/>
        <v>0</v>
      </c>
      <c r="AL318" s="105">
        <f t="shared" ref="AK318:AL319" si="582">AL319</f>
        <v>0</v>
      </c>
    </row>
    <row r="319" spans="1:330" s="159" customFormat="1" x14ac:dyDescent="0.2">
      <c r="A319" s="145" t="s">
        <v>616</v>
      </c>
      <c r="B319" s="145" t="s">
        <v>639</v>
      </c>
      <c r="C319" s="147">
        <v>559</v>
      </c>
      <c r="D319" s="147"/>
      <c r="E319" s="145"/>
      <c r="F319" s="168">
        <v>422</v>
      </c>
      <c r="G319" s="148"/>
      <c r="H319" s="149"/>
      <c r="I319" s="101">
        <f t="shared" si="580"/>
        <v>0</v>
      </c>
      <c r="J319" s="101">
        <f t="shared" si="580"/>
        <v>0</v>
      </c>
      <c r="K319" s="101">
        <f t="shared" si="580"/>
        <v>8500</v>
      </c>
      <c r="L319" s="101">
        <f t="shared" si="580"/>
        <v>0</v>
      </c>
      <c r="M319" s="108">
        <f t="shared" si="580"/>
        <v>8500</v>
      </c>
      <c r="N319" s="108">
        <f t="shared" si="580"/>
        <v>0</v>
      </c>
      <c r="O319" s="108">
        <f t="shared" si="580"/>
        <v>0</v>
      </c>
      <c r="P319" s="108">
        <f t="shared" si="580"/>
        <v>0</v>
      </c>
      <c r="Q319" s="108">
        <f t="shared" si="580"/>
        <v>0</v>
      </c>
      <c r="R319" s="108">
        <f t="shared" si="580"/>
        <v>0</v>
      </c>
      <c r="S319" s="108">
        <f t="shared" si="580"/>
        <v>0</v>
      </c>
      <c r="T319" s="108">
        <f t="shared" si="580"/>
        <v>0</v>
      </c>
      <c r="U319" s="101">
        <f t="shared" si="580"/>
        <v>0</v>
      </c>
      <c r="V319" s="101">
        <f t="shared" si="580"/>
        <v>0</v>
      </c>
      <c r="W319" s="108">
        <f t="shared" si="580"/>
        <v>0</v>
      </c>
      <c r="X319" s="108">
        <f t="shared" si="580"/>
        <v>0</v>
      </c>
      <c r="Y319" s="108">
        <f t="shared" si="580"/>
        <v>0</v>
      </c>
      <c r="Z319" s="108">
        <f t="shared" si="580"/>
        <v>0</v>
      </c>
      <c r="AA319" s="108">
        <f t="shared" si="580"/>
        <v>0</v>
      </c>
      <c r="AB319" s="108">
        <f t="shared" si="580"/>
        <v>0</v>
      </c>
      <c r="AC319" s="108">
        <f t="shared" si="580"/>
        <v>0</v>
      </c>
      <c r="AD319" s="108">
        <f t="shared" si="580"/>
        <v>0</v>
      </c>
      <c r="AE319" s="108">
        <f t="shared" si="580"/>
        <v>0</v>
      </c>
      <c r="AF319" s="108">
        <f t="shared" si="580"/>
        <v>0</v>
      </c>
      <c r="AG319" s="108">
        <f t="shared" si="581"/>
        <v>0</v>
      </c>
      <c r="AH319" s="108">
        <f t="shared" si="581"/>
        <v>0</v>
      </c>
      <c r="AI319" s="108">
        <f t="shared" si="581"/>
        <v>0</v>
      </c>
      <c r="AJ319" s="108">
        <f t="shared" si="581"/>
        <v>0</v>
      </c>
      <c r="AK319" s="108">
        <f t="shared" si="582"/>
        <v>0</v>
      </c>
      <c r="AL319" s="108">
        <f t="shared" si="582"/>
        <v>0</v>
      </c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0"/>
      <c r="BN319" s="150"/>
      <c r="BO319" s="150"/>
      <c r="BP319" s="150"/>
      <c r="BQ319" s="150"/>
      <c r="BR319" s="150"/>
      <c r="BS319" s="150"/>
      <c r="BT319" s="150"/>
      <c r="BU319" s="150"/>
      <c r="BV319" s="150"/>
      <c r="BW319" s="150"/>
      <c r="BX319" s="150"/>
      <c r="BY319" s="150"/>
      <c r="BZ319" s="150"/>
      <c r="CA319" s="150"/>
      <c r="CB319" s="150"/>
      <c r="CC319" s="150"/>
      <c r="CD319" s="150"/>
      <c r="CE319" s="150"/>
      <c r="CF319" s="150"/>
      <c r="CG319" s="150"/>
      <c r="CH319" s="150"/>
      <c r="CI319" s="150"/>
      <c r="CJ319" s="150"/>
      <c r="CK319" s="150"/>
      <c r="CL319" s="150"/>
      <c r="CM319" s="150"/>
      <c r="CN319" s="150"/>
      <c r="CO319" s="150"/>
      <c r="CP319" s="150"/>
      <c r="CQ319" s="150"/>
      <c r="CR319" s="150"/>
      <c r="CS319" s="150"/>
      <c r="CT319" s="150"/>
      <c r="CU319" s="150"/>
      <c r="CV319" s="150"/>
      <c r="CW319" s="150"/>
      <c r="CX319" s="150"/>
      <c r="CY319" s="150"/>
      <c r="CZ319" s="150"/>
      <c r="DA319" s="150"/>
      <c r="DB319" s="150"/>
      <c r="DC319" s="150"/>
      <c r="DD319" s="150"/>
      <c r="DE319" s="150"/>
      <c r="DF319" s="150"/>
      <c r="DG319" s="150"/>
      <c r="DH319" s="150"/>
      <c r="DI319" s="150"/>
      <c r="DJ319" s="150"/>
      <c r="DK319" s="150"/>
      <c r="DL319" s="150"/>
      <c r="DM319" s="150"/>
      <c r="DN319" s="150"/>
      <c r="DO319" s="150"/>
      <c r="DP319" s="150"/>
      <c r="DQ319" s="150"/>
      <c r="DR319" s="150"/>
      <c r="DS319" s="150"/>
      <c r="DT319" s="150"/>
      <c r="DU319" s="150"/>
      <c r="DV319" s="150"/>
      <c r="DW319" s="150"/>
      <c r="DX319" s="150"/>
      <c r="DY319" s="150"/>
      <c r="DZ319" s="150"/>
      <c r="EA319" s="150"/>
      <c r="EB319" s="150"/>
      <c r="EC319" s="150"/>
      <c r="ED319" s="150"/>
      <c r="EE319" s="150"/>
      <c r="EF319" s="150"/>
      <c r="EG319" s="150"/>
      <c r="EH319" s="150"/>
      <c r="EI319" s="150"/>
      <c r="EJ319" s="150"/>
      <c r="EK319" s="150"/>
      <c r="EL319" s="150"/>
      <c r="EM319" s="150"/>
      <c r="EN319" s="150"/>
      <c r="EO319" s="150"/>
      <c r="EP319" s="150"/>
      <c r="EQ319" s="150"/>
      <c r="ER319" s="150"/>
      <c r="ES319" s="150"/>
      <c r="ET319" s="150"/>
      <c r="EU319" s="150"/>
      <c r="EV319" s="150"/>
      <c r="EW319" s="150"/>
      <c r="EX319" s="150"/>
      <c r="EY319" s="150"/>
      <c r="EZ319" s="150"/>
      <c r="FA319" s="150"/>
      <c r="FB319" s="150"/>
      <c r="FC319" s="150"/>
      <c r="FD319" s="150"/>
      <c r="FE319" s="150"/>
      <c r="FF319" s="150"/>
      <c r="FG319" s="150"/>
      <c r="FH319" s="150"/>
      <c r="FI319" s="150"/>
      <c r="FJ319" s="150"/>
      <c r="FK319" s="150"/>
      <c r="FL319" s="150"/>
      <c r="FM319" s="150"/>
      <c r="FN319" s="150"/>
      <c r="FO319" s="150"/>
      <c r="FP319" s="150"/>
      <c r="FQ319" s="150"/>
      <c r="FR319" s="150"/>
      <c r="FS319" s="150"/>
      <c r="FT319" s="150"/>
      <c r="FU319" s="150"/>
      <c r="FV319" s="150"/>
      <c r="FW319" s="150"/>
      <c r="FX319" s="150"/>
      <c r="FY319" s="150"/>
      <c r="FZ319" s="150"/>
      <c r="GA319" s="150"/>
      <c r="GB319" s="150"/>
      <c r="GC319" s="150"/>
      <c r="GD319" s="150"/>
      <c r="GE319" s="150"/>
      <c r="GF319" s="150"/>
      <c r="GG319" s="150"/>
      <c r="GH319" s="150"/>
      <c r="GI319" s="150"/>
      <c r="GJ319" s="150"/>
      <c r="GK319" s="150"/>
      <c r="GL319" s="150"/>
      <c r="GM319" s="150"/>
      <c r="GN319" s="150"/>
      <c r="GO319" s="150"/>
      <c r="GP319" s="150"/>
      <c r="GQ319" s="150"/>
      <c r="GR319" s="150"/>
      <c r="GS319" s="150"/>
      <c r="GT319" s="150"/>
      <c r="GU319" s="150"/>
      <c r="GV319" s="150"/>
      <c r="GW319" s="150"/>
      <c r="GX319" s="150"/>
      <c r="GY319" s="150"/>
      <c r="GZ319" s="150"/>
      <c r="HA319" s="150"/>
      <c r="HB319" s="150"/>
      <c r="HC319" s="150"/>
      <c r="HD319" s="150"/>
      <c r="HE319" s="150"/>
      <c r="HF319" s="150"/>
      <c r="HG319" s="150"/>
      <c r="HH319" s="150"/>
      <c r="HI319" s="150"/>
      <c r="HJ319" s="150"/>
      <c r="HK319" s="150"/>
      <c r="HL319" s="150"/>
      <c r="HM319" s="150"/>
      <c r="HN319" s="150"/>
      <c r="HO319" s="150"/>
      <c r="HP319" s="150"/>
      <c r="HQ319" s="150"/>
      <c r="HR319" s="150"/>
      <c r="HS319" s="150"/>
      <c r="HT319" s="150"/>
      <c r="HU319" s="150"/>
      <c r="HV319" s="150"/>
      <c r="HW319" s="150"/>
      <c r="HX319" s="150"/>
      <c r="HY319" s="150"/>
      <c r="HZ319" s="150"/>
      <c r="IA319" s="150"/>
      <c r="IB319" s="150"/>
      <c r="IC319" s="150"/>
      <c r="ID319" s="150"/>
      <c r="IE319" s="150"/>
      <c r="IF319" s="150"/>
      <c r="IG319" s="150"/>
      <c r="IH319" s="150"/>
      <c r="II319" s="150"/>
      <c r="IJ319" s="150"/>
      <c r="IK319" s="150"/>
      <c r="IL319" s="150"/>
      <c r="IM319" s="150"/>
      <c r="IN319" s="150"/>
      <c r="IO319" s="150"/>
      <c r="IP319" s="150"/>
      <c r="IQ319" s="150"/>
      <c r="IR319" s="150"/>
      <c r="IS319" s="150"/>
      <c r="IT319" s="150"/>
      <c r="IU319" s="150"/>
      <c r="IV319" s="150"/>
      <c r="IW319" s="150"/>
      <c r="IX319" s="150"/>
      <c r="IY319" s="150"/>
      <c r="IZ319" s="150"/>
      <c r="JA319" s="150"/>
      <c r="JB319" s="150"/>
      <c r="JC319" s="150"/>
      <c r="JD319" s="150"/>
      <c r="JE319" s="150"/>
      <c r="JF319" s="150"/>
      <c r="JG319" s="150"/>
      <c r="JH319" s="150"/>
      <c r="JI319" s="150"/>
      <c r="JJ319" s="150"/>
      <c r="JK319" s="150"/>
      <c r="JL319" s="150"/>
      <c r="JM319" s="150"/>
      <c r="JN319" s="150"/>
      <c r="JO319" s="150"/>
      <c r="JP319" s="150"/>
      <c r="JQ319" s="150"/>
      <c r="JR319" s="150"/>
      <c r="JS319" s="150"/>
      <c r="JT319" s="150"/>
      <c r="JU319" s="150"/>
      <c r="JV319" s="150"/>
      <c r="JW319" s="150"/>
      <c r="JX319" s="150"/>
      <c r="JY319" s="150"/>
      <c r="JZ319" s="150"/>
      <c r="KA319" s="150"/>
      <c r="KB319" s="150"/>
      <c r="KC319" s="150"/>
      <c r="KD319" s="150"/>
      <c r="KE319" s="150"/>
      <c r="KF319" s="150"/>
      <c r="KG319" s="150"/>
      <c r="KH319" s="150"/>
      <c r="KI319" s="150"/>
      <c r="KJ319" s="150"/>
      <c r="KK319" s="150"/>
      <c r="KL319" s="150"/>
      <c r="KM319" s="150"/>
      <c r="KN319" s="150"/>
      <c r="KO319" s="150"/>
      <c r="KP319" s="150"/>
      <c r="KQ319" s="150"/>
      <c r="KR319" s="150"/>
      <c r="KS319" s="150"/>
      <c r="KT319" s="150"/>
      <c r="KU319" s="150"/>
      <c r="KV319" s="150"/>
      <c r="KW319" s="150"/>
      <c r="KX319" s="150"/>
      <c r="KY319" s="150"/>
      <c r="KZ319" s="150"/>
      <c r="LA319" s="150"/>
      <c r="LB319" s="150"/>
      <c r="LC319" s="150"/>
      <c r="LD319" s="150"/>
      <c r="LE319" s="150"/>
      <c r="LF319" s="150"/>
      <c r="LG319" s="150"/>
      <c r="LH319" s="150"/>
      <c r="LI319" s="150"/>
      <c r="LJ319" s="150"/>
      <c r="LK319" s="150"/>
      <c r="LL319" s="150"/>
      <c r="LM319" s="150"/>
      <c r="LN319" s="150"/>
      <c r="LO319" s="150"/>
      <c r="LP319" s="150"/>
      <c r="LQ319" s="150"/>
      <c r="LR319" s="150"/>
    </row>
    <row r="320" spans="1:330" s="158" customFormat="1" ht="15" x14ac:dyDescent="0.2">
      <c r="A320" s="151" t="s">
        <v>616</v>
      </c>
      <c r="B320" s="151" t="s">
        <v>639</v>
      </c>
      <c r="C320" s="153">
        <v>559</v>
      </c>
      <c r="D320" s="153"/>
      <c r="E320" s="151" t="s">
        <v>101</v>
      </c>
      <c r="F320" s="174">
        <v>4227</v>
      </c>
      <c r="G320" s="155" t="s">
        <v>77</v>
      </c>
      <c r="H320" s="156"/>
      <c r="I320" s="94">
        <v>0</v>
      </c>
      <c r="J320" s="112"/>
      <c r="K320" s="94">
        <v>8500</v>
      </c>
      <c r="L320" s="112"/>
      <c r="M320" s="118">
        <v>8500</v>
      </c>
      <c r="N320" s="113"/>
      <c r="O320" s="118">
        <v>0</v>
      </c>
      <c r="P320" s="113"/>
      <c r="Q320" s="118">
        <v>0</v>
      </c>
      <c r="R320" s="113"/>
      <c r="S320" s="118"/>
      <c r="T320" s="113"/>
      <c r="U320" s="94">
        <v>0</v>
      </c>
      <c r="V320" s="112"/>
      <c r="W320" s="118"/>
      <c r="X320" s="113"/>
      <c r="Y320" s="118"/>
      <c r="Z320" s="113"/>
      <c r="AA320" s="118"/>
      <c r="AB320" s="113"/>
      <c r="AC320" s="118"/>
      <c r="AD320" s="113"/>
      <c r="AE320" s="118"/>
      <c r="AF320" s="113"/>
      <c r="AG320" s="118"/>
      <c r="AH320" s="113"/>
      <c r="AI320" s="118"/>
      <c r="AJ320" s="113"/>
      <c r="AK320" s="118"/>
      <c r="AL320" s="113"/>
      <c r="AM320" s="157"/>
      <c r="AN320" s="157"/>
      <c r="AO320" s="157"/>
      <c r="AP320" s="157"/>
      <c r="AQ320" s="157"/>
      <c r="AR320" s="157"/>
      <c r="AS320" s="157"/>
      <c r="AT320" s="157"/>
      <c r="AU320" s="157"/>
      <c r="AV320" s="157"/>
      <c r="AW320" s="157"/>
      <c r="AX320" s="157"/>
      <c r="AY320" s="157"/>
      <c r="AZ320" s="157"/>
      <c r="BA320" s="157"/>
      <c r="BB320" s="157"/>
      <c r="BC320" s="157"/>
      <c r="BD320" s="157"/>
      <c r="BE320" s="157"/>
      <c r="BF320" s="157"/>
      <c r="BG320" s="157"/>
      <c r="BH320" s="157"/>
      <c r="BI320" s="157"/>
      <c r="BJ320" s="157"/>
      <c r="BK320" s="157"/>
      <c r="BL320" s="157"/>
      <c r="BM320" s="157"/>
      <c r="BN320" s="157"/>
      <c r="BO320" s="157"/>
      <c r="BP320" s="157"/>
      <c r="BQ320" s="157"/>
      <c r="BR320" s="157"/>
      <c r="BS320" s="157"/>
      <c r="BT320" s="157"/>
      <c r="BU320" s="157"/>
      <c r="BV320" s="157"/>
      <c r="BW320" s="157"/>
      <c r="BX320" s="157"/>
      <c r="BY320" s="157"/>
      <c r="BZ320" s="157"/>
      <c r="CA320" s="157"/>
      <c r="CB320" s="157"/>
      <c r="CC320" s="157"/>
      <c r="CD320" s="157"/>
      <c r="CE320" s="157"/>
      <c r="CF320" s="157"/>
      <c r="CG320" s="157"/>
      <c r="CH320" s="157"/>
      <c r="CI320" s="157"/>
      <c r="CJ320" s="157"/>
      <c r="CK320" s="157"/>
      <c r="CL320" s="157"/>
      <c r="CM320" s="157"/>
      <c r="CN320" s="157"/>
      <c r="CO320" s="157"/>
      <c r="CP320" s="157"/>
      <c r="CQ320" s="157"/>
      <c r="CR320" s="157"/>
      <c r="CS320" s="157"/>
      <c r="CT320" s="157"/>
      <c r="CU320" s="157"/>
      <c r="CV320" s="157"/>
      <c r="CW320" s="157"/>
      <c r="CX320" s="157"/>
      <c r="CY320" s="157"/>
      <c r="CZ320" s="157"/>
      <c r="DA320" s="157"/>
      <c r="DB320" s="157"/>
      <c r="DC320" s="157"/>
      <c r="DD320" s="157"/>
      <c r="DE320" s="157"/>
      <c r="DF320" s="157"/>
      <c r="DG320" s="157"/>
      <c r="DH320" s="157"/>
      <c r="DI320" s="157"/>
      <c r="DJ320" s="157"/>
      <c r="DK320" s="157"/>
      <c r="DL320" s="157"/>
      <c r="DM320" s="157"/>
      <c r="DN320" s="157"/>
      <c r="DO320" s="157"/>
      <c r="DP320" s="157"/>
      <c r="DQ320" s="157"/>
      <c r="DR320" s="157"/>
      <c r="DS320" s="157"/>
      <c r="DT320" s="157"/>
      <c r="DU320" s="157"/>
      <c r="DV320" s="157"/>
      <c r="DW320" s="157"/>
      <c r="DX320" s="157"/>
      <c r="DY320" s="157"/>
      <c r="DZ320" s="157"/>
      <c r="EA320" s="157"/>
      <c r="EB320" s="157"/>
      <c r="EC320" s="157"/>
      <c r="ED320" s="157"/>
      <c r="EE320" s="157"/>
      <c r="EF320" s="157"/>
      <c r="EG320" s="157"/>
      <c r="EH320" s="157"/>
      <c r="EI320" s="157"/>
      <c r="EJ320" s="157"/>
      <c r="EK320" s="157"/>
      <c r="EL320" s="157"/>
      <c r="EM320" s="157"/>
      <c r="EN320" s="157"/>
      <c r="EO320" s="157"/>
      <c r="EP320" s="157"/>
      <c r="EQ320" s="157"/>
      <c r="ER320" s="157"/>
      <c r="ES320" s="157"/>
      <c r="ET320" s="157"/>
      <c r="EU320" s="157"/>
      <c r="EV320" s="157"/>
      <c r="EW320" s="157"/>
      <c r="EX320" s="157"/>
      <c r="EY320" s="157"/>
      <c r="EZ320" s="157"/>
      <c r="FA320" s="157"/>
      <c r="FB320" s="157"/>
      <c r="FC320" s="157"/>
      <c r="FD320" s="157"/>
      <c r="FE320" s="157"/>
      <c r="FF320" s="157"/>
      <c r="FG320" s="157"/>
      <c r="FH320" s="157"/>
      <c r="FI320" s="157"/>
      <c r="FJ320" s="157"/>
      <c r="FK320" s="157"/>
      <c r="FL320" s="157"/>
      <c r="FM320" s="157"/>
      <c r="FN320" s="157"/>
      <c r="FO320" s="157"/>
      <c r="FP320" s="157"/>
      <c r="FQ320" s="157"/>
      <c r="FR320" s="157"/>
      <c r="FS320" s="157"/>
      <c r="FT320" s="157"/>
      <c r="FU320" s="157"/>
      <c r="FV320" s="157"/>
      <c r="FW320" s="157"/>
      <c r="FX320" s="157"/>
      <c r="FY320" s="157"/>
      <c r="FZ320" s="157"/>
      <c r="GA320" s="157"/>
      <c r="GB320" s="157"/>
      <c r="GC320" s="157"/>
      <c r="GD320" s="157"/>
      <c r="GE320" s="157"/>
      <c r="GF320" s="157"/>
      <c r="GG320" s="157"/>
      <c r="GH320" s="157"/>
      <c r="GI320" s="157"/>
      <c r="GJ320" s="157"/>
      <c r="GK320" s="157"/>
      <c r="GL320" s="157"/>
      <c r="GM320" s="157"/>
      <c r="GN320" s="157"/>
      <c r="GO320" s="157"/>
      <c r="GP320" s="157"/>
      <c r="GQ320" s="157"/>
      <c r="GR320" s="157"/>
      <c r="GS320" s="157"/>
      <c r="GT320" s="157"/>
      <c r="GU320" s="157"/>
      <c r="GV320" s="157"/>
      <c r="GW320" s="157"/>
      <c r="GX320" s="157"/>
      <c r="GY320" s="157"/>
      <c r="GZ320" s="157"/>
      <c r="HA320" s="157"/>
      <c r="HB320" s="157"/>
      <c r="HC320" s="157"/>
      <c r="HD320" s="157"/>
      <c r="HE320" s="157"/>
      <c r="HF320" s="157"/>
      <c r="HG320" s="157"/>
      <c r="HH320" s="157"/>
      <c r="HI320" s="157"/>
      <c r="HJ320" s="157"/>
      <c r="HK320" s="157"/>
      <c r="HL320" s="157"/>
      <c r="HM320" s="157"/>
      <c r="HN320" s="157"/>
      <c r="HO320" s="157"/>
      <c r="HP320" s="157"/>
      <c r="HQ320" s="157"/>
      <c r="HR320" s="157"/>
      <c r="HS320" s="157"/>
      <c r="HT320" s="157"/>
      <c r="HU320" s="157"/>
      <c r="HV320" s="157"/>
      <c r="HW320" s="157"/>
      <c r="HX320" s="157"/>
      <c r="HY320" s="157"/>
      <c r="HZ320" s="157"/>
      <c r="IA320" s="157"/>
      <c r="IB320" s="157"/>
      <c r="IC320" s="157"/>
      <c r="ID320" s="157"/>
      <c r="IE320" s="157"/>
      <c r="IF320" s="157"/>
      <c r="IG320" s="157"/>
      <c r="IH320" s="157"/>
      <c r="II320" s="157"/>
      <c r="IJ320" s="157"/>
      <c r="IK320" s="157"/>
      <c r="IL320" s="157"/>
      <c r="IM320" s="157"/>
      <c r="IN320" s="157"/>
      <c r="IO320" s="157"/>
      <c r="IP320" s="157"/>
      <c r="IQ320" s="157"/>
      <c r="IR320" s="157"/>
      <c r="IS320" s="157"/>
      <c r="IT320" s="157"/>
      <c r="IU320" s="157"/>
      <c r="IV320" s="157"/>
      <c r="IW320" s="157"/>
      <c r="IX320" s="157"/>
      <c r="IY320" s="157"/>
      <c r="IZ320" s="157"/>
      <c r="JA320" s="157"/>
      <c r="JB320" s="157"/>
      <c r="JC320" s="157"/>
      <c r="JD320" s="157"/>
      <c r="JE320" s="157"/>
      <c r="JF320" s="157"/>
      <c r="JG320" s="157"/>
      <c r="JH320" s="157"/>
      <c r="JI320" s="157"/>
      <c r="JJ320" s="157"/>
      <c r="JK320" s="157"/>
      <c r="JL320" s="157"/>
      <c r="JM320" s="157"/>
      <c r="JN320" s="157"/>
      <c r="JO320" s="157"/>
      <c r="JP320" s="157"/>
      <c r="JQ320" s="157"/>
      <c r="JR320" s="157"/>
      <c r="JS320" s="157"/>
      <c r="JT320" s="157"/>
      <c r="JU320" s="157"/>
      <c r="JV320" s="157"/>
      <c r="JW320" s="157"/>
      <c r="JX320" s="157"/>
      <c r="JY320" s="157"/>
      <c r="JZ320" s="157"/>
      <c r="KA320" s="157"/>
      <c r="KB320" s="157"/>
      <c r="KC320" s="157"/>
      <c r="KD320" s="157"/>
      <c r="KE320" s="157"/>
      <c r="KF320" s="157"/>
      <c r="KG320" s="157"/>
      <c r="KH320" s="157"/>
      <c r="KI320" s="157"/>
      <c r="KJ320" s="157"/>
      <c r="KK320" s="157"/>
      <c r="KL320" s="157"/>
      <c r="KM320" s="157"/>
      <c r="KN320" s="157"/>
      <c r="KO320" s="157"/>
      <c r="KP320" s="157"/>
      <c r="KQ320" s="157"/>
      <c r="KR320" s="157"/>
      <c r="KS320" s="157"/>
      <c r="KT320" s="157"/>
      <c r="KU320" s="157"/>
      <c r="KV320" s="157"/>
      <c r="KW320" s="157"/>
      <c r="KX320" s="157"/>
      <c r="KY320" s="157"/>
      <c r="KZ320" s="157"/>
      <c r="LA320" s="157"/>
      <c r="LB320" s="157"/>
      <c r="LC320" s="157"/>
      <c r="LD320" s="157"/>
      <c r="LE320" s="157"/>
      <c r="LF320" s="157"/>
      <c r="LG320" s="157"/>
      <c r="LH320" s="157"/>
      <c r="LI320" s="157"/>
      <c r="LJ320" s="157"/>
      <c r="LK320" s="157"/>
      <c r="LL320" s="157"/>
      <c r="LM320" s="157"/>
      <c r="LN320" s="157"/>
      <c r="LO320" s="157"/>
      <c r="LP320" s="157"/>
      <c r="LQ320" s="157"/>
      <c r="LR320" s="157"/>
    </row>
    <row r="321" spans="1:330" s="173" customFormat="1" ht="90" x14ac:dyDescent="0.2">
      <c r="A321" s="175" t="s">
        <v>616</v>
      </c>
      <c r="B321" s="215" t="s">
        <v>641</v>
      </c>
      <c r="C321" s="215"/>
      <c r="D321" s="215"/>
      <c r="E321" s="215"/>
      <c r="F321" s="216"/>
      <c r="G321" s="218" t="s">
        <v>642</v>
      </c>
      <c r="H321" s="179" t="s">
        <v>603</v>
      </c>
      <c r="I321" s="100">
        <f t="shared" ref="I321:AF321" si="583">I322+I327+I335+I338+I343+I351</f>
        <v>31980</v>
      </c>
      <c r="J321" s="100">
        <f t="shared" si="583"/>
        <v>0</v>
      </c>
      <c r="K321" s="100">
        <f t="shared" si="583"/>
        <v>114570</v>
      </c>
      <c r="L321" s="100">
        <f t="shared" si="583"/>
        <v>0</v>
      </c>
      <c r="M321" s="100">
        <f t="shared" si="583"/>
        <v>114570</v>
      </c>
      <c r="N321" s="100">
        <f t="shared" si="583"/>
        <v>0</v>
      </c>
      <c r="O321" s="100">
        <f t="shared" ref="O321:P321" si="584">O322+O327+O335+O338+O343+O351</f>
        <v>114570</v>
      </c>
      <c r="P321" s="100">
        <f t="shared" si="584"/>
        <v>0</v>
      </c>
      <c r="Q321" s="100">
        <f t="shared" ref="Q321:T321" si="585">Q322+Q327+Q335+Q338+Q343+Q351</f>
        <v>114570</v>
      </c>
      <c r="R321" s="100">
        <f t="shared" si="585"/>
        <v>0</v>
      </c>
      <c r="S321" s="100">
        <f t="shared" si="585"/>
        <v>0</v>
      </c>
      <c r="T321" s="100">
        <f t="shared" si="585"/>
        <v>0</v>
      </c>
      <c r="U321" s="100">
        <f t="shared" si="583"/>
        <v>0</v>
      </c>
      <c r="V321" s="100">
        <f t="shared" si="583"/>
        <v>0</v>
      </c>
      <c r="W321" s="100">
        <f t="shared" si="583"/>
        <v>0</v>
      </c>
      <c r="X321" s="100">
        <f t="shared" si="583"/>
        <v>0</v>
      </c>
      <c r="Y321" s="100">
        <f t="shared" ref="Y321:Z321" si="586">Y322+Y327+Y335+Y338+Y343+Y351</f>
        <v>0</v>
      </c>
      <c r="Z321" s="100">
        <f t="shared" si="586"/>
        <v>0</v>
      </c>
      <c r="AA321" s="100">
        <f t="shared" ref="AA321:AD321" si="587">AA322+AA327+AA335+AA338+AA343+AA351</f>
        <v>0</v>
      </c>
      <c r="AB321" s="100">
        <f t="shared" si="587"/>
        <v>0</v>
      </c>
      <c r="AC321" s="100">
        <f t="shared" si="587"/>
        <v>0</v>
      </c>
      <c r="AD321" s="100">
        <f t="shared" si="587"/>
        <v>0</v>
      </c>
      <c r="AE321" s="100">
        <f t="shared" si="583"/>
        <v>0</v>
      </c>
      <c r="AF321" s="100">
        <f t="shared" si="583"/>
        <v>0</v>
      </c>
      <c r="AG321" s="100">
        <f t="shared" ref="AG321:AH321" si="588">AG322+AG327+AG335+AG338+AG343+AG351</f>
        <v>0</v>
      </c>
      <c r="AH321" s="100">
        <f t="shared" si="588"/>
        <v>0</v>
      </c>
      <c r="AI321" s="100">
        <f t="shared" ref="AI321:AL321" si="589">AI322+AI327+AI335+AI338+AI343+AI351</f>
        <v>0</v>
      </c>
      <c r="AJ321" s="100">
        <f t="shared" si="589"/>
        <v>0</v>
      </c>
      <c r="AK321" s="100">
        <f t="shared" si="589"/>
        <v>0</v>
      </c>
      <c r="AL321" s="100">
        <f t="shared" si="589"/>
        <v>0</v>
      </c>
      <c r="AM321" s="161"/>
      <c r="AN321" s="161"/>
      <c r="AO321" s="161"/>
      <c r="AP321" s="161"/>
      <c r="AQ321" s="161"/>
      <c r="AR321" s="161"/>
      <c r="AS321" s="161"/>
      <c r="AT321" s="161"/>
      <c r="AU321" s="161"/>
      <c r="AV321" s="161"/>
      <c r="AW321" s="161"/>
      <c r="AX321" s="161"/>
      <c r="AY321" s="161"/>
      <c r="AZ321" s="161"/>
      <c r="BA321" s="161"/>
      <c r="BB321" s="161"/>
      <c r="BC321" s="161"/>
      <c r="BD321" s="161"/>
      <c r="BE321" s="161"/>
      <c r="BF321" s="161"/>
      <c r="BG321" s="161"/>
      <c r="BH321" s="161"/>
      <c r="BI321" s="161"/>
      <c r="BJ321" s="161"/>
      <c r="BK321" s="161"/>
      <c r="BL321" s="161"/>
      <c r="BM321" s="161"/>
      <c r="BN321" s="161"/>
      <c r="BO321" s="161"/>
      <c r="BP321" s="161"/>
      <c r="BQ321" s="161"/>
      <c r="BR321" s="161"/>
      <c r="BS321" s="161"/>
      <c r="BT321" s="161"/>
      <c r="BU321" s="161"/>
      <c r="BV321" s="161"/>
      <c r="BW321" s="161"/>
      <c r="BX321" s="161"/>
      <c r="BY321" s="161"/>
      <c r="BZ321" s="161"/>
      <c r="CA321" s="161"/>
      <c r="CB321" s="161"/>
      <c r="CC321" s="161"/>
      <c r="CD321" s="161"/>
      <c r="CE321" s="161"/>
      <c r="CF321" s="161"/>
      <c r="CG321" s="161"/>
      <c r="CH321" s="161"/>
      <c r="CI321" s="161"/>
      <c r="CJ321" s="161"/>
      <c r="CK321" s="161"/>
      <c r="CL321" s="161"/>
      <c r="CM321" s="161"/>
      <c r="CN321" s="161"/>
      <c r="CO321" s="161"/>
      <c r="CP321" s="161"/>
      <c r="CQ321" s="161"/>
      <c r="CR321" s="161"/>
      <c r="CS321" s="161"/>
      <c r="CT321" s="161"/>
      <c r="CU321" s="161"/>
      <c r="CV321" s="161"/>
      <c r="CW321" s="161"/>
      <c r="CX321" s="161"/>
      <c r="CY321" s="161"/>
      <c r="CZ321" s="161"/>
      <c r="DA321" s="161"/>
      <c r="DB321" s="161"/>
      <c r="DC321" s="161"/>
      <c r="DD321" s="161"/>
      <c r="DE321" s="161"/>
      <c r="DF321" s="161"/>
      <c r="DG321" s="161"/>
      <c r="DH321" s="161"/>
      <c r="DI321" s="161"/>
      <c r="DJ321" s="161"/>
      <c r="DK321" s="161"/>
      <c r="DL321" s="161"/>
      <c r="DM321" s="161"/>
      <c r="DN321" s="161"/>
      <c r="DO321" s="161"/>
      <c r="DP321" s="161"/>
      <c r="DQ321" s="161"/>
      <c r="DR321" s="161"/>
      <c r="DS321" s="161"/>
      <c r="DT321" s="161"/>
      <c r="DU321" s="161"/>
      <c r="DV321" s="161"/>
      <c r="DW321" s="161"/>
      <c r="DX321" s="161"/>
      <c r="DY321" s="161"/>
      <c r="DZ321" s="161"/>
      <c r="EA321" s="161"/>
      <c r="EB321" s="161"/>
      <c r="EC321" s="161"/>
      <c r="ED321" s="161"/>
      <c r="EE321" s="161"/>
      <c r="EF321" s="161"/>
      <c r="EG321" s="161"/>
      <c r="EH321" s="161"/>
      <c r="EI321" s="161"/>
      <c r="EJ321" s="161"/>
      <c r="EK321" s="161"/>
      <c r="EL321" s="161"/>
      <c r="EM321" s="161"/>
      <c r="EN321" s="161"/>
      <c r="EO321" s="161"/>
      <c r="EP321" s="161"/>
      <c r="EQ321" s="161"/>
      <c r="ER321" s="161"/>
      <c r="ES321" s="161"/>
      <c r="ET321" s="161"/>
      <c r="EU321" s="161"/>
      <c r="EV321" s="161"/>
      <c r="EW321" s="161"/>
      <c r="EX321" s="161"/>
      <c r="EY321" s="161"/>
      <c r="EZ321" s="161"/>
      <c r="FA321" s="161"/>
      <c r="FB321" s="161"/>
      <c r="FC321" s="161"/>
      <c r="FD321" s="161"/>
      <c r="FE321" s="161"/>
      <c r="FF321" s="161"/>
      <c r="FG321" s="161"/>
      <c r="FH321" s="161"/>
      <c r="FI321" s="161"/>
      <c r="FJ321" s="161"/>
      <c r="FK321" s="161"/>
      <c r="FL321" s="161"/>
      <c r="FM321" s="161"/>
      <c r="FN321" s="161"/>
      <c r="FO321" s="161"/>
      <c r="FP321" s="161"/>
      <c r="FQ321" s="161"/>
      <c r="FR321" s="161"/>
      <c r="FS321" s="161"/>
      <c r="FT321" s="161"/>
      <c r="FU321" s="161"/>
      <c r="FV321" s="161"/>
      <c r="FW321" s="161"/>
      <c r="FX321" s="161"/>
      <c r="FY321" s="161"/>
      <c r="FZ321" s="161"/>
      <c r="GA321" s="161"/>
      <c r="GB321" s="161"/>
      <c r="GC321" s="161"/>
      <c r="GD321" s="161"/>
      <c r="GE321" s="161"/>
      <c r="GF321" s="161"/>
      <c r="GG321" s="161"/>
      <c r="GH321" s="161"/>
      <c r="GI321" s="161"/>
      <c r="GJ321" s="161"/>
      <c r="GK321" s="161"/>
      <c r="GL321" s="161"/>
      <c r="GM321" s="161"/>
      <c r="GN321" s="161"/>
      <c r="GO321" s="161"/>
      <c r="GP321" s="161"/>
      <c r="GQ321" s="161"/>
      <c r="GR321" s="161"/>
      <c r="GS321" s="161"/>
      <c r="GT321" s="161"/>
      <c r="GU321" s="161"/>
      <c r="GV321" s="161"/>
      <c r="GW321" s="161"/>
      <c r="GX321" s="161"/>
      <c r="GY321" s="161"/>
      <c r="GZ321" s="161"/>
      <c r="HA321" s="161"/>
      <c r="HB321" s="161"/>
      <c r="HC321" s="161"/>
      <c r="HD321" s="161"/>
      <c r="HE321" s="161"/>
      <c r="HF321" s="161"/>
      <c r="HG321" s="161"/>
      <c r="HH321" s="161"/>
      <c r="HI321" s="161"/>
      <c r="HJ321" s="161"/>
      <c r="HK321" s="161"/>
      <c r="HL321" s="161"/>
      <c r="HM321" s="161"/>
      <c r="HN321" s="161"/>
      <c r="HO321" s="161"/>
      <c r="HP321" s="161"/>
      <c r="HQ321" s="161"/>
      <c r="HR321" s="161"/>
      <c r="HS321" s="161"/>
      <c r="HT321" s="161"/>
      <c r="HU321" s="161"/>
      <c r="HV321" s="161"/>
      <c r="HW321" s="161"/>
      <c r="HX321" s="161"/>
      <c r="HY321" s="161"/>
      <c r="HZ321" s="161"/>
      <c r="IA321" s="161"/>
      <c r="IB321" s="161"/>
      <c r="IC321" s="161"/>
      <c r="ID321" s="161"/>
      <c r="IE321" s="161"/>
      <c r="IF321" s="161"/>
      <c r="IG321" s="161"/>
      <c r="IH321" s="161"/>
      <c r="II321" s="161"/>
      <c r="IJ321" s="161"/>
      <c r="IK321" s="161"/>
      <c r="IL321" s="161"/>
      <c r="IM321" s="161"/>
      <c r="IN321" s="161"/>
      <c r="IO321" s="161"/>
      <c r="IP321" s="161"/>
      <c r="IQ321" s="161"/>
      <c r="IR321" s="161"/>
      <c r="IS321" s="161"/>
      <c r="IT321" s="161"/>
      <c r="IU321" s="161"/>
      <c r="IV321" s="161"/>
      <c r="IW321" s="161"/>
      <c r="IX321" s="161"/>
      <c r="IY321" s="161"/>
      <c r="IZ321" s="161"/>
      <c r="JA321" s="161"/>
      <c r="JB321" s="161"/>
      <c r="JC321" s="161"/>
      <c r="JD321" s="161"/>
      <c r="JE321" s="161"/>
      <c r="JF321" s="161"/>
      <c r="JG321" s="161"/>
      <c r="JH321" s="161"/>
      <c r="JI321" s="161"/>
      <c r="JJ321" s="161"/>
      <c r="JK321" s="161"/>
      <c r="JL321" s="161"/>
      <c r="JM321" s="161"/>
      <c r="JN321" s="161"/>
      <c r="JO321" s="161"/>
      <c r="JP321" s="161"/>
      <c r="JQ321" s="161"/>
      <c r="JR321" s="161"/>
      <c r="JS321" s="161"/>
      <c r="JT321" s="161"/>
      <c r="JU321" s="161"/>
      <c r="JV321" s="161"/>
      <c r="JW321" s="161"/>
      <c r="JX321" s="161"/>
      <c r="JY321" s="161"/>
      <c r="JZ321" s="161"/>
      <c r="KA321" s="161"/>
      <c r="KB321" s="161"/>
      <c r="KC321" s="161"/>
      <c r="KD321" s="161"/>
      <c r="KE321" s="161"/>
      <c r="KF321" s="161"/>
      <c r="KG321" s="161"/>
      <c r="KH321" s="161"/>
      <c r="KI321" s="161"/>
      <c r="KJ321" s="161"/>
      <c r="KK321" s="161"/>
      <c r="KL321" s="161"/>
      <c r="KM321" s="161"/>
      <c r="KN321" s="161"/>
      <c r="KO321" s="161"/>
      <c r="KP321" s="161"/>
      <c r="KQ321" s="161"/>
      <c r="KR321" s="161"/>
      <c r="KS321" s="161"/>
      <c r="KT321" s="161"/>
      <c r="KU321" s="161"/>
      <c r="KV321" s="161"/>
      <c r="KW321" s="161"/>
      <c r="KX321" s="161"/>
      <c r="KY321" s="161"/>
      <c r="KZ321" s="161"/>
      <c r="LA321" s="161"/>
      <c r="LB321" s="161"/>
      <c r="LC321" s="161"/>
      <c r="LD321" s="161"/>
      <c r="LE321" s="161"/>
      <c r="LF321" s="161"/>
      <c r="LG321" s="161"/>
      <c r="LH321" s="161"/>
      <c r="LI321" s="161"/>
      <c r="LJ321" s="161"/>
      <c r="LK321" s="161"/>
      <c r="LL321" s="161"/>
      <c r="LM321" s="161"/>
      <c r="LN321" s="161"/>
      <c r="LO321" s="161"/>
      <c r="LP321" s="161"/>
      <c r="LQ321" s="161"/>
      <c r="LR321" s="161"/>
    </row>
    <row r="322" spans="1:330" x14ac:dyDescent="0.2">
      <c r="A322" s="170" t="s">
        <v>616</v>
      </c>
      <c r="B322" s="170" t="s">
        <v>641</v>
      </c>
      <c r="C322" s="141">
        <v>43</v>
      </c>
      <c r="D322" s="141"/>
      <c r="E322" s="171"/>
      <c r="F322" s="142">
        <v>31</v>
      </c>
      <c r="G322" s="143"/>
      <c r="H322" s="172"/>
      <c r="I322" s="105">
        <f>I323+I325</f>
        <v>1580</v>
      </c>
      <c r="J322" s="105">
        <f>J323+J325</f>
        <v>0</v>
      </c>
      <c r="K322" s="105">
        <f t="shared" ref="K322:AF322" si="590">K323+K325</f>
        <v>1580</v>
      </c>
      <c r="L322" s="105">
        <f t="shared" si="590"/>
        <v>0</v>
      </c>
      <c r="M322" s="105">
        <f t="shared" si="590"/>
        <v>1580</v>
      </c>
      <c r="N322" s="105">
        <f t="shared" si="590"/>
        <v>0</v>
      </c>
      <c r="O322" s="105">
        <f t="shared" ref="O322:P322" si="591">O323+O325</f>
        <v>1580</v>
      </c>
      <c r="P322" s="105">
        <f t="shared" si="591"/>
        <v>0</v>
      </c>
      <c r="Q322" s="105">
        <f t="shared" ref="Q322:T322" si="592">Q323+Q325</f>
        <v>1580</v>
      </c>
      <c r="R322" s="105">
        <f t="shared" si="592"/>
        <v>0</v>
      </c>
      <c r="S322" s="105">
        <f t="shared" si="592"/>
        <v>0</v>
      </c>
      <c r="T322" s="105">
        <f t="shared" si="592"/>
        <v>0</v>
      </c>
      <c r="U322" s="105">
        <f t="shared" si="590"/>
        <v>0</v>
      </c>
      <c r="V322" s="105">
        <f t="shared" si="590"/>
        <v>0</v>
      </c>
      <c r="W322" s="105">
        <f t="shared" si="590"/>
        <v>0</v>
      </c>
      <c r="X322" s="105">
        <f t="shared" si="590"/>
        <v>0</v>
      </c>
      <c r="Y322" s="105">
        <f t="shared" ref="Y322:Z322" si="593">Y323+Y325</f>
        <v>0</v>
      </c>
      <c r="Z322" s="105">
        <f t="shared" si="593"/>
        <v>0</v>
      </c>
      <c r="AA322" s="105">
        <f t="shared" ref="AA322:AD322" si="594">AA323+AA325</f>
        <v>0</v>
      </c>
      <c r="AB322" s="105">
        <f t="shared" si="594"/>
        <v>0</v>
      </c>
      <c r="AC322" s="105">
        <f t="shared" si="594"/>
        <v>0</v>
      </c>
      <c r="AD322" s="105">
        <f t="shared" si="594"/>
        <v>0</v>
      </c>
      <c r="AE322" s="105">
        <f t="shared" si="590"/>
        <v>0</v>
      </c>
      <c r="AF322" s="105">
        <f t="shared" si="590"/>
        <v>0</v>
      </c>
      <c r="AG322" s="105">
        <f t="shared" ref="AG322:AH322" si="595">AG323+AG325</f>
        <v>0</v>
      </c>
      <c r="AH322" s="105">
        <f t="shared" si="595"/>
        <v>0</v>
      </c>
      <c r="AI322" s="105">
        <f t="shared" ref="AI322:AL322" si="596">AI323+AI325</f>
        <v>0</v>
      </c>
      <c r="AJ322" s="105">
        <f t="shared" si="596"/>
        <v>0</v>
      </c>
      <c r="AK322" s="105">
        <f t="shared" si="596"/>
        <v>0</v>
      </c>
      <c r="AL322" s="105">
        <f t="shared" si="596"/>
        <v>0</v>
      </c>
    </row>
    <row r="323" spans="1:330" s="159" customFormat="1" x14ac:dyDescent="0.2">
      <c r="A323" s="145" t="s">
        <v>616</v>
      </c>
      <c r="B323" s="145" t="s">
        <v>641</v>
      </c>
      <c r="C323" s="147">
        <v>43</v>
      </c>
      <c r="D323" s="147"/>
      <c r="E323" s="145"/>
      <c r="F323" s="168">
        <v>311</v>
      </c>
      <c r="G323" s="148"/>
      <c r="H323" s="149"/>
      <c r="I323" s="101">
        <f t="shared" ref="I323:AL323" si="597">I324</f>
        <v>1400</v>
      </c>
      <c r="J323" s="101">
        <f t="shared" si="597"/>
        <v>0</v>
      </c>
      <c r="K323" s="101">
        <f t="shared" si="597"/>
        <v>1400</v>
      </c>
      <c r="L323" s="101">
        <f t="shared" si="597"/>
        <v>0</v>
      </c>
      <c r="M323" s="108">
        <f t="shared" si="597"/>
        <v>1400</v>
      </c>
      <c r="N323" s="108">
        <f t="shared" si="597"/>
        <v>0</v>
      </c>
      <c r="O323" s="108">
        <f t="shared" si="597"/>
        <v>1400</v>
      </c>
      <c r="P323" s="108">
        <f t="shared" si="597"/>
        <v>0</v>
      </c>
      <c r="Q323" s="108">
        <f t="shared" si="597"/>
        <v>1400</v>
      </c>
      <c r="R323" s="108">
        <f t="shared" si="597"/>
        <v>0</v>
      </c>
      <c r="S323" s="108">
        <f t="shared" si="597"/>
        <v>0</v>
      </c>
      <c r="T323" s="108">
        <f t="shared" si="597"/>
        <v>0</v>
      </c>
      <c r="U323" s="101">
        <f t="shared" si="597"/>
        <v>0</v>
      </c>
      <c r="V323" s="101">
        <f t="shared" si="597"/>
        <v>0</v>
      </c>
      <c r="W323" s="108">
        <f t="shared" si="597"/>
        <v>0</v>
      </c>
      <c r="X323" s="108">
        <f t="shared" si="597"/>
        <v>0</v>
      </c>
      <c r="Y323" s="108">
        <f t="shared" si="597"/>
        <v>0</v>
      </c>
      <c r="Z323" s="108">
        <f t="shared" si="597"/>
        <v>0</v>
      </c>
      <c r="AA323" s="108">
        <f t="shared" si="597"/>
        <v>0</v>
      </c>
      <c r="AB323" s="108">
        <f t="shared" si="597"/>
        <v>0</v>
      </c>
      <c r="AC323" s="108">
        <f t="shared" si="597"/>
        <v>0</v>
      </c>
      <c r="AD323" s="108">
        <f t="shared" si="597"/>
        <v>0</v>
      </c>
      <c r="AE323" s="108">
        <f t="shared" si="597"/>
        <v>0</v>
      </c>
      <c r="AF323" s="108">
        <f t="shared" si="597"/>
        <v>0</v>
      </c>
      <c r="AG323" s="108">
        <f t="shared" si="597"/>
        <v>0</v>
      </c>
      <c r="AH323" s="108">
        <f t="shared" si="597"/>
        <v>0</v>
      </c>
      <c r="AI323" s="108">
        <f t="shared" si="597"/>
        <v>0</v>
      </c>
      <c r="AJ323" s="108">
        <f t="shared" si="597"/>
        <v>0</v>
      </c>
      <c r="AK323" s="108">
        <f t="shared" si="597"/>
        <v>0</v>
      </c>
      <c r="AL323" s="108">
        <f t="shared" si="597"/>
        <v>0</v>
      </c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150"/>
      <c r="BN323" s="150"/>
      <c r="BO323" s="150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  <c r="CA323" s="150"/>
      <c r="CB323" s="150"/>
      <c r="CC323" s="150"/>
      <c r="CD323" s="150"/>
      <c r="CE323" s="150"/>
      <c r="CF323" s="150"/>
      <c r="CG323" s="150"/>
      <c r="CH323" s="150"/>
      <c r="CI323" s="150"/>
      <c r="CJ323" s="150"/>
      <c r="CK323" s="150"/>
      <c r="CL323" s="150"/>
      <c r="CM323" s="150"/>
      <c r="CN323" s="150"/>
      <c r="CO323" s="150"/>
      <c r="CP323" s="150"/>
      <c r="CQ323" s="150"/>
      <c r="CR323" s="150"/>
      <c r="CS323" s="150"/>
      <c r="CT323" s="150"/>
      <c r="CU323" s="150"/>
      <c r="CV323" s="150"/>
      <c r="CW323" s="150"/>
      <c r="CX323" s="150"/>
      <c r="CY323" s="150"/>
      <c r="CZ323" s="150"/>
      <c r="DA323" s="150"/>
      <c r="DB323" s="150"/>
      <c r="DC323" s="150"/>
      <c r="DD323" s="150"/>
      <c r="DE323" s="150"/>
      <c r="DF323" s="150"/>
      <c r="DG323" s="150"/>
      <c r="DH323" s="150"/>
      <c r="DI323" s="150"/>
      <c r="DJ323" s="150"/>
      <c r="DK323" s="150"/>
      <c r="DL323" s="150"/>
      <c r="DM323" s="150"/>
      <c r="DN323" s="150"/>
      <c r="DO323" s="150"/>
      <c r="DP323" s="150"/>
      <c r="DQ323" s="150"/>
      <c r="DR323" s="150"/>
      <c r="DS323" s="150"/>
      <c r="DT323" s="150"/>
      <c r="DU323" s="150"/>
      <c r="DV323" s="150"/>
      <c r="DW323" s="150"/>
      <c r="DX323" s="150"/>
      <c r="DY323" s="150"/>
      <c r="DZ323" s="150"/>
      <c r="EA323" s="150"/>
      <c r="EB323" s="150"/>
      <c r="EC323" s="150"/>
      <c r="ED323" s="150"/>
      <c r="EE323" s="150"/>
      <c r="EF323" s="150"/>
      <c r="EG323" s="150"/>
      <c r="EH323" s="150"/>
      <c r="EI323" s="150"/>
      <c r="EJ323" s="150"/>
      <c r="EK323" s="150"/>
      <c r="EL323" s="150"/>
      <c r="EM323" s="150"/>
      <c r="EN323" s="150"/>
      <c r="EO323" s="150"/>
      <c r="EP323" s="150"/>
      <c r="EQ323" s="150"/>
      <c r="ER323" s="150"/>
      <c r="ES323" s="150"/>
      <c r="ET323" s="150"/>
      <c r="EU323" s="150"/>
      <c r="EV323" s="150"/>
      <c r="EW323" s="150"/>
      <c r="EX323" s="150"/>
      <c r="EY323" s="150"/>
      <c r="EZ323" s="150"/>
      <c r="FA323" s="150"/>
      <c r="FB323" s="150"/>
      <c r="FC323" s="150"/>
      <c r="FD323" s="150"/>
      <c r="FE323" s="150"/>
      <c r="FF323" s="150"/>
      <c r="FG323" s="150"/>
      <c r="FH323" s="150"/>
      <c r="FI323" s="150"/>
      <c r="FJ323" s="150"/>
      <c r="FK323" s="150"/>
      <c r="FL323" s="150"/>
      <c r="FM323" s="150"/>
      <c r="FN323" s="150"/>
      <c r="FO323" s="150"/>
      <c r="FP323" s="150"/>
      <c r="FQ323" s="150"/>
      <c r="FR323" s="150"/>
      <c r="FS323" s="150"/>
      <c r="FT323" s="150"/>
      <c r="FU323" s="150"/>
      <c r="FV323" s="150"/>
      <c r="FW323" s="150"/>
      <c r="FX323" s="150"/>
      <c r="FY323" s="150"/>
      <c r="FZ323" s="150"/>
      <c r="GA323" s="150"/>
      <c r="GB323" s="150"/>
      <c r="GC323" s="150"/>
      <c r="GD323" s="150"/>
      <c r="GE323" s="150"/>
      <c r="GF323" s="150"/>
      <c r="GG323" s="150"/>
      <c r="GH323" s="150"/>
      <c r="GI323" s="150"/>
      <c r="GJ323" s="150"/>
      <c r="GK323" s="150"/>
      <c r="GL323" s="150"/>
      <c r="GM323" s="150"/>
      <c r="GN323" s="150"/>
      <c r="GO323" s="150"/>
      <c r="GP323" s="150"/>
      <c r="GQ323" s="150"/>
      <c r="GR323" s="150"/>
      <c r="GS323" s="150"/>
      <c r="GT323" s="150"/>
      <c r="GU323" s="150"/>
      <c r="GV323" s="150"/>
      <c r="GW323" s="150"/>
      <c r="GX323" s="150"/>
      <c r="GY323" s="150"/>
      <c r="GZ323" s="150"/>
      <c r="HA323" s="150"/>
      <c r="HB323" s="150"/>
      <c r="HC323" s="150"/>
      <c r="HD323" s="150"/>
      <c r="HE323" s="150"/>
      <c r="HF323" s="150"/>
      <c r="HG323" s="150"/>
      <c r="HH323" s="150"/>
      <c r="HI323" s="150"/>
      <c r="HJ323" s="150"/>
      <c r="HK323" s="150"/>
      <c r="HL323" s="150"/>
      <c r="HM323" s="150"/>
      <c r="HN323" s="150"/>
      <c r="HO323" s="150"/>
      <c r="HP323" s="150"/>
      <c r="HQ323" s="150"/>
      <c r="HR323" s="150"/>
      <c r="HS323" s="150"/>
      <c r="HT323" s="150"/>
      <c r="HU323" s="150"/>
      <c r="HV323" s="150"/>
      <c r="HW323" s="150"/>
      <c r="HX323" s="150"/>
      <c r="HY323" s="150"/>
      <c r="HZ323" s="150"/>
      <c r="IA323" s="150"/>
      <c r="IB323" s="150"/>
      <c r="IC323" s="150"/>
      <c r="ID323" s="150"/>
      <c r="IE323" s="150"/>
      <c r="IF323" s="150"/>
      <c r="IG323" s="150"/>
      <c r="IH323" s="150"/>
      <c r="II323" s="150"/>
      <c r="IJ323" s="150"/>
      <c r="IK323" s="150"/>
      <c r="IL323" s="150"/>
      <c r="IM323" s="150"/>
      <c r="IN323" s="150"/>
      <c r="IO323" s="150"/>
      <c r="IP323" s="150"/>
      <c r="IQ323" s="150"/>
      <c r="IR323" s="150"/>
      <c r="IS323" s="150"/>
      <c r="IT323" s="150"/>
      <c r="IU323" s="150"/>
      <c r="IV323" s="150"/>
      <c r="IW323" s="150"/>
      <c r="IX323" s="150"/>
      <c r="IY323" s="150"/>
      <c r="IZ323" s="150"/>
      <c r="JA323" s="150"/>
      <c r="JB323" s="150"/>
      <c r="JC323" s="150"/>
      <c r="JD323" s="150"/>
      <c r="JE323" s="150"/>
      <c r="JF323" s="150"/>
      <c r="JG323" s="150"/>
      <c r="JH323" s="150"/>
      <c r="JI323" s="150"/>
      <c r="JJ323" s="150"/>
      <c r="JK323" s="150"/>
      <c r="JL323" s="150"/>
      <c r="JM323" s="150"/>
      <c r="JN323" s="150"/>
      <c r="JO323" s="150"/>
      <c r="JP323" s="150"/>
      <c r="JQ323" s="150"/>
      <c r="JR323" s="150"/>
      <c r="JS323" s="150"/>
      <c r="JT323" s="150"/>
      <c r="JU323" s="150"/>
      <c r="JV323" s="150"/>
      <c r="JW323" s="150"/>
      <c r="JX323" s="150"/>
      <c r="JY323" s="150"/>
      <c r="JZ323" s="150"/>
      <c r="KA323" s="150"/>
      <c r="KB323" s="150"/>
      <c r="KC323" s="150"/>
      <c r="KD323" s="150"/>
      <c r="KE323" s="150"/>
      <c r="KF323" s="150"/>
      <c r="KG323" s="150"/>
      <c r="KH323" s="150"/>
      <c r="KI323" s="150"/>
      <c r="KJ323" s="150"/>
      <c r="KK323" s="150"/>
      <c r="KL323" s="150"/>
      <c r="KM323" s="150"/>
      <c r="KN323" s="150"/>
      <c r="KO323" s="150"/>
      <c r="KP323" s="150"/>
      <c r="KQ323" s="150"/>
      <c r="KR323" s="150"/>
      <c r="KS323" s="150"/>
      <c r="KT323" s="150"/>
      <c r="KU323" s="150"/>
      <c r="KV323" s="150"/>
      <c r="KW323" s="150"/>
      <c r="KX323" s="150"/>
      <c r="KY323" s="150"/>
      <c r="KZ323" s="150"/>
      <c r="LA323" s="150"/>
      <c r="LB323" s="150"/>
      <c r="LC323" s="150"/>
      <c r="LD323" s="150"/>
      <c r="LE323" s="150"/>
      <c r="LF323" s="150"/>
      <c r="LG323" s="150"/>
      <c r="LH323" s="150"/>
      <c r="LI323" s="150"/>
      <c r="LJ323" s="150"/>
      <c r="LK323" s="150"/>
      <c r="LL323" s="150"/>
      <c r="LM323" s="150"/>
      <c r="LN323" s="150"/>
      <c r="LO323" s="150"/>
      <c r="LP323" s="150"/>
      <c r="LQ323" s="150"/>
      <c r="LR323" s="150"/>
    </row>
    <row r="324" spans="1:330" s="158" customFormat="1" ht="15" x14ac:dyDescent="0.2">
      <c r="A324" s="151" t="s">
        <v>616</v>
      </c>
      <c r="B324" s="151" t="s">
        <v>641</v>
      </c>
      <c r="C324" s="153">
        <v>43</v>
      </c>
      <c r="D324" s="153"/>
      <c r="E324" s="151" t="s">
        <v>101</v>
      </c>
      <c r="F324" s="174">
        <v>3111</v>
      </c>
      <c r="G324" s="155" t="s">
        <v>33</v>
      </c>
      <c r="H324" s="156"/>
      <c r="I324" s="94">
        <v>1400</v>
      </c>
      <c r="J324" s="112"/>
      <c r="K324" s="94">
        <v>1400</v>
      </c>
      <c r="L324" s="112"/>
      <c r="M324" s="118">
        <v>1400</v>
      </c>
      <c r="N324" s="113"/>
      <c r="O324" s="118">
        <v>1400</v>
      </c>
      <c r="P324" s="113"/>
      <c r="Q324" s="118">
        <v>1400</v>
      </c>
      <c r="R324" s="113"/>
      <c r="S324" s="118"/>
      <c r="T324" s="113"/>
      <c r="U324" s="94">
        <v>0</v>
      </c>
      <c r="V324" s="112"/>
      <c r="W324" s="118"/>
      <c r="X324" s="113"/>
      <c r="Y324" s="118"/>
      <c r="Z324" s="113"/>
      <c r="AA324" s="118"/>
      <c r="AB324" s="113"/>
      <c r="AC324" s="118"/>
      <c r="AD324" s="113"/>
      <c r="AE324" s="118"/>
      <c r="AF324" s="113"/>
      <c r="AG324" s="118"/>
      <c r="AH324" s="113"/>
      <c r="AI324" s="118"/>
      <c r="AJ324" s="113"/>
      <c r="AK324" s="118"/>
      <c r="AL324" s="113"/>
      <c r="AM324" s="157"/>
      <c r="AN324" s="157"/>
      <c r="AO324" s="157"/>
      <c r="AP324" s="157"/>
      <c r="AQ324" s="157"/>
      <c r="AR324" s="157"/>
      <c r="AS324" s="157"/>
      <c r="AT324" s="157"/>
      <c r="AU324" s="157"/>
      <c r="AV324" s="157"/>
      <c r="AW324" s="157"/>
      <c r="AX324" s="157"/>
      <c r="AY324" s="157"/>
      <c r="AZ324" s="157"/>
      <c r="BA324" s="157"/>
      <c r="BB324" s="157"/>
      <c r="BC324" s="157"/>
      <c r="BD324" s="157"/>
      <c r="BE324" s="157"/>
      <c r="BF324" s="157"/>
      <c r="BG324" s="157"/>
      <c r="BH324" s="157"/>
      <c r="BI324" s="157"/>
      <c r="BJ324" s="157"/>
      <c r="BK324" s="157"/>
      <c r="BL324" s="157"/>
      <c r="BM324" s="157"/>
      <c r="BN324" s="157"/>
      <c r="BO324" s="157"/>
      <c r="BP324" s="157"/>
      <c r="BQ324" s="157"/>
      <c r="BR324" s="157"/>
      <c r="BS324" s="157"/>
      <c r="BT324" s="157"/>
      <c r="BU324" s="157"/>
      <c r="BV324" s="157"/>
      <c r="BW324" s="157"/>
      <c r="BX324" s="157"/>
      <c r="BY324" s="157"/>
      <c r="BZ324" s="157"/>
      <c r="CA324" s="157"/>
      <c r="CB324" s="157"/>
      <c r="CC324" s="157"/>
      <c r="CD324" s="157"/>
      <c r="CE324" s="157"/>
      <c r="CF324" s="157"/>
      <c r="CG324" s="157"/>
      <c r="CH324" s="157"/>
      <c r="CI324" s="157"/>
      <c r="CJ324" s="157"/>
      <c r="CK324" s="157"/>
      <c r="CL324" s="157"/>
      <c r="CM324" s="157"/>
      <c r="CN324" s="157"/>
      <c r="CO324" s="157"/>
      <c r="CP324" s="157"/>
      <c r="CQ324" s="157"/>
      <c r="CR324" s="157"/>
      <c r="CS324" s="157"/>
      <c r="CT324" s="157"/>
      <c r="CU324" s="157"/>
      <c r="CV324" s="157"/>
      <c r="CW324" s="157"/>
      <c r="CX324" s="157"/>
      <c r="CY324" s="157"/>
      <c r="CZ324" s="157"/>
      <c r="DA324" s="157"/>
      <c r="DB324" s="157"/>
      <c r="DC324" s="157"/>
      <c r="DD324" s="157"/>
      <c r="DE324" s="157"/>
      <c r="DF324" s="157"/>
      <c r="DG324" s="157"/>
      <c r="DH324" s="157"/>
      <c r="DI324" s="157"/>
      <c r="DJ324" s="157"/>
      <c r="DK324" s="157"/>
      <c r="DL324" s="157"/>
      <c r="DM324" s="157"/>
      <c r="DN324" s="157"/>
      <c r="DO324" s="157"/>
      <c r="DP324" s="157"/>
      <c r="DQ324" s="157"/>
      <c r="DR324" s="157"/>
      <c r="DS324" s="157"/>
      <c r="DT324" s="157"/>
      <c r="DU324" s="157"/>
      <c r="DV324" s="157"/>
      <c r="DW324" s="157"/>
      <c r="DX324" s="157"/>
      <c r="DY324" s="157"/>
      <c r="DZ324" s="157"/>
      <c r="EA324" s="157"/>
      <c r="EB324" s="157"/>
      <c r="EC324" s="157"/>
      <c r="ED324" s="157"/>
      <c r="EE324" s="157"/>
      <c r="EF324" s="157"/>
      <c r="EG324" s="157"/>
      <c r="EH324" s="157"/>
      <c r="EI324" s="157"/>
      <c r="EJ324" s="157"/>
      <c r="EK324" s="157"/>
      <c r="EL324" s="157"/>
      <c r="EM324" s="157"/>
      <c r="EN324" s="157"/>
      <c r="EO324" s="157"/>
      <c r="EP324" s="157"/>
      <c r="EQ324" s="157"/>
      <c r="ER324" s="157"/>
      <c r="ES324" s="157"/>
      <c r="ET324" s="157"/>
      <c r="EU324" s="157"/>
      <c r="EV324" s="157"/>
      <c r="EW324" s="157"/>
      <c r="EX324" s="157"/>
      <c r="EY324" s="157"/>
      <c r="EZ324" s="157"/>
      <c r="FA324" s="157"/>
      <c r="FB324" s="157"/>
      <c r="FC324" s="157"/>
      <c r="FD324" s="157"/>
      <c r="FE324" s="157"/>
      <c r="FF324" s="157"/>
      <c r="FG324" s="157"/>
      <c r="FH324" s="157"/>
      <c r="FI324" s="157"/>
      <c r="FJ324" s="157"/>
      <c r="FK324" s="157"/>
      <c r="FL324" s="157"/>
      <c r="FM324" s="157"/>
      <c r="FN324" s="157"/>
      <c r="FO324" s="157"/>
      <c r="FP324" s="157"/>
      <c r="FQ324" s="157"/>
      <c r="FR324" s="157"/>
      <c r="FS324" s="157"/>
      <c r="FT324" s="157"/>
      <c r="FU324" s="157"/>
      <c r="FV324" s="157"/>
      <c r="FW324" s="157"/>
      <c r="FX324" s="157"/>
      <c r="FY324" s="157"/>
      <c r="FZ324" s="157"/>
      <c r="GA324" s="157"/>
      <c r="GB324" s="157"/>
      <c r="GC324" s="157"/>
      <c r="GD324" s="157"/>
      <c r="GE324" s="157"/>
      <c r="GF324" s="157"/>
      <c r="GG324" s="157"/>
      <c r="GH324" s="157"/>
      <c r="GI324" s="157"/>
      <c r="GJ324" s="157"/>
      <c r="GK324" s="157"/>
      <c r="GL324" s="157"/>
      <c r="GM324" s="157"/>
      <c r="GN324" s="157"/>
      <c r="GO324" s="157"/>
      <c r="GP324" s="157"/>
      <c r="GQ324" s="157"/>
      <c r="GR324" s="157"/>
      <c r="GS324" s="157"/>
      <c r="GT324" s="157"/>
      <c r="GU324" s="157"/>
      <c r="GV324" s="157"/>
      <c r="GW324" s="157"/>
      <c r="GX324" s="157"/>
      <c r="GY324" s="157"/>
      <c r="GZ324" s="157"/>
      <c r="HA324" s="157"/>
      <c r="HB324" s="157"/>
      <c r="HC324" s="157"/>
      <c r="HD324" s="157"/>
      <c r="HE324" s="157"/>
      <c r="HF324" s="157"/>
      <c r="HG324" s="157"/>
      <c r="HH324" s="157"/>
      <c r="HI324" s="157"/>
      <c r="HJ324" s="157"/>
      <c r="HK324" s="157"/>
      <c r="HL324" s="157"/>
      <c r="HM324" s="157"/>
      <c r="HN324" s="157"/>
      <c r="HO324" s="157"/>
      <c r="HP324" s="157"/>
      <c r="HQ324" s="157"/>
      <c r="HR324" s="157"/>
      <c r="HS324" s="157"/>
      <c r="HT324" s="157"/>
      <c r="HU324" s="157"/>
      <c r="HV324" s="157"/>
      <c r="HW324" s="157"/>
      <c r="HX324" s="157"/>
      <c r="HY324" s="157"/>
      <c r="HZ324" s="157"/>
      <c r="IA324" s="157"/>
      <c r="IB324" s="157"/>
      <c r="IC324" s="157"/>
      <c r="ID324" s="157"/>
      <c r="IE324" s="157"/>
      <c r="IF324" s="157"/>
      <c r="IG324" s="157"/>
      <c r="IH324" s="157"/>
      <c r="II324" s="157"/>
      <c r="IJ324" s="157"/>
      <c r="IK324" s="157"/>
      <c r="IL324" s="157"/>
      <c r="IM324" s="157"/>
      <c r="IN324" s="157"/>
      <c r="IO324" s="157"/>
      <c r="IP324" s="157"/>
      <c r="IQ324" s="157"/>
      <c r="IR324" s="157"/>
      <c r="IS324" s="157"/>
      <c r="IT324" s="157"/>
      <c r="IU324" s="157"/>
      <c r="IV324" s="157"/>
      <c r="IW324" s="157"/>
      <c r="IX324" s="157"/>
      <c r="IY324" s="157"/>
      <c r="IZ324" s="157"/>
      <c r="JA324" s="157"/>
      <c r="JB324" s="157"/>
      <c r="JC324" s="157"/>
      <c r="JD324" s="157"/>
      <c r="JE324" s="157"/>
      <c r="JF324" s="157"/>
      <c r="JG324" s="157"/>
      <c r="JH324" s="157"/>
      <c r="JI324" s="157"/>
      <c r="JJ324" s="157"/>
      <c r="JK324" s="157"/>
      <c r="JL324" s="157"/>
      <c r="JM324" s="157"/>
      <c r="JN324" s="157"/>
      <c r="JO324" s="157"/>
      <c r="JP324" s="157"/>
      <c r="JQ324" s="157"/>
      <c r="JR324" s="157"/>
      <c r="JS324" s="157"/>
      <c r="JT324" s="157"/>
      <c r="JU324" s="157"/>
      <c r="JV324" s="157"/>
      <c r="JW324" s="157"/>
      <c r="JX324" s="157"/>
      <c r="JY324" s="157"/>
      <c r="JZ324" s="157"/>
      <c r="KA324" s="157"/>
      <c r="KB324" s="157"/>
      <c r="KC324" s="157"/>
      <c r="KD324" s="157"/>
      <c r="KE324" s="157"/>
      <c r="KF324" s="157"/>
      <c r="KG324" s="157"/>
      <c r="KH324" s="157"/>
      <c r="KI324" s="157"/>
      <c r="KJ324" s="157"/>
      <c r="KK324" s="157"/>
      <c r="KL324" s="157"/>
      <c r="KM324" s="157"/>
      <c r="KN324" s="157"/>
      <c r="KO324" s="157"/>
      <c r="KP324" s="157"/>
      <c r="KQ324" s="157"/>
      <c r="KR324" s="157"/>
      <c r="KS324" s="157"/>
      <c r="KT324" s="157"/>
      <c r="KU324" s="157"/>
      <c r="KV324" s="157"/>
      <c r="KW324" s="157"/>
      <c r="KX324" s="157"/>
      <c r="KY324" s="157"/>
      <c r="KZ324" s="157"/>
      <c r="LA324" s="157"/>
      <c r="LB324" s="157"/>
      <c r="LC324" s="157"/>
      <c r="LD324" s="157"/>
      <c r="LE324" s="157"/>
      <c r="LF324" s="157"/>
      <c r="LG324" s="157"/>
      <c r="LH324" s="157"/>
      <c r="LI324" s="157"/>
      <c r="LJ324" s="157"/>
      <c r="LK324" s="157"/>
      <c r="LL324" s="157"/>
      <c r="LM324" s="157"/>
      <c r="LN324" s="157"/>
      <c r="LO324" s="157"/>
      <c r="LP324" s="157"/>
      <c r="LQ324" s="157"/>
      <c r="LR324" s="157"/>
    </row>
    <row r="325" spans="1:330" s="159" customFormat="1" x14ac:dyDescent="0.2">
      <c r="A325" s="145" t="s">
        <v>616</v>
      </c>
      <c r="B325" s="145" t="s">
        <v>641</v>
      </c>
      <c r="C325" s="147">
        <v>43</v>
      </c>
      <c r="D325" s="147"/>
      <c r="E325" s="145"/>
      <c r="F325" s="168">
        <v>313</v>
      </c>
      <c r="G325" s="148"/>
      <c r="H325" s="149"/>
      <c r="I325" s="101">
        <f t="shared" ref="I325:AL325" si="598">I326</f>
        <v>180</v>
      </c>
      <c r="J325" s="101">
        <f t="shared" si="598"/>
        <v>0</v>
      </c>
      <c r="K325" s="101">
        <f t="shared" si="598"/>
        <v>180</v>
      </c>
      <c r="L325" s="101">
        <f t="shared" si="598"/>
        <v>0</v>
      </c>
      <c r="M325" s="108">
        <f t="shared" si="598"/>
        <v>180</v>
      </c>
      <c r="N325" s="108">
        <f t="shared" si="598"/>
        <v>0</v>
      </c>
      <c r="O325" s="108">
        <f t="shared" si="598"/>
        <v>180</v>
      </c>
      <c r="P325" s="108">
        <f t="shared" si="598"/>
        <v>0</v>
      </c>
      <c r="Q325" s="108">
        <f t="shared" si="598"/>
        <v>180</v>
      </c>
      <c r="R325" s="108">
        <f t="shared" si="598"/>
        <v>0</v>
      </c>
      <c r="S325" s="108">
        <f t="shared" si="598"/>
        <v>0</v>
      </c>
      <c r="T325" s="108">
        <f t="shared" si="598"/>
        <v>0</v>
      </c>
      <c r="U325" s="101">
        <f t="shared" si="598"/>
        <v>0</v>
      </c>
      <c r="V325" s="101">
        <f t="shared" si="598"/>
        <v>0</v>
      </c>
      <c r="W325" s="108">
        <f t="shared" si="598"/>
        <v>0</v>
      </c>
      <c r="X325" s="108">
        <f t="shared" si="598"/>
        <v>0</v>
      </c>
      <c r="Y325" s="108">
        <f t="shared" si="598"/>
        <v>0</v>
      </c>
      <c r="Z325" s="108">
        <f t="shared" si="598"/>
        <v>0</v>
      </c>
      <c r="AA325" s="108">
        <f t="shared" si="598"/>
        <v>0</v>
      </c>
      <c r="AB325" s="108">
        <f t="shared" si="598"/>
        <v>0</v>
      </c>
      <c r="AC325" s="108">
        <f t="shared" si="598"/>
        <v>0</v>
      </c>
      <c r="AD325" s="108">
        <f t="shared" si="598"/>
        <v>0</v>
      </c>
      <c r="AE325" s="108">
        <f t="shared" si="598"/>
        <v>0</v>
      </c>
      <c r="AF325" s="108">
        <f t="shared" si="598"/>
        <v>0</v>
      </c>
      <c r="AG325" s="108">
        <f t="shared" si="598"/>
        <v>0</v>
      </c>
      <c r="AH325" s="108">
        <f t="shared" si="598"/>
        <v>0</v>
      </c>
      <c r="AI325" s="108">
        <f t="shared" si="598"/>
        <v>0</v>
      </c>
      <c r="AJ325" s="108">
        <f t="shared" si="598"/>
        <v>0</v>
      </c>
      <c r="AK325" s="108">
        <f t="shared" si="598"/>
        <v>0</v>
      </c>
      <c r="AL325" s="108">
        <f t="shared" si="598"/>
        <v>0</v>
      </c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150"/>
      <c r="BN325" s="150"/>
      <c r="BO325" s="150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50"/>
      <c r="CH325" s="150"/>
      <c r="CI325" s="150"/>
      <c r="CJ325" s="150"/>
      <c r="CK325" s="150"/>
      <c r="CL325" s="150"/>
      <c r="CM325" s="150"/>
      <c r="CN325" s="150"/>
      <c r="CO325" s="150"/>
      <c r="CP325" s="150"/>
      <c r="CQ325" s="150"/>
      <c r="CR325" s="150"/>
      <c r="CS325" s="150"/>
      <c r="CT325" s="150"/>
      <c r="CU325" s="150"/>
      <c r="CV325" s="150"/>
      <c r="CW325" s="150"/>
      <c r="CX325" s="150"/>
      <c r="CY325" s="150"/>
      <c r="CZ325" s="150"/>
      <c r="DA325" s="150"/>
      <c r="DB325" s="150"/>
      <c r="DC325" s="150"/>
      <c r="DD325" s="150"/>
      <c r="DE325" s="150"/>
      <c r="DF325" s="150"/>
      <c r="DG325" s="150"/>
      <c r="DH325" s="150"/>
      <c r="DI325" s="150"/>
      <c r="DJ325" s="150"/>
      <c r="DK325" s="150"/>
      <c r="DL325" s="150"/>
      <c r="DM325" s="150"/>
      <c r="DN325" s="150"/>
      <c r="DO325" s="150"/>
      <c r="DP325" s="150"/>
      <c r="DQ325" s="150"/>
      <c r="DR325" s="150"/>
      <c r="DS325" s="150"/>
      <c r="DT325" s="150"/>
      <c r="DU325" s="150"/>
      <c r="DV325" s="150"/>
      <c r="DW325" s="150"/>
      <c r="DX325" s="150"/>
      <c r="DY325" s="150"/>
      <c r="DZ325" s="150"/>
      <c r="EA325" s="150"/>
      <c r="EB325" s="150"/>
      <c r="EC325" s="150"/>
      <c r="ED325" s="150"/>
      <c r="EE325" s="150"/>
      <c r="EF325" s="150"/>
      <c r="EG325" s="150"/>
      <c r="EH325" s="150"/>
      <c r="EI325" s="150"/>
      <c r="EJ325" s="150"/>
      <c r="EK325" s="150"/>
      <c r="EL325" s="150"/>
      <c r="EM325" s="150"/>
      <c r="EN325" s="150"/>
      <c r="EO325" s="150"/>
      <c r="EP325" s="150"/>
      <c r="EQ325" s="150"/>
      <c r="ER325" s="150"/>
      <c r="ES325" s="150"/>
      <c r="ET325" s="150"/>
      <c r="EU325" s="150"/>
      <c r="EV325" s="150"/>
      <c r="EW325" s="150"/>
      <c r="EX325" s="150"/>
      <c r="EY325" s="150"/>
      <c r="EZ325" s="150"/>
      <c r="FA325" s="150"/>
      <c r="FB325" s="150"/>
      <c r="FC325" s="150"/>
      <c r="FD325" s="150"/>
      <c r="FE325" s="150"/>
      <c r="FF325" s="150"/>
      <c r="FG325" s="150"/>
      <c r="FH325" s="150"/>
      <c r="FI325" s="150"/>
      <c r="FJ325" s="150"/>
      <c r="FK325" s="150"/>
      <c r="FL325" s="150"/>
      <c r="FM325" s="150"/>
      <c r="FN325" s="150"/>
      <c r="FO325" s="150"/>
      <c r="FP325" s="150"/>
      <c r="FQ325" s="150"/>
      <c r="FR325" s="150"/>
      <c r="FS325" s="150"/>
      <c r="FT325" s="150"/>
      <c r="FU325" s="150"/>
      <c r="FV325" s="150"/>
      <c r="FW325" s="150"/>
      <c r="FX325" s="150"/>
      <c r="FY325" s="150"/>
      <c r="FZ325" s="150"/>
      <c r="GA325" s="150"/>
      <c r="GB325" s="150"/>
      <c r="GC325" s="150"/>
      <c r="GD325" s="150"/>
      <c r="GE325" s="150"/>
      <c r="GF325" s="150"/>
      <c r="GG325" s="150"/>
      <c r="GH325" s="150"/>
      <c r="GI325" s="150"/>
      <c r="GJ325" s="150"/>
      <c r="GK325" s="150"/>
      <c r="GL325" s="150"/>
      <c r="GM325" s="150"/>
      <c r="GN325" s="150"/>
      <c r="GO325" s="150"/>
      <c r="GP325" s="150"/>
      <c r="GQ325" s="150"/>
      <c r="GR325" s="150"/>
      <c r="GS325" s="150"/>
      <c r="GT325" s="150"/>
      <c r="GU325" s="150"/>
      <c r="GV325" s="150"/>
      <c r="GW325" s="150"/>
      <c r="GX325" s="150"/>
      <c r="GY325" s="150"/>
      <c r="GZ325" s="150"/>
      <c r="HA325" s="150"/>
      <c r="HB325" s="150"/>
      <c r="HC325" s="150"/>
      <c r="HD325" s="150"/>
      <c r="HE325" s="150"/>
      <c r="HF325" s="150"/>
      <c r="HG325" s="150"/>
      <c r="HH325" s="150"/>
      <c r="HI325" s="150"/>
      <c r="HJ325" s="150"/>
      <c r="HK325" s="150"/>
      <c r="HL325" s="150"/>
      <c r="HM325" s="150"/>
      <c r="HN325" s="150"/>
      <c r="HO325" s="150"/>
      <c r="HP325" s="150"/>
      <c r="HQ325" s="150"/>
      <c r="HR325" s="150"/>
      <c r="HS325" s="150"/>
      <c r="HT325" s="150"/>
      <c r="HU325" s="150"/>
      <c r="HV325" s="150"/>
      <c r="HW325" s="150"/>
      <c r="HX325" s="150"/>
      <c r="HY325" s="150"/>
      <c r="HZ325" s="150"/>
      <c r="IA325" s="150"/>
      <c r="IB325" s="150"/>
      <c r="IC325" s="150"/>
      <c r="ID325" s="150"/>
      <c r="IE325" s="150"/>
      <c r="IF325" s="150"/>
      <c r="IG325" s="150"/>
      <c r="IH325" s="150"/>
      <c r="II325" s="150"/>
      <c r="IJ325" s="150"/>
      <c r="IK325" s="150"/>
      <c r="IL325" s="150"/>
      <c r="IM325" s="150"/>
      <c r="IN325" s="150"/>
      <c r="IO325" s="150"/>
      <c r="IP325" s="150"/>
      <c r="IQ325" s="150"/>
      <c r="IR325" s="150"/>
      <c r="IS325" s="150"/>
      <c r="IT325" s="150"/>
      <c r="IU325" s="150"/>
      <c r="IV325" s="150"/>
      <c r="IW325" s="150"/>
      <c r="IX325" s="150"/>
      <c r="IY325" s="150"/>
      <c r="IZ325" s="150"/>
      <c r="JA325" s="150"/>
      <c r="JB325" s="150"/>
      <c r="JC325" s="150"/>
      <c r="JD325" s="150"/>
      <c r="JE325" s="150"/>
      <c r="JF325" s="150"/>
      <c r="JG325" s="150"/>
      <c r="JH325" s="150"/>
      <c r="JI325" s="150"/>
      <c r="JJ325" s="150"/>
      <c r="JK325" s="150"/>
      <c r="JL325" s="150"/>
      <c r="JM325" s="150"/>
      <c r="JN325" s="150"/>
      <c r="JO325" s="150"/>
      <c r="JP325" s="150"/>
      <c r="JQ325" s="150"/>
      <c r="JR325" s="150"/>
      <c r="JS325" s="150"/>
      <c r="JT325" s="150"/>
      <c r="JU325" s="150"/>
      <c r="JV325" s="150"/>
      <c r="JW325" s="150"/>
      <c r="JX325" s="150"/>
      <c r="JY325" s="150"/>
      <c r="JZ325" s="150"/>
      <c r="KA325" s="150"/>
      <c r="KB325" s="150"/>
      <c r="KC325" s="150"/>
      <c r="KD325" s="150"/>
      <c r="KE325" s="150"/>
      <c r="KF325" s="150"/>
      <c r="KG325" s="150"/>
      <c r="KH325" s="150"/>
      <c r="KI325" s="150"/>
      <c r="KJ325" s="150"/>
      <c r="KK325" s="150"/>
      <c r="KL325" s="150"/>
      <c r="KM325" s="150"/>
      <c r="KN325" s="150"/>
      <c r="KO325" s="150"/>
      <c r="KP325" s="150"/>
      <c r="KQ325" s="150"/>
      <c r="KR325" s="150"/>
      <c r="KS325" s="150"/>
      <c r="KT325" s="150"/>
      <c r="KU325" s="150"/>
      <c r="KV325" s="150"/>
      <c r="KW325" s="150"/>
      <c r="KX325" s="150"/>
      <c r="KY325" s="150"/>
      <c r="KZ325" s="150"/>
      <c r="LA325" s="150"/>
      <c r="LB325" s="150"/>
      <c r="LC325" s="150"/>
      <c r="LD325" s="150"/>
      <c r="LE325" s="150"/>
      <c r="LF325" s="150"/>
      <c r="LG325" s="150"/>
      <c r="LH325" s="150"/>
      <c r="LI325" s="150"/>
      <c r="LJ325" s="150"/>
      <c r="LK325" s="150"/>
      <c r="LL325" s="150"/>
      <c r="LM325" s="150"/>
      <c r="LN325" s="150"/>
      <c r="LO325" s="150"/>
      <c r="LP325" s="150"/>
      <c r="LQ325" s="150"/>
      <c r="LR325" s="150"/>
    </row>
    <row r="326" spans="1:330" s="158" customFormat="1" ht="15" x14ac:dyDescent="0.2">
      <c r="A326" s="151" t="s">
        <v>616</v>
      </c>
      <c r="B326" s="151" t="s">
        <v>641</v>
      </c>
      <c r="C326" s="153">
        <v>43</v>
      </c>
      <c r="D326" s="153"/>
      <c r="E326" s="151" t="s">
        <v>101</v>
      </c>
      <c r="F326" s="174">
        <v>3132</v>
      </c>
      <c r="G326" s="155" t="s">
        <v>40</v>
      </c>
      <c r="H326" s="156"/>
      <c r="I326" s="94">
        <v>180</v>
      </c>
      <c r="J326" s="112"/>
      <c r="K326" s="94">
        <v>180</v>
      </c>
      <c r="L326" s="112"/>
      <c r="M326" s="118">
        <v>180</v>
      </c>
      <c r="N326" s="113"/>
      <c r="O326" s="118">
        <v>180</v>
      </c>
      <c r="P326" s="113"/>
      <c r="Q326" s="118">
        <v>180</v>
      </c>
      <c r="R326" s="113"/>
      <c r="S326" s="118"/>
      <c r="T326" s="113"/>
      <c r="U326" s="94">
        <v>0</v>
      </c>
      <c r="V326" s="112"/>
      <c r="W326" s="118"/>
      <c r="X326" s="113"/>
      <c r="Y326" s="118"/>
      <c r="Z326" s="113"/>
      <c r="AA326" s="118"/>
      <c r="AB326" s="113"/>
      <c r="AC326" s="118"/>
      <c r="AD326" s="113"/>
      <c r="AE326" s="118"/>
      <c r="AF326" s="113"/>
      <c r="AG326" s="118"/>
      <c r="AH326" s="113"/>
      <c r="AI326" s="118"/>
      <c r="AJ326" s="113"/>
      <c r="AK326" s="118"/>
      <c r="AL326" s="113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7"/>
      <c r="BD326" s="157"/>
      <c r="BE326" s="157"/>
      <c r="BF326" s="157"/>
      <c r="BG326" s="157"/>
      <c r="BH326" s="157"/>
      <c r="BI326" s="157"/>
      <c r="BJ326" s="157"/>
      <c r="BK326" s="157"/>
      <c r="BL326" s="157"/>
      <c r="BM326" s="157"/>
      <c r="BN326" s="157"/>
      <c r="BO326" s="157"/>
      <c r="BP326" s="157"/>
      <c r="BQ326" s="157"/>
      <c r="BR326" s="157"/>
      <c r="BS326" s="157"/>
      <c r="BT326" s="157"/>
      <c r="BU326" s="157"/>
      <c r="BV326" s="157"/>
      <c r="BW326" s="157"/>
      <c r="BX326" s="157"/>
      <c r="BY326" s="157"/>
      <c r="BZ326" s="157"/>
      <c r="CA326" s="157"/>
      <c r="CB326" s="157"/>
      <c r="CC326" s="157"/>
      <c r="CD326" s="157"/>
      <c r="CE326" s="157"/>
      <c r="CF326" s="157"/>
      <c r="CG326" s="157"/>
      <c r="CH326" s="157"/>
      <c r="CI326" s="157"/>
      <c r="CJ326" s="157"/>
      <c r="CK326" s="157"/>
      <c r="CL326" s="157"/>
      <c r="CM326" s="157"/>
      <c r="CN326" s="157"/>
      <c r="CO326" s="157"/>
      <c r="CP326" s="157"/>
      <c r="CQ326" s="157"/>
      <c r="CR326" s="157"/>
      <c r="CS326" s="157"/>
      <c r="CT326" s="157"/>
      <c r="CU326" s="157"/>
      <c r="CV326" s="157"/>
      <c r="CW326" s="157"/>
      <c r="CX326" s="157"/>
      <c r="CY326" s="157"/>
      <c r="CZ326" s="157"/>
      <c r="DA326" s="157"/>
      <c r="DB326" s="157"/>
      <c r="DC326" s="157"/>
      <c r="DD326" s="157"/>
      <c r="DE326" s="157"/>
      <c r="DF326" s="157"/>
      <c r="DG326" s="157"/>
      <c r="DH326" s="157"/>
      <c r="DI326" s="157"/>
      <c r="DJ326" s="157"/>
      <c r="DK326" s="157"/>
      <c r="DL326" s="157"/>
      <c r="DM326" s="157"/>
      <c r="DN326" s="157"/>
      <c r="DO326" s="157"/>
      <c r="DP326" s="157"/>
      <c r="DQ326" s="157"/>
      <c r="DR326" s="157"/>
      <c r="DS326" s="157"/>
      <c r="DT326" s="157"/>
      <c r="DU326" s="157"/>
      <c r="DV326" s="157"/>
      <c r="DW326" s="157"/>
      <c r="DX326" s="157"/>
      <c r="DY326" s="157"/>
      <c r="DZ326" s="157"/>
      <c r="EA326" s="157"/>
      <c r="EB326" s="157"/>
      <c r="EC326" s="157"/>
      <c r="ED326" s="157"/>
      <c r="EE326" s="157"/>
      <c r="EF326" s="157"/>
      <c r="EG326" s="157"/>
      <c r="EH326" s="157"/>
      <c r="EI326" s="157"/>
      <c r="EJ326" s="157"/>
      <c r="EK326" s="157"/>
      <c r="EL326" s="157"/>
      <c r="EM326" s="157"/>
      <c r="EN326" s="157"/>
      <c r="EO326" s="157"/>
      <c r="EP326" s="157"/>
      <c r="EQ326" s="157"/>
      <c r="ER326" s="157"/>
      <c r="ES326" s="157"/>
      <c r="ET326" s="157"/>
      <c r="EU326" s="157"/>
      <c r="EV326" s="157"/>
      <c r="EW326" s="157"/>
      <c r="EX326" s="157"/>
      <c r="EY326" s="157"/>
      <c r="EZ326" s="157"/>
      <c r="FA326" s="157"/>
      <c r="FB326" s="157"/>
      <c r="FC326" s="157"/>
      <c r="FD326" s="157"/>
      <c r="FE326" s="157"/>
      <c r="FF326" s="157"/>
      <c r="FG326" s="157"/>
      <c r="FH326" s="157"/>
      <c r="FI326" s="157"/>
      <c r="FJ326" s="157"/>
      <c r="FK326" s="157"/>
      <c r="FL326" s="157"/>
      <c r="FM326" s="157"/>
      <c r="FN326" s="157"/>
      <c r="FO326" s="157"/>
      <c r="FP326" s="157"/>
      <c r="FQ326" s="157"/>
      <c r="FR326" s="157"/>
      <c r="FS326" s="157"/>
      <c r="FT326" s="157"/>
      <c r="FU326" s="157"/>
      <c r="FV326" s="157"/>
      <c r="FW326" s="157"/>
      <c r="FX326" s="157"/>
      <c r="FY326" s="157"/>
      <c r="FZ326" s="157"/>
      <c r="GA326" s="157"/>
      <c r="GB326" s="157"/>
      <c r="GC326" s="157"/>
      <c r="GD326" s="157"/>
      <c r="GE326" s="157"/>
      <c r="GF326" s="157"/>
      <c r="GG326" s="157"/>
      <c r="GH326" s="157"/>
      <c r="GI326" s="157"/>
      <c r="GJ326" s="157"/>
      <c r="GK326" s="157"/>
      <c r="GL326" s="157"/>
      <c r="GM326" s="157"/>
      <c r="GN326" s="157"/>
      <c r="GO326" s="157"/>
      <c r="GP326" s="157"/>
      <c r="GQ326" s="157"/>
      <c r="GR326" s="157"/>
      <c r="GS326" s="157"/>
      <c r="GT326" s="157"/>
      <c r="GU326" s="157"/>
      <c r="GV326" s="157"/>
      <c r="GW326" s="157"/>
      <c r="GX326" s="157"/>
      <c r="GY326" s="157"/>
      <c r="GZ326" s="157"/>
      <c r="HA326" s="157"/>
      <c r="HB326" s="157"/>
      <c r="HC326" s="157"/>
      <c r="HD326" s="157"/>
      <c r="HE326" s="157"/>
      <c r="HF326" s="157"/>
      <c r="HG326" s="157"/>
      <c r="HH326" s="157"/>
      <c r="HI326" s="157"/>
      <c r="HJ326" s="157"/>
      <c r="HK326" s="157"/>
      <c r="HL326" s="157"/>
      <c r="HM326" s="157"/>
      <c r="HN326" s="157"/>
      <c r="HO326" s="157"/>
      <c r="HP326" s="157"/>
      <c r="HQ326" s="157"/>
      <c r="HR326" s="157"/>
      <c r="HS326" s="157"/>
      <c r="HT326" s="157"/>
      <c r="HU326" s="157"/>
      <c r="HV326" s="157"/>
      <c r="HW326" s="157"/>
      <c r="HX326" s="157"/>
      <c r="HY326" s="157"/>
      <c r="HZ326" s="157"/>
      <c r="IA326" s="157"/>
      <c r="IB326" s="157"/>
      <c r="IC326" s="157"/>
      <c r="ID326" s="157"/>
      <c r="IE326" s="157"/>
      <c r="IF326" s="157"/>
      <c r="IG326" s="157"/>
      <c r="IH326" s="157"/>
      <c r="II326" s="157"/>
      <c r="IJ326" s="157"/>
      <c r="IK326" s="157"/>
      <c r="IL326" s="157"/>
      <c r="IM326" s="157"/>
      <c r="IN326" s="157"/>
      <c r="IO326" s="157"/>
      <c r="IP326" s="157"/>
      <c r="IQ326" s="157"/>
      <c r="IR326" s="157"/>
      <c r="IS326" s="157"/>
      <c r="IT326" s="157"/>
      <c r="IU326" s="157"/>
      <c r="IV326" s="157"/>
      <c r="IW326" s="157"/>
      <c r="IX326" s="157"/>
      <c r="IY326" s="157"/>
      <c r="IZ326" s="157"/>
      <c r="JA326" s="157"/>
      <c r="JB326" s="157"/>
      <c r="JC326" s="157"/>
      <c r="JD326" s="157"/>
      <c r="JE326" s="157"/>
      <c r="JF326" s="157"/>
      <c r="JG326" s="157"/>
      <c r="JH326" s="157"/>
      <c r="JI326" s="157"/>
      <c r="JJ326" s="157"/>
      <c r="JK326" s="157"/>
      <c r="JL326" s="157"/>
      <c r="JM326" s="157"/>
      <c r="JN326" s="157"/>
      <c r="JO326" s="157"/>
      <c r="JP326" s="157"/>
      <c r="JQ326" s="157"/>
      <c r="JR326" s="157"/>
      <c r="JS326" s="157"/>
      <c r="JT326" s="157"/>
      <c r="JU326" s="157"/>
      <c r="JV326" s="157"/>
      <c r="JW326" s="157"/>
      <c r="JX326" s="157"/>
      <c r="JY326" s="157"/>
      <c r="JZ326" s="157"/>
      <c r="KA326" s="157"/>
      <c r="KB326" s="157"/>
      <c r="KC326" s="157"/>
      <c r="KD326" s="157"/>
      <c r="KE326" s="157"/>
      <c r="KF326" s="157"/>
      <c r="KG326" s="157"/>
      <c r="KH326" s="157"/>
      <c r="KI326" s="157"/>
      <c r="KJ326" s="157"/>
      <c r="KK326" s="157"/>
      <c r="KL326" s="157"/>
      <c r="KM326" s="157"/>
      <c r="KN326" s="157"/>
      <c r="KO326" s="157"/>
      <c r="KP326" s="157"/>
      <c r="KQ326" s="157"/>
      <c r="KR326" s="157"/>
      <c r="KS326" s="157"/>
      <c r="KT326" s="157"/>
      <c r="KU326" s="157"/>
      <c r="KV326" s="157"/>
      <c r="KW326" s="157"/>
      <c r="KX326" s="157"/>
      <c r="KY326" s="157"/>
      <c r="KZ326" s="157"/>
      <c r="LA326" s="157"/>
      <c r="LB326" s="157"/>
      <c r="LC326" s="157"/>
      <c r="LD326" s="157"/>
      <c r="LE326" s="157"/>
      <c r="LF326" s="157"/>
      <c r="LG326" s="157"/>
      <c r="LH326" s="157"/>
      <c r="LI326" s="157"/>
      <c r="LJ326" s="157"/>
      <c r="LK326" s="157"/>
      <c r="LL326" s="157"/>
      <c r="LM326" s="157"/>
      <c r="LN326" s="157"/>
      <c r="LO326" s="157"/>
      <c r="LP326" s="157"/>
      <c r="LQ326" s="157"/>
      <c r="LR326" s="157"/>
    </row>
    <row r="327" spans="1:330" x14ac:dyDescent="0.2">
      <c r="A327" s="170" t="s">
        <v>616</v>
      </c>
      <c r="B327" s="170" t="s">
        <v>641</v>
      </c>
      <c r="C327" s="141">
        <v>43</v>
      </c>
      <c r="D327" s="141"/>
      <c r="E327" s="171"/>
      <c r="F327" s="142">
        <v>32</v>
      </c>
      <c r="G327" s="143"/>
      <c r="H327" s="172"/>
      <c r="I327" s="105">
        <f>I328+I330+I333</f>
        <v>3900</v>
      </c>
      <c r="J327" s="105">
        <f>J328+J330+J333</f>
        <v>0</v>
      </c>
      <c r="K327" s="105">
        <f t="shared" ref="K327:AF327" si="599">K328+K330+K333</f>
        <v>10570</v>
      </c>
      <c r="L327" s="105">
        <f t="shared" si="599"/>
        <v>0</v>
      </c>
      <c r="M327" s="105">
        <f t="shared" si="599"/>
        <v>10570</v>
      </c>
      <c r="N327" s="105">
        <f t="shared" si="599"/>
        <v>0</v>
      </c>
      <c r="O327" s="105">
        <f t="shared" ref="O327:P327" si="600">O328+O330+O333</f>
        <v>10570</v>
      </c>
      <c r="P327" s="105">
        <f t="shared" si="600"/>
        <v>0</v>
      </c>
      <c r="Q327" s="105">
        <f t="shared" ref="Q327:T327" si="601">Q328+Q330+Q333</f>
        <v>10570</v>
      </c>
      <c r="R327" s="105">
        <f t="shared" si="601"/>
        <v>0</v>
      </c>
      <c r="S327" s="105">
        <f t="shared" si="601"/>
        <v>0</v>
      </c>
      <c r="T327" s="105">
        <f t="shared" si="601"/>
        <v>0</v>
      </c>
      <c r="U327" s="105">
        <f t="shared" si="599"/>
        <v>0</v>
      </c>
      <c r="V327" s="105">
        <f t="shared" si="599"/>
        <v>0</v>
      </c>
      <c r="W327" s="105">
        <f t="shared" si="599"/>
        <v>0</v>
      </c>
      <c r="X327" s="105">
        <f t="shared" si="599"/>
        <v>0</v>
      </c>
      <c r="Y327" s="105">
        <f t="shared" ref="Y327:Z327" si="602">Y328+Y330+Y333</f>
        <v>0</v>
      </c>
      <c r="Z327" s="105">
        <f t="shared" si="602"/>
        <v>0</v>
      </c>
      <c r="AA327" s="105">
        <f t="shared" ref="AA327:AD327" si="603">AA328+AA330+AA333</f>
        <v>0</v>
      </c>
      <c r="AB327" s="105">
        <f t="shared" si="603"/>
        <v>0</v>
      </c>
      <c r="AC327" s="105">
        <f t="shared" si="603"/>
        <v>0</v>
      </c>
      <c r="AD327" s="105">
        <f t="shared" si="603"/>
        <v>0</v>
      </c>
      <c r="AE327" s="105">
        <f t="shared" si="599"/>
        <v>0</v>
      </c>
      <c r="AF327" s="105">
        <f t="shared" si="599"/>
        <v>0</v>
      </c>
      <c r="AG327" s="105">
        <f t="shared" ref="AG327:AH327" si="604">AG328+AG330+AG333</f>
        <v>0</v>
      </c>
      <c r="AH327" s="105">
        <f t="shared" si="604"/>
        <v>0</v>
      </c>
      <c r="AI327" s="105">
        <f t="shared" ref="AI327:AL327" si="605">AI328+AI330+AI333</f>
        <v>0</v>
      </c>
      <c r="AJ327" s="105">
        <f t="shared" si="605"/>
        <v>0</v>
      </c>
      <c r="AK327" s="105">
        <f t="shared" si="605"/>
        <v>0</v>
      </c>
      <c r="AL327" s="105">
        <f t="shared" si="605"/>
        <v>0</v>
      </c>
    </row>
    <row r="328" spans="1:330" s="159" customFormat="1" x14ac:dyDescent="0.2">
      <c r="A328" s="145" t="s">
        <v>616</v>
      </c>
      <c r="B328" s="145" t="s">
        <v>641</v>
      </c>
      <c r="C328" s="147">
        <v>43</v>
      </c>
      <c r="D328" s="147"/>
      <c r="E328" s="145"/>
      <c r="F328" s="168">
        <v>321</v>
      </c>
      <c r="G328" s="148"/>
      <c r="H328" s="149"/>
      <c r="I328" s="101">
        <f>I329</f>
        <v>0</v>
      </c>
      <c r="J328" s="101">
        <f>J329</f>
        <v>0</v>
      </c>
      <c r="K328" s="101">
        <f t="shared" ref="K328:AL328" si="606">K329</f>
        <v>320</v>
      </c>
      <c r="L328" s="101">
        <f t="shared" si="606"/>
        <v>0</v>
      </c>
      <c r="M328" s="108">
        <f t="shared" si="606"/>
        <v>320</v>
      </c>
      <c r="N328" s="108">
        <f t="shared" si="606"/>
        <v>0</v>
      </c>
      <c r="O328" s="108">
        <f t="shared" si="606"/>
        <v>320</v>
      </c>
      <c r="P328" s="108">
        <f t="shared" si="606"/>
        <v>0</v>
      </c>
      <c r="Q328" s="108">
        <f t="shared" si="606"/>
        <v>320</v>
      </c>
      <c r="R328" s="108">
        <f t="shared" si="606"/>
        <v>0</v>
      </c>
      <c r="S328" s="108">
        <f t="shared" si="606"/>
        <v>0</v>
      </c>
      <c r="T328" s="108">
        <f t="shared" si="606"/>
        <v>0</v>
      </c>
      <c r="U328" s="101">
        <f t="shared" si="606"/>
        <v>0</v>
      </c>
      <c r="V328" s="101">
        <f t="shared" si="606"/>
        <v>0</v>
      </c>
      <c r="W328" s="108">
        <f t="shared" si="606"/>
        <v>0</v>
      </c>
      <c r="X328" s="108">
        <f t="shared" si="606"/>
        <v>0</v>
      </c>
      <c r="Y328" s="108">
        <f t="shared" si="606"/>
        <v>0</v>
      </c>
      <c r="Z328" s="108">
        <f t="shared" si="606"/>
        <v>0</v>
      </c>
      <c r="AA328" s="108">
        <f t="shared" si="606"/>
        <v>0</v>
      </c>
      <c r="AB328" s="108">
        <f t="shared" si="606"/>
        <v>0</v>
      </c>
      <c r="AC328" s="108">
        <f t="shared" si="606"/>
        <v>0</v>
      </c>
      <c r="AD328" s="108">
        <f t="shared" si="606"/>
        <v>0</v>
      </c>
      <c r="AE328" s="108">
        <f t="shared" si="606"/>
        <v>0</v>
      </c>
      <c r="AF328" s="108">
        <f t="shared" si="606"/>
        <v>0</v>
      </c>
      <c r="AG328" s="108">
        <f t="shared" si="606"/>
        <v>0</v>
      </c>
      <c r="AH328" s="108">
        <f t="shared" si="606"/>
        <v>0</v>
      </c>
      <c r="AI328" s="108">
        <f t="shared" si="606"/>
        <v>0</v>
      </c>
      <c r="AJ328" s="108">
        <f t="shared" si="606"/>
        <v>0</v>
      </c>
      <c r="AK328" s="108">
        <f t="shared" si="606"/>
        <v>0</v>
      </c>
      <c r="AL328" s="108">
        <f t="shared" si="606"/>
        <v>0</v>
      </c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50"/>
      <c r="CI328" s="150"/>
      <c r="CJ328" s="150"/>
      <c r="CK328" s="150"/>
      <c r="CL328" s="150"/>
      <c r="CM328" s="150"/>
      <c r="CN328" s="150"/>
      <c r="CO328" s="150"/>
      <c r="CP328" s="150"/>
      <c r="CQ328" s="150"/>
      <c r="CR328" s="150"/>
      <c r="CS328" s="150"/>
      <c r="CT328" s="150"/>
      <c r="CU328" s="150"/>
      <c r="CV328" s="150"/>
      <c r="CW328" s="150"/>
      <c r="CX328" s="150"/>
      <c r="CY328" s="150"/>
      <c r="CZ328" s="150"/>
      <c r="DA328" s="150"/>
      <c r="DB328" s="150"/>
      <c r="DC328" s="150"/>
      <c r="DD328" s="150"/>
      <c r="DE328" s="150"/>
      <c r="DF328" s="150"/>
      <c r="DG328" s="150"/>
      <c r="DH328" s="150"/>
      <c r="DI328" s="150"/>
      <c r="DJ328" s="150"/>
      <c r="DK328" s="150"/>
      <c r="DL328" s="150"/>
      <c r="DM328" s="150"/>
      <c r="DN328" s="150"/>
      <c r="DO328" s="150"/>
      <c r="DP328" s="150"/>
      <c r="DQ328" s="150"/>
      <c r="DR328" s="150"/>
      <c r="DS328" s="150"/>
      <c r="DT328" s="150"/>
      <c r="DU328" s="150"/>
      <c r="DV328" s="150"/>
      <c r="DW328" s="150"/>
      <c r="DX328" s="150"/>
      <c r="DY328" s="150"/>
      <c r="DZ328" s="150"/>
      <c r="EA328" s="150"/>
      <c r="EB328" s="150"/>
      <c r="EC328" s="150"/>
      <c r="ED328" s="150"/>
      <c r="EE328" s="150"/>
      <c r="EF328" s="150"/>
      <c r="EG328" s="150"/>
      <c r="EH328" s="150"/>
      <c r="EI328" s="150"/>
      <c r="EJ328" s="150"/>
      <c r="EK328" s="150"/>
      <c r="EL328" s="150"/>
      <c r="EM328" s="150"/>
      <c r="EN328" s="150"/>
      <c r="EO328" s="150"/>
      <c r="EP328" s="150"/>
      <c r="EQ328" s="150"/>
      <c r="ER328" s="150"/>
      <c r="ES328" s="150"/>
      <c r="ET328" s="150"/>
      <c r="EU328" s="150"/>
      <c r="EV328" s="150"/>
      <c r="EW328" s="150"/>
      <c r="EX328" s="150"/>
      <c r="EY328" s="150"/>
      <c r="EZ328" s="150"/>
      <c r="FA328" s="150"/>
      <c r="FB328" s="150"/>
      <c r="FC328" s="150"/>
      <c r="FD328" s="150"/>
      <c r="FE328" s="150"/>
      <c r="FF328" s="150"/>
      <c r="FG328" s="150"/>
      <c r="FH328" s="150"/>
      <c r="FI328" s="150"/>
      <c r="FJ328" s="150"/>
      <c r="FK328" s="150"/>
      <c r="FL328" s="150"/>
      <c r="FM328" s="150"/>
      <c r="FN328" s="150"/>
      <c r="FO328" s="150"/>
      <c r="FP328" s="150"/>
      <c r="FQ328" s="150"/>
      <c r="FR328" s="150"/>
      <c r="FS328" s="150"/>
      <c r="FT328" s="150"/>
      <c r="FU328" s="150"/>
      <c r="FV328" s="150"/>
      <c r="FW328" s="150"/>
      <c r="FX328" s="150"/>
      <c r="FY328" s="150"/>
      <c r="FZ328" s="150"/>
      <c r="GA328" s="150"/>
      <c r="GB328" s="150"/>
      <c r="GC328" s="150"/>
      <c r="GD328" s="150"/>
      <c r="GE328" s="150"/>
      <c r="GF328" s="150"/>
      <c r="GG328" s="150"/>
      <c r="GH328" s="150"/>
      <c r="GI328" s="150"/>
      <c r="GJ328" s="150"/>
      <c r="GK328" s="150"/>
      <c r="GL328" s="150"/>
      <c r="GM328" s="150"/>
      <c r="GN328" s="150"/>
      <c r="GO328" s="150"/>
      <c r="GP328" s="150"/>
      <c r="GQ328" s="150"/>
      <c r="GR328" s="150"/>
      <c r="GS328" s="150"/>
      <c r="GT328" s="150"/>
      <c r="GU328" s="150"/>
      <c r="GV328" s="150"/>
      <c r="GW328" s="150"/>
      <c r="GX328" s="150"/>
      <c r="GY328" s="150"/>
      <c r="GZ328" s="150"/>
      <c r="HA328" s="150"/>
      <c r="HB328" s="150"/>
      <c r="HC328" s="150"/>
      <c r="HD328" s="150"/>
      <c r="HE328" s="150"/>
      <c r="HF328" s="150"/>
      <c r="HG328" s="150"/>
      <c r="HH328" s="150"/>
      <c r="HI328" s="150"/>
      <c r="HJ328" s="150"/>
      <c r="HK328" s="150"/>
      <c r="HL328" s="150"/>
      <c r="HM328" s="150"/>
      <c r="HN328" s="150"/>
      <c r="HO328" s="150"/>
      <c r="HP328" s="150"/>
      <c r="HQ328" s="150"/>
      <c r="HR328" s="150"/>
      <c r="HS328" s="150"/>
      <c r="HT328" s="150"/>
      <c r="HU328" s="150"/>
      <c r="HV328" s="150"/>
      <c r="HW328" s="150"/>
      <c r="HX328" s="150"/>
      <c r="HY328" s="150"/>
      <c r="HZ328" s="150"/>
      <c r="IA328" s="150"/>
      <c r="IB328" s="150"/>
      <c r="IC328" s="150"/>
      <c r="ID328" s="150"/>
      <c r="IE328" s="150"/>
      <c r="IF328" s="150"/>
      <c r="IG328" s="150"/>
      <c r="IH328" s="150"/>
      <c r="II328" s="150"/>
      <c r="IJ328" s="150"/>
      <c r="IK328" s="150"/>
      <c r="IL328" s="150"/>
      <c r="IM328" s="150"/>
      <c r="IN328" s="150"/>
      <c r="IO328" s="150"/>
      <c r="IP328" s="150"/>
      <c r="IQ328" s="150"/>
      <c r="IR328" s="150"/>
      <c r="IS328" s="150"/>
      <c r="IT328" s="150"/>
      <c r="IU328" s="150"/>
      <c r="IV328" s="150"/>
      <c r="IW328" s="150"/>
      <c r="IX328" s="150"/>
      <c r="IY328" s="150"/>
      <c r="IZ328" s="150"/>
      <c r="JA328" s="150"/>
      <c r="JB328" s="150"/>
      <c r="JC328" s="150"/>
      <c r="JD328" s="150"/>
      <c r="JE328" s="150"/>
      <c r="JF328" s="150"/>
      <c r="JG328" s="150"/>
      <c r="JH328" s="150"/>
      <c r="JI328" s="150"/>
      <c r="JJ328" s="150"/>
      <c r="JK328" s="150"/>
      <c r="JL328" s="150"/>
      <c r="JM328" s="150"/>
      <c r="JN328" s="150"/>
      <c r="JO328" s="150"/>
      <c r="JP328" s="150"/>
      <c r="JQ328" s="150"/>
      <c r="JR328" s="150"/>
      <c r="JS328" s="150"/>
      <c r="JT328" s="150"/>
      <c r="JU328" s="150"/>
      <c r="JV328" s="150"/>
      <c r="JW328" s="150"/>
      <c r="JX328" s="150"/>
      <c r="JY328" s="150"/>
      <c r="JZ328" s="150"/>
      <c r="KA328" s="150"/>
      <c r="KB328" s="150"/>
      <c r="KC328" s="150"/>
      <c r="KD328" s="150"/>
      <c r="KE328" s="150"/>
      <c r="KF328" s="150"/>
      <c r="KG328" s="150"/>
      <c r="KH328" s="150"/>
      <c r="KI328" s="150"/>
      <c r="KJ328" s="150"/>
      <c r="KK328" s="150"/>
      <c r="KL328" s="150"/>
      <c r="KM328" s="150"/>
      <c r="KN328" s="150"/>
      <c r="KO328" s="150"/>
      <c r="KP328" s="150"/>
      <c r="KQ328" s="150"/>
      <c r="KR328" s="150"/>
      <c r="KS328" s="150"/>
      <c r="KT328" s="150"/>
      <c r="KU328" s="150"/>
      <c r="KV328" s="150"/>
      <c r="KW328" s="150"/>
      <c r="KX328" s="150"/>
      <c r="KY328" s="150"/>
      <c r="KZ328" s="150"/>
      <c r="LA328" s="150"/>
      <c r="LB328" s="150"/>
      <c r="LC328" s="150"/>
      <c r="LD328" s="150"/>
      <c r="LE328" s="150"/>
      <c r="LF328" s="150"/>
      <c r="LG328" s="150"/>
      <c r="LH328" s="150"/>
      <c r="LI328" s="150"/>
      <c r="LJ328" s="150"/>
      <c r="LK328" s="150"/>
      <c r="LL328" s="150"/>
      <c r="LM328" s="150"/>
      <c r="LN328" s="150"/>
      <c r="LO328" s="150"/>
      <c r="LP328" s="150"/>
      <c r="LQ328" s="150"/>
      <c r="LR328" s="150"/>
    </row>
    <row r="329" spans="1:330" s="158" customFormat="1" ht="15" x14ac:dyDescent="0.2">
      <c r="A329" s="151" t="s">
        <v>616</v>
      </c>
      <c r="B329" s="151" t="s">
        <v>641</v>
      </c>
      <c r="C329" s="153">
        <v>43</v>
      </c>
      <c r="D329" s="153"/>
      <c r="E329" s="151" t="s">
        <v>101</v>
      </c>
      <c r="F329" s="174">
        <v>3211</v>
      </c>
      <c r="G329" s="155" t="s">
        <v>42</v>
      </c>
      <c r="H329" s="156"/>
      <c r="I329" s="94">
        <v>0</v>
      </c>
      <c r="J329" s="112"/>
      <c r="K329" s="94">
        <v>320</v>
      </c>
      <c r="L329" s="112"/>
      <c r="M329" s="118">
        <v>320</v>
      </c>
      <c r="N329" s="113"/>
      <c r="O329" s="118">
        <v>320</v>
      </c>
      <c r="P329" s="113"/>
      <c r="Q329" s="118">
        <v>320</v>
      </c>
      <c r="R329" s="113"/>
      <c r="S329" s="118"/>
      <c r="T329" s="113"/>
      <c r="U329" s="94">
        <v>0</v>
      </c>
      <c r="V329" s="112"/>
      <c r="W329" s="118"/>
      <c r="X329" s="113"/>
      <c r="Y329" s="118"/>
      <c r="Z329" s="113"/>
      <c r="AA329" s="118"/>
      <c r="AB329" s="113"/>
      <c r="AC329" s="118"/>
      <c r="AD329" s="113"/>
      <c r="AE329" s="118"/>
      <c r="AF329" s="113"/>
      <c r="AG329" s="118"/>
      <c r="AH329" s="113"/>
      <c r="AI329" s="118"/>
      <c r="AJ329" s="113"/>
      <c r="AK329" s="118"/>
      <c r="AL329" s="113"/>
      <c r="AM329" s="157"/>
      <c r="AN329" s="157"/>
      <c r="AO329" s="157"/>
      <c r="AP329" s="157"/>
      <c r="AQ329" s="157"/>
      <c r="AR329" s="157"/>
      <c r="AS329" s="157"/>
      <c r="AT329" s="157"/>
      <c r="AU329" s="157"/>
      <c r="AV329" s="157"/>
      <c r="AW329" s="157"/>
      <c r="AX329" s="157"/>
      <c r="AY329" s="157"/>
      <c r="AZ329" s="157"/>
      <c r="BA329" s="157"/>
      <c r="BB329" s="157"/>
      <c r="BC329" s="157"/>
      <c r="BD329" s="157"/>
      <c r="BE329" s="157"/>
      <c r="BF329" s="157"/>
      <c r="BG329" s="157"/>
      <c r="BH329" s="157"/>
      <c r="BI329" s="157"/>
      <c r="BJ329" s="157"/>
      <c r="BK329" s="157"/>
      <c r="BL329" s="157"/>
      <c r="BM329" s="157"/>
      <c r="BN329" s="157"/>
      <c r="BO329" s="157"/>
      <c r="BP329" s="157"/>
      <c r="BQ329" s="157"/>
      <c r="BR329" s="157"/>
      <c r="BS329" s="157"/>
      <c r="BT329" s="157"/>
      <c r="BU329" s="157"/>
      <c r="BV329" s="157"/>
      <c r="BW329" s="157"/>
      <c r="BX329" s="157"/>
      <c r="BY329" s="157"/>
      <c r="BZ329" s="157"/>
      <c r="CA329" s="157"/>
      <c r="CB329" s="157"/>
      <c r="CC329" s="157"/>
      <c r="CD329" s="157"/>
      <c r="CE329" s="157"/>
      <c r="CF329" s="157"/>
      <c r="CG329" s="157"/>
      <c r="CH329" s="157"/>
      <c r="CI329" s="157"/>
      <c r="CJ329" s="157"/>
      <c r="CK329" s="157"/>
      <c r="CL329" s="157"/>
      <c r="CM329" s="157"/>
      <c r="CN329" s="157"/>
      <c r="CO329" s="157"/>
      <c r="CP329" s="157"/>
      <c r="CQ329" s="157"/>
      <c r="CR329" s="157"/>
      <c r="CS329" s="157"/>
      <c r="CT329" s="157"/>
      <c r="CU329" s="157"/>
      <c r="CV329" s="157"/>
      <c r="CW329" s="157"/>
      <c r="CX329" s="157"/>
      <c r="CY329" s="157"/>
      <c r="CZ329" s="157"/>
      <c r="DA329" s="157"/>
      <c r="DB329" s="157"/>
      <c r="DC329" s="157"/>
      <c r="DD329" s="157"/>
      <c r="DE329" s="157"/>
      <c r="DF329" s="157"/>
      <c r="DG329" s="157"/>
      <c r="DH329" s="157"/>
      <c r="DI329" s="157"/>
      <c r="DJ329" s="157"/>
      <c r="DK329" s="157"/>
      <c r="DL329" s="157"/>
      <c r="DM329" s="157"/>
      <c r="DN329" s="157"/>
      <c r="DO329" s="157"/>
      <c r="DP329" s="157"/>
      <c r="DQ329" s="157"/>
      <c r="DR329" s="157"/>
      <c r="DS329" s="157"/>
      <c r="DT329" s="157"/>
      <c r="DU329" s="157"/>
      <c r="DV329" s="157"/>
      <c r="DW329" s="157"/>
      <c r="DX329" s="157"/>
      <c r="DY329" s="157"/>
      <c r="DZ329" s="157"/>
      <c r="EA329" s="157"/>
      <c r="EB329" s="157"/>
      <c r="EC329" s="157"/>
      <c r="ED329" s="157"/>
      <c r="EE329" s="157"/>
      <c r="EF329" s="157"/>
      <c r="EG329" s="157"/>
      <c r="EH329" s="157"/>
      <c r="EI329" s="157"/>
      <c r="EJ329" s="157"/>
      <c r="EK329" s="157"/>
      <c r="EL329" s="157"/>
      <c r="EM329" s="157"/>
      <c r="EN329" s="157"/>
      <c r="EO329" s="157"/>
      <c r="EP329" s="157"/>
      <c r="EQ329" s="157"/>
      <c r="ER329" s="157"/>
      <c r="ES329" s="157"/>
      <c r="ET329" s="157"/>
      <c r="EU329" s="157"/>
      <c r="EV329" s="157"/>
      <c r="EW329" s="157"/>
      <c r="EX329" s="157"/>
      <c r="EY329" s="157"/>
      <c r="EZ329" s="157"/>
      <c r="FA329" s="157"/>
      <c r="FB329" s="157"/>
      <c r="FC329" s="157"/>
      <c r="FD329" s="157"/>
      <c r="FE329" s="157"/>
      <c r="FF329" s="157"/>
      <c r="FG329" s="157"/>
      <c r="FH329" s="157"/>
      <c r="FI329" s="157"/>
      <c r="FJ329" s="157"/>
      <c r="FK329" s="157"/>
      <c r="FL329" s="157"/>
      <c r="FM329" s="157"/>
      <c r="FN329" s="157"/>
      <c r="FO329" s="157"/>
      <c r="FP329" s="157"/>
      <c r="FQ329" s="157"/>
      <c r="FR329" s="157"/>
      <c r="FS329" s="157"/>
      <c r="FT329" s="157"/>
      <c r="FU329" s="157"/>
      <c r="FV329" s="157"/>
      <c r="FW329" s="157"/>
      <c r="FX329" s="157"/>
      <c r="FY329" s="157"/>
      <c r="FZ329" s="157"/>
      <c r="GA329" s="157"/>
      <c r="GB329" s="157"/>
      <c r="GC329" s="157"/>
      <c r="GD329" s="157"/>
      <c r="GE329" s="157"/>
      <c r="GF329" s="157"/>
      <c r="GG329" s="157"/>
      <c r="GH329" s="157"/>
      <c r="GI329" s="157"/>
      <c r="GJ329" s="157"/>
      <c r="GK329" s="157"/>
      <c r="GL329" s="157"/>
      <c r="GM329" s="157"/>
      <c r="GN329" s="157"/>
      <c r="GO329" s="157"/>
      <c r="GP329" s="157"/>
      <c r="GQ329" s="157"/>
      <c r="GR329" s="157"/>
      <c r="GS329" s="157"/>
      <c r="GT329" s="157"/>
      <c r="GU329" s="157"/>
      <c r="GV329" s="157"/>
      <c r="GW329" s="157"/>
      <c r="GX329" s="157"/>
      <c r="GY329" s="157"/>
      <c r="GZ329" s="157"/>
      <c r="HA329" s="157"/>
      <c r="HB329" s="157"/>
      <c r="HC329" s="157"/>
      <c r="HD329" s="157"/>
      <c r="HE329" s="157"/>
      <c r="HF329" s="157"/>
      <c r="HG329" s="157"/>
      <c r="HH329" s="157"/>
      <c r="HI329" s="157"/>
      <c r="HJ329" s="157"/>
      <c r="HK329" s="157"/>
      <c r="HL329" s="157"/>
      <c r="HM329" s="157"/>
      <c r="HN329" s="157"/>
      <c r="HO329" s="157"/>
      <c r="HP329" s="157"/>
      <c r="HQ329" s="157"/>
      <c r="HR329" s="157"/>
      <c r="HS329" s="157"/>
      <c r="HT329" s="157"/>
      <c r="HU329" s="157"/>
      <c r="HV329" s="157"/>
      <c r="HW329" s="157"/>
      <c r="HX329" s="157"/>
      <c r="HY329" s="157"/>
      <c r="HZ329" s="157"/>
      <c r="IA329" s="157"/>
      <c r="IB329" s="157"/>
      <c r="IC329" s="157"/>
      <c r="ID329" s="157"/>
      <c r="IE329" s="157"/>
      <c r="IF329" s="157"/>
      <c r="IG329" s="157"/>
      <c r="IH329" s="157"/>
      <c r="II329" s="157"/>
      <c r="IJ329" s="157"/>
      <c r="IK329" s="157"/>
      <c r="IL329" s="157"/>
      <c r="IM329" s="157"/>
      <c r="IN329" s="157"/>
      <c r="IO329" s="157"/>
      <c r="IP329" s="157"/>
      <c r="IQ329" s="157"/>
      <c r="IR329" s="157"/>
      <c r="IS329" s="157"/>
      <c r="IT329" s="157"/>
      <c r="IU329" s="157"/>
      <c r="IV329" s="157"/>
      <c r="IW329" s="157"/>
      <c r="IX329" s="157"/>
      <c r="IY329" s="157"/>
      <c r="IZ329" s="157"/>
      <c r="JA329" s="157"/>
      <c r="JB329" s="157"/>
      <c r="JC329" s="157"/>
      <c r="JD329" s="157"/>
      <c r="JE329" s="157"/>
      <c r="JF329" s="157"/>
      <c r="JG329" s="157"/>
      <c r="JH329" s="157"/>
      <c r="JI329" s="157"/>
      <c r="JJ329" s="157"/>
      <c r="JK329" s="157"/>
      <c r="JL329" s="157"/>
      <c r="JM329" s="157"/>
      <c r="JN329" s="157"/>
      <c r="JO329" s="157"/>
      <c r="JP329" s="157"/>
      <c r="JQ329" s="157"/>
      <c r="JR329" s="157"/>
      <c r="JS329" s="157"/>
      <c r="JT329" s="157"/>
      <c r="JU329" s="157"/>
      <c r="JV329" s="157"/>
      <c r="JW329" s="157"/>
      <c r="JX329" s="157"/>
      <c r="JY329" s="157"/>
      <c r="JZ329" s="157"/>
      <c r="KA329" s="157"/>
      <c r="KB329" s="157"/>
      <c r="KC329" s="157"/>
      <c r="KD329" s="157"/>
      <c r="KE329" s="157"/>
      <c r="KF329" s="157"/>
      <c r="KG329" s="157"/>
      <c r="KH329" s="157"/>
      <c r="KI329" s="157"/>
      <c r="KJ329" s="157"/>
      <c r="KK329" s="157"/>
      <c r="KL329" s="157"/>
      <c r="KM329" s="157"/>
      <c r="KN329" s="157"/>
      <c r="KO329" s="157"/>
      <c r="KP329" s="157"/>
      <c r="KQ329" s="157"/>
      <c r="KR329" s="157"/>
      <c r="KS329" s="157"/>
      <c r="KT329" s="157"/>
      <c r="KU329" s="157"/>
      <c r="KV329" s="157"/>
      <c r="KW329" s="157"/>
      <c r="KX329" s="157"/>
      <c r="KY329" s="157"/>
      <c r="KZ329" s="157"/>
      <c r="LA329" s="157"/>
      <c r="LB329" s="157"/>
      <c r="LC329" s="157"/>
      <c r="LD329" s="157"/>
      <c r="LE329" s="157"/>
      <c r="LF329" s="157"/>
      <c r="LG329" s="157"/>
      <c r="LH329" s="157"/>
      <c r="LI329" s="157"/>
      <c r="LJ329" s="157"/>
      <c r="LK329" s="157"/>
      <c r="LL329" s="157"/>
      <c r="LM329" s="157"/>
      <c r="LN329" s="157"/>
      <c r="LO329" s="157"/>
      <c r="LP329" s="157"/>
      <c r="LQ329" s="157"/>
      <c r="LR329" s="157"/>
    </row>
    <row r="330" spans="1:330" s="159" customFormat="1" x14ac:dyDescent="0.2">
      <c r="A330" s="145" t="s">
        <v>616</v>
      </c>
      <c r="B330" s="145" t="s">
        <v>641</v>
      </c>
      <c r="C330" s="147">
        <v>43</v>
      </c>
      <c r="D330" s="147"/>
      <c r="E330" s="145"/>
      <c r="F330" s="168">
        <v>323</v>
      </c>
      <c r="G330" s="148"/>
      <c r="H330" s="149"/>
      <c r="I330" s="101">
        <f t="shared" ref="I330:AF330" si="607">SUM(I331:I332)</f>
        <v>2900</v>
      </c>
      <c r="J330" s="101">
        <f t="shared" si="607"/>
        <v>0</v>
      </c>
      <c r="K330" s="101">
        <f t="shared" si="607"/>
        <v>10000</v>
      </c>
      <c r="L330" s="101">
        <f t="shared" si="607"/>
        <v>0</v>
      </c>
      <c r="M330" s="108">
        <f t="shared" si="607"/>
        <v>10000</v>
      </c>
      <c r="N330" s="108">
        <f t="shared" si="607"/>
        <v>0</v>
      </c>
      <c r="O330" s="108">
        <f t="shared" ref="O330:P330" si="608">SUM(O331:O332)</f>
        <v>10000</v>
      </c>
      <c r="P330" s="108">
        <f t="shared" si="608"/>
        <v>0</v>
      </c>
      <c r="Q330" s="108">
        <f t="shared" ref="Q330:R330" si="609">SUM(Q331:Q332)</f>
        <v>10000</v>
      </c>
      <c r="R330" s="108">
        <f t="shared" si="609"/>
        <v>0</v>
      </c>
      <c r="S330" s="108">
        <f t="shared" ref="S330:T330" si="610">SUM(S331:S332)</f>
        <v>0</v>
      </c>
      <c r="T330" s="108">
        <f t="shared" si="610"/>
        <v>0</v>
      </c>
      <c r="U330" s="101">
        <f t="shared" si="607"/>
        <v>0</v>
      </c>
      <c r="V330" s="101">
        <f t="shared" si="607"/>
        <v>0</v>
      </c>
      <c r="W330" s="108">
        <f t="shared" si="607"/>
        <v>0</v>
      </c>
      <c r="X330" s="108">
        <f t="shared" si="607"/>
        <v>0</v>
      </c>
      <c r="Y330" s="108">
        <f t="shared" ref="Y330:Z330" si="611">SUM(Y331:Y332)</f>
        <v>0</v>
      </c>
      <c r="Z330" s="108">
        <f t="shared" si="611"/>
        <v>0</v>
      </c>
      <c r="AA330" s="108">
        <f t="shared" ref="AA330:AB330" si="612">SUM(AA331:AA332)</f>
        <v>0</v>
      </c>
      <c r="AB330" s="108">
        <f t="shared" si="612"/>
        <v>0</v>
      </c>
      <c r="AC330" s="108">
        <f t="shared" ref="AC330:AD330" si="613">SUM(AC331:AC332)</f>
        <v>0</v>
      </c>
      <c r="AD330" s="108">
        <f t="shared" si="613"/>
        <v>0</v>
      </c>
      <c r="AE330" s="108">
        <f t="shared" si="607"/>
        <v>0</v>
      </c>
      <c r="AF330" s="108">
        <f t="shared" si="607"/>
        <v>0</v>
      </c>
      <c r="AG330" s="108">
        <f t="shared" ref="AG330:AH330" si="614">SUM(AG331:AG332)</f>
        <v>0</v>
      </c>
      <c r="AH330" s="108">
        <f t="shared" si="614"/>
        <v>0</v>
      </c>
      <c r="AI330" s="108">
        <f t="shared" ref="AI330:AJ330" si="615">SUM(AI331:AI332)</f>
        <v>0</v>
      </c>
      <c r="AJ330" s="108">
        <f t="shared" si="615"/>
        <v>0</v>
      </c>
      <c r="AK330" s="108">
        <f t="shared" ref="AK330:AL330" si="616">SUM(AK331:AK332)</f>
        <v>0</v>
      </c>
      <c r="AL330" s="108">
        <f t="shared" si="616"/>
        <v>0</v>
      </c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50"/>
      <c r="CI330" s="150"/>
      <c r="CJ330" s="150"/>
      <c r="CK330" s="150"/>
      <c r="CL330" s="150"/>
      <c r="CM330" s="150"/>
      <c r="CN330" s="150"/>
      <c r="CO330" s="150"/>
      <c r="CP330" s="150"/>
      <c r="CQ330" s="150"/>
      <c r="CR330" s="150"/>
      <c r="CS330" s="150"/>
      <c r="CT330" s="150"/>
      <c r="CU330" s="150"/>
      <c r="CV330" s="150"/>
      <c r="CW330" s="150"/>
      <c r="CX330" s="150"/>
      <c r="CY330" s="150"/>
      <c r="CZ330" s="150"/>
      <c r="DA330" s="150"/>
      <c r="DB330" s="150"/>
      <c r="DC330" s="150"/>
      <c r="DD330" s="150"/>
      <c r="DE330" s="150"/>
      <c r="DF330" s="150"/>
      <c r="DG330" s="150"/>
      <c r="DH330" s="150"/>
      <c r="DI330" s="150"/>
      <c r="DJ330" s="150"/>
      <c r="DK330" s="150"/>
      <c r="DL330" s="150"/>
      <c r="DM330" s="150"/>
      <c r="DN330" s="150"/>
      <c r="DO330" s="150"/>
      <c r="DP330" s="150"/>
      <c r="DQ330" s="150"/>
      <c r="DR330" s="150"/>
      <c r="DS330" s="150"/>
      <c r="DT330" s="150"/>
      <c r="DU330" s="150"/>
      <c r="DV330" s="150"/>
      <c r="DW330" s="150"/>
      <c r="DX330" s="150"/>
      <c r="DY330" s="150"/>
      <c r="DZ330" s="150"/>
      <c r="EA330" s="150"/>
      <c r="EB330" s="150"/>
      <c r="EC330" s="150"/>
      <c r="ED330" s="150"/>
      <c r="EE330" s="150"/>
      <c r="EF330" s="150"/>
      <c r="EG330" s="150"/>
      <c r="EH330" s="150"/>
      <c r="EI330" s="150"/>
      <c r="EJ330" s="150"/>
      <c r="EK330" s="150"/>
      <c r="EL330" s="150"/>
      <c r="EM330" s="150"/>
      <c r="EN330" s="150"/>
      <c r="EO330" s="150"/>
      <c r="EP330" s="150"/>
      <c r="EQ330" s="150"/>
      <c r="ER330" s="150"/>
      <c r="ES330" s="150"/>
      <c r="ET330" s="150"/>
      <c r="EU330" s="150"/>
      <c r="EV330" s="150"/>
      <c r="EW330" s="150"/>
      <c r="EX330" s="150"/>
      <c r="EY330" s="150"/>
      <c r="EZ330" s="150"/>
      <c r="FA330" s="150"/>
      <c r="FB330" s="150"/>
      <c r="FC330" s="150"/>
      <c r="FD330" s="150"/>
      <c r="FE330" s="150"/>
      <c r="FF330" s="150"/>
      <c r="FG330" s="150"/>
      <c r="FH330" s="150"/>
      <c r="FI330" s="150"/>
      <c r="FJ330" s="150"/>
      <c r="FK330" s="150"/>
      <c r="FL330" s="150"/>
      <c r="FM330" s="150"/>
      <c r="FN330" s="150"/>
      <c r="FO330" s="150"/>
      <c r="FP330" s="150"/>
      <c r="FQ330" s="150"/>
      <c r="FR330" s="150"/>
      <c r="FS330" s="150"/>
      <c r="FT330" s="150"/>
      <c r="FU330" s="150"/>
      <c r="FV330" s="150"/>
      <c r="FW330" s="150"/>
      <c r="FX330" s="150"/>
      <c r="FY330" s="150"/>
      <c r="FZ330" s="150"/>
      <c r="GA330" s="150"/>
      <c r="GB330" s="150"/>
      <c r="GC330" s="150"/>
      <c r="GD330" s="150"/>
      <c r="GE330" s="150"/>
      <c r="GF330" s="150"/>
      <c r="GG330" s="150"/>
      <c r="GH330" s="150"/>
      <c r="GI330" s="150"/>
      <c r="GJ330" s="150"/>
      <c r="GK330" s="150"/>
      <c r="GL330" s="150"/>
      <c r="GM330" s="150"/>
      <c r="GN330" s="150"/>
      <c r="GO330" s="150"/>
      <c r="GP330" s="150"/>
      <c r="GQ330" s="150"/>
      <c r="GR330" s="150"/>
      <c r="GS330" s="150"/>
      <c r="GT330" s="150"/>
      <c r="GU330" s="150"/>
      <c r="GV330" s="150"/>
      <c r="GW330" s="150"/>
      <c r="GX330" s="150"/>
      <c r="GY330" s="150"/>
      <c r="GZ330" s="150"/>
      <c r="HA330" s="150"/>
      <c r="HB330" s="150"/>
      <c r="HC330" s="150"/>
      <c r="HD330" s="150"/>
      <c r="HE330" s="150"/>
      <c r="HF330" s="150"/>
      <c r="HG330" s="150"/>
      <c r="HH330" s="150"/>
      <c r="HI330" s="150"/>
      <c r="HJ330" s="150"/>
      <c r="HK330" s="150"/>
      <c r="HL330" s="150"/>
      <c r="HM330" s="150"/>
      <c r="HN330" s="150"/>
      <c r="HO330" s="150"/>
      <c r="HP330" s="150"/>
      <c r="HQ330" s="150"/>
      <c r="HR330" s="150"/>
      <c r="HS330" s="150"/>
      <c r="HT330" s="150"/>
      <c r="HU330" s="150"/>
      <c r="HV330" s="150"/>
      <c r="HW330" s="150"/>
      <c r="HX330" s="150"/>
      <c r="HY330" s="150"/>
      <c r="HZ330" s="150"/>
      <c r="IA330" s="150"/>
      <c r="IB330" s="150"/>
      <c r="IC330" s="150"/>
      <c r="ID330" s="150"/>
      <c r="IE330" s="150"/>
      <c r="IF330" s="150"/>
      <c r="IG330" s="150"/>
      <c r="IH330" s="150"/>
      <c r="II330" s="150"/>
      <c r="IJ330" s="150"/>
      <c r="IK330" s="150"/>
      <c r="IL330" s="150"/>
      <c r="IM330" s="150"/>
      <c r="IN330" s="150"/>
      <c r="IO330" s="150"/>
      <c r="IP330" s="150"/>
      <c r="IQ330" s="150"/>
      <c r="IR330" s="150"/>
      <c r="IS330" s="150"/>
      <c r="IT330" s="150"/>
      <c r="IU330" s="150"/>
      <c r="IV330" s="150"/>
      <c r="IW330" s="150"/>
      <c r="IX330" s="150"/>
      <c r="IY330" s="150"/>
      <c r="IZ330" s="150"/>
      <c r="JA330" s="150"/>
      <c r="JB330" s="150"/>
      <c r="JC330" s="150"/>
      <c r="JD330" s="150"/>
      <c r="JE330" s="150"/>
      <c r="JF330" s="150"/>
      <c r="JG330" s="150"/>
      <c r="JH330" s="150"/>
      <c r="JI330" s="150"/>
      <c r="JJ330" s="150"/>
      <c r="JK330" s="150"/>
      <c r="JL330" s="150"/>
      <c r="JM330" s="150"/>
      <c r="JN330" s="150"/>
      <c r="JO330" s="150"/>
      <c r="JP330" s="150"/>
      <c r="JQ330" s="150"/>
      <c r="JR330" s="150"/>
      <c r="JS330" s="150"/>
      <c r="JT330" s="150"/>
      <c r="JU330" s="150"/>
      <c r="JV330" s="150"/>
      <c r="JW330" s="150"/>
      <c r="JX330" s="150"/>
      <c r="JY330" s="150"/>
      <c r="JZ330" s="150"/>
      <c r="KA330" s="150"/>
      <c r="KB330" s="150"/>
      <c r="KC330" s="150"/>
      <c r="KD330" s="150"/>
      <c r="KE330" s="150"/>
      <c r="KF330" s="150"/>
      <c r="KG330" s="150"/>
      <c r="KH330" s="150"/>
      <c r="KI330" s="150"/>
      <c r="KJ330" s="150"/>
      <c r="KK330" s="150"/>
      <c r="KL330" s="150"/>
      <c r="KM330" s="150"/>
      <c r="KN330" s="150"/>
      <c r="KO330" s="150"/>
      <c r="KP330" s="150"/>
      <c r="KQ330" s="150"/>
      <c r="KR330" s="150"/>
      <c r="KS330" s="150"/>
      <c r="KT330" s="150"/>
      <c r="KU330" s="150"/>
      <c r="KV330" s="150"/>
      <c r="KW330" s="150"/>
      <c r="KX330" s="150"/>
      <c r="KY330" s="150"/>
      <c r="KZ330" s="150"/>
      <c r="LA330" s="150"/>
      <c r="LB330" s="150"/>
      <c r="LC330" s="150"/>
      <c r="LD330" s="150"/>
      <c r="LE330" s="150"/>
      <c r="LF330" s="150"/>
      <c r="LG330" s="150"/>
      <c r="LH330" s="150"/>
      <c r="LI330" s="150"/>
      <c r="LJ330" s="150"/>
      <c r="LK330" s="150"/>
      <c r="LL330" s="150"/>
      <c r="LM330" s="150"/>
      <c r="LN330" s="150"/>
      <c r="LO330" s="150"/>
      <c r="LP330" s="150"/>
      <c r="LQ330" s="150"/>
      <c r="LR330" s="150"/>
    </row>
    <row r="331" spans="1:330" s="158" customFormat="1" ht="15" x14ac:dyDescent="0.2">
      <c r="A331" s="151" t="s">
        <v>616</v>
      </c>
      <c r="B331" s="151" t="s">
        <v>641</v>
      </c>
      <c r="C331" s="153">
        <v>43</v>
      </c>
      <c r="D331" s="153"/>
      <c r="E331" s="151" t="s">
        <v>101</v>
      </c>
      <c r="F331" s="174">
        <v>3233</v>
      </c>
      <c r="G331" s="155" t="s">
        <v>54</v>
      </c>
      <c r="H331" s="156"/>
      <c r="I331" s="94">
        <v>1700</v>
      </c>
      <c r="J331" s="112"/>
      <c r="K331" s="94">
        <v>5000</v>
      </c>
      <c r="L331" s="112"/>
      <c r="M331" s="118">
        <v>5000</v>
      </c>
      <c r="N331" s="113"/>
      <c r="O331" s="118">
        <v>5000</v>
      </c>
      <c r="P331" s="113"/>
      <c r="Q331" s="118">
        <v>5000</v>
      </c>
      <c r="R331" s="113"/>
      <c r="S331" s="118"/>
      <c r="T331" s="113"/>
      <c r="U331" s="94">
        <v>0</v>
      </c>
      <c r="V331" s="112"/>
      <c r="W331" s="118"/>
      <c r="X331" s="113"/>
      <c r="Y331" s="118"/>
      <c r="Z331" s="113"/>
      <c r="AA331" s="118"/>
      <c r="AB331" s="113"/>
      <c r="AC331" s="118"/>
      <c r="AD331" s="113"/>
      <c r="AE331" s="118"/>
      <c r="AF331" s="113"/>
      <c r="AG331" s="118"/>
      <c r="AH331" s="113"/>
      <c r="AI331" s="118"/>
      <c r="AJ331" s="113"/>
      <c r="AK331" s="118"/>
      <c r="AL331" s="113"/>
      <c r="AM331" s="157"/>
      <c r="AN331" s="157"/>
      <c r="AO331" s="157"/>
      <c r="AP331" s="157"/>
      <c r="AQ331" s="157"/>
      <c r="AR331" s="157"/>
      <c r="AS331" s="157"/>
      <c r="AT331" s="157"/>
      <c r="AU331" s="157"/>
      <c r="AV331" s="157"/>
      <c r="AW331" s="157"/>
      <c r="AX331" s="157"/>
      <c r="AY331" s="157"/>
      <c r="AZ331" s="157"/>
      <c r="BA331" s="157"/>
      <c r="BB331" s="157"/>
      <c r="BC331" s="157"/>
      <c r="BD331" s="157"/>
      <c r="BE331" s="157"/>
      <c r="BF331" s="157"/>
      <c r="BG331" s="157"/>
      <c r="BH331" s="157"/>
      <c r="BI331" s="157"/>
      <c r="BJ331" s="157"/>
      <c r="BK331" s="157"/>
      <c r="BL331" s="157"/>
      <c r="BM331" s="157"/>
      <c r="BN331" s="157"/>
      <c r="BO331" s="157"/>
      <c r="BP331" s="157"/>
      <c r="BQ331" s="157"/>
      <c r="BR331" s="157"/>
      <c r="BS331" s="157"/>
      <c r="BT331" s="157"/>
      <c r="BU331" s="157"/>
      <c r="BV331" s="157"/>
      <c r="BW331" s="157"/>
      <c r="BX331" s="157"/>
      <c r="BY331" s="157"/>
      <c r="BZ331" s="157"/>
      <c r="CA331" s="157"/>
      <c r="CB331" s="157"/>
      <c r="CC331" s="157"/>
      <c r="CD331" s="157"/>
      <c r="CE331" s="157"/>
      <c r="CF331" s="157"/>
      <c r="CG331" s="157"/>
      <c r="CH331" s="157"/>
      <c r="CI331" s="157"/>
      <c r="CJ331" s="157"/>
      <c r="CK331" s="157"/>
      <c r="CL331" s="157"/>
      <c r="CM331" s="157"/>
      <c r="CN331" s="157"/>
      <c r="CO331" s="157"/>
      <c r="CP331" s="157"/>
      <c r="CQ331" s="157"/>
      <c r="CR331" s="157"/>
      <c r="CS331" s="157"/>
      <c r="CT331" s="157"/>
      <c r="CU331" s="157"/>
      <c r="CV331" s="157"/>
      <c r="CW331" s="157"/>
      <c r="CX331" s="157"/>
      <c r="CY331" s="157"/>
      <c r="CZ331" s="157"/>
      <c r="DA331" s="157"/>
      <c r="DB331" s="157"/>
      <c r="DC331" s="157"/>
      <c r="DD331" s="157"/>
      <c r="DE331" s="157"/>
      <c r="DF331" s="157"/>
      <c r="DG331" s="157"/>
      <c r="DH331" s="157"/>
      <c r="DI331" s="157"/>
      <c r="DJ331" s="157"/>
      <c r="DK331" s="157"/>
      <c r="DL331" s="157"/>
      <c r="DM331" s="157"/>
      <c r="DN331" s="157"/>
      <c r="DO331" s="157"/>
      <c r="DP331" s="157"/>
      <c r="DQ331" s="157"/>
      <c r="DR331" s="157"/>
      <c r="DS331" s="157"/>
      <c r="DT331" s="157"/>
      <c r="DU331" s="157"/>
      <c r="DV331" s="157"/>
      <c r="DW331" s="157"/>
      <c r="DX331" s="157"/>
      <c r="DY331" s="157"/>
      <c r="DZ331" s="157"/>
      <c r="EA331" s="157"/>
      <c r="EB331" s="157"/>
      <c r="EC331" s="157"/>
      <c r="ED331" s="157"/>
      <c r="EE331" s="157"/>
      <c r="EF331" s="157"/>
      <c r="EG331" s="157"/>
      <c r="EH331" s="157"/>
      <c r="EI331" s="157"/>
      <c r="EJ331" s="157"/>
      <c r="EK331" s="157"/>
      <c r="EL331" s="157"/>
      <c r="EM331" s="157"/>
      <c r="EN331" s="157"/>
      <c r="EO331" s="157"/>
      <c r="EP331" s="157"/>
      <c r="EQ331" s="157"/>
      <c r="ER331" s="157"/>
      <c r="ES331" s="157"/>
      <c r="ET331" s="157"/>
      <c r="EU331" s="157"/>
      <c r="EV331" s="157"/>
      <c r="EW331" s="157"/>
      <c r="EX331" s="157"/>
      <c r="EY331" s="157"/>
      <c r="EZ331" s="157"/>
      <c r="FA331" s="157"/>
      <c r="FB331" s="157"/>
      <c r="FC331" s="157"/>
      <c r="FD331" s="157"/>
      <c r="FE331" s="157"/>
      <c r="FF331" s="157"/>
      <c r="FG331" s="157"/>
      <c r="FH331" s="157"/>
      <c r="FI331" s="157"/>
      <c r="FJ331" s="157"/>
      <c r="FK331" s="157"/>
      <c r="FL331" s="157"/>
      <c r="FM331" s="157"/>
      <c r="FN331" s="157"/>
      <c r="FO331" s="157"/>
      <c r="FP331" s="157"/>
      <c r="FQ331" s="157"/>
      <c r="FR331" s="157"/>
      <c r="FS331" s="157"/>
      <c r="FT331" s="157"/>
      <c r="FU331" s="157"/>
      <c r="FV331" s="157"/>
      <c r="FW331" s="157"/>
      <c r="FX331" s="157"/>
      <c r="FY331" s="157"/>
      <c r="FZ331" s="157"/>
      <c r="GA331" s="157"/>
      <c r="GB331" s="157"/>
      <c r="GC331" s="157"/>
      <c r="GD331" s="157"/>
      <c r="GE331" s="157"/>
      <c r="GF331" s="157"/>
      <c r="GG331" s="157"/>
      <c r="GH331" s="157"/>
      <c r="GI331" s="157"/>
      <c r="GJ331" s="157"/>
      <c r="GK331" s="157"/>
      <c r="GL331" s="157"/>
      <c r="GM331" s="157"/>
      <c r="GN331" s="157"/>
      <c r="GO331" s="157"/>
      <c r="GP331" s="157"/>
      <c r="GQ331" s="157"/>
      <c r="GR331" s="157"/>
      <c r="GS331" s="157"/>
      <c r="GT331" s="157"/>
      <c r="GU331" s="157"/>
      <c r="GV331" s="157"/>
      <c r="GW331" s="157"/>
      <c r="GX331" s="157"/>
      <c r="GY331" s="157"/>
      <c r="GZ331" s="157"/>
      <c r="HA331" s="157"/>
      <c r="HB331" s="157"/>
      <c r="HC331" s="157"/>
      <c r="HD331" s="157"/>
      <c r="HE331" s="157"/>
      <c r="HF331" s="157"/>
      <c r="HG331" s="157"/>
      <c r="HH331" s="157"/>
      <c r="HI331" s="157"/>
      <c r="HJ331" s="157"/>
      <c r="HK331" s="157"/>
      <c r="HL331" s="157"/>
      <c r="HM331" s="157"/>
      <c r="HN331" s="157"/>
      <c r="HO331" s="157"/>
      <c r="HP331" s="157"/>
      <c r="HQ331" s="157"/>
      <c r="HR331" s="157"/>
      <c r="HS331" s="157"/>
      <c r="HT331" s="157"/>
      <c r="HU331" s="157"/>
      <c r="HV331" s="157"/>
      <c r="HW331" s="157"/>
      <c r="HX331" s="157"/>
      <c r="HY331" s="157"/>
      <c r="HZ331" s="157"/>
      <c r="IA331" s="157"/>
      <c r="IB331" s="157"/>
      <c r="IC331" s="157"/>
      <c r="ID331" s="157"/>
      <c r="IE331" s="157"/>
      <c r="IF331" s="157"/>
      <c r="IG331" s="157"/>
      <c r="IH331" s="157"/>
      <c r="II331" s="157"/>
      <c r="IJ331" s="157"/>
      <c r="IK331" s="157"/>
      <c r="IL331" s="157"/>
      <c r="IM331" s="157"/>
      <c r="IN331" s="157"/>
      <c r="IO331" s="157"/>
      <c r="IP331" s="157"/>
      <c r="IQ331" s="157"/>
      <c r="IR331" s="157"/>
      <c r="IS331" s="157"/>
      <c r="IT331" s="157"/>
      <c r="IU331" s="157"/>
      <c r="IV331" s="157"/>
      <c r="IW331" s="157"/>
      <c r="IX331" s="157"/>
      <c r="IY331" s="157"/>
      <c r="IZ331" s="157"/>
      <c r="JA331" s="157"/>
      <c r="JB331" s="157"/>
      <c r="JC331" s="157"/>
      <c r="JD331" s="157"/>
      <c r="JE331" s="157"/>
      <c r="JF331" s="157"/>
      <c r="JG331" s="157"/>
      <c r="JH331" s="157"/>
      <c r="JI331" s="157"/>
      <c r="JJ331" s="157"/>
      <c r="JK331" s="157"/>
      <c r="JL331" s="157"/>
      <c r="JM331" s="157"/>
      <c r="JN331" s="157"/>
      <c r="JO331" s="157"/>
      <c r="JP331" s="157"/>
      <c r="JQ331" s="157"/>
      <c r="JR331" s="157"/>
      <c r="JS331" s="157"/>
      <c r="JT331" s="157"/>
      <c r="JU331" s="157"/>
      <c r="JV331" s="157"/>
      <c r="JW331" s="157"/>
      <c r="JX331" s="157"/>
      <c r="JY331" s="157"/>
      <c r="JZ331" s="157"/>
      <c r="KA331" s="157"/>
      <c r="KB331" s="157"/>
      <c r="KC331" s="157"/>
      <c r="KD331" s="157"/>
      <c r="KE331" s="157"/>
      <c r="KF331" s="157"/>
      <c r="KG331" s="157"/>
      <c r="KH331" s="157"/>
      <c r="KI331" s="157"/>
      <c r="KJ331" s="157"/>
      <c r="KK331" s="157"/>
      <c r="KL331" s="157"/>
      <c r="KM331" s="157"/>
      <c r="KN331" s="157"/>
      <c r="KO331" s="157"/>
      <c r="KP331" s="157"/>
      <c r="KQ331" s="157"/>
      <c r="KR331" s="157"/>
      <c r="KS331" s="157"/>
      <c r="KT331" s="157"/>
      <c r="KU331" s="157"/>
      <c r="KV331" s="157"/>
      <c r="KW331" s="157"/>
      <c r="KX331" s="157"/>
      <c r="KY331" s="157"/>
      <c r="KZ331" s="157"/>
      <c r="LA331" s="157"/>
      <c r="LB331" s="157"/>
      <c r="LC331" s="157"/>
      <c r="LD331" s="157"/>
      <c r="LE331" s="157"/>
      <c r="LF331" s="157"/>
      <c r="LG331" s="157"/>
      <c r="LH331" s="157"/>
      <c r="LI331" s="157"/>
      <c r="LJ331" s="157"/>
      <c r="LK331" s="157"/>
      <c r="LL331" s="157"/>
      <c r="LM331" s="157"/>
      <c r="LN331" s="157"/>
      <c r="LO331" s="157"/>
      <c r="LP331" s="157"/>
      <c r="LQ331" s="157"/>
      <c r="LR331" s="157"/>
    </row>
    <row r="332" spans="1:330" s="158" customFormat="1" ht="15" x14ac:dyDescent="0.2">
      <c r="A332" s="151" t="s">
        <v>616</v>
      </c>
      <c r="B332" s="151" t="s">
        <v>641</v>
      </c>
      <c r="C332" s="153">
        <v>43</v>
      </c>
      <c r="D332" s="153"/>
      <c r="E332" s="151" t="s">
        <v>101</v>
      </c>
      <c r="F332" s="174">
        <v>3237</v>
      </c>
      <c r="G332" s="155" t="s">
        <v>58</v>
      </c>
      <c r="H332" s="156"/>
      <c r="I332" s="94">
        <v>1200</v>
      </c>
      <c r="J332" s="112"/>
      <c r="K332" s="94">
        <v>5000</v>
      </c>
      <c r="L332" s="112"/>
      <c r="M332" s="118">
        <v>5000</v>
      </c>
      <c r="N332" s="113"/>
      <c r="O332" s="118">
        <v>5000</v>
      </c>
      <c r="P332" s="113"/>
      <c r="Q332" s="118">
        <v>5000</v>
      </c>
      <c r="R332" s="113"/>
      <c r="S332" s="118"/>
      <c r="T332" s="113"/>
      <c r="U332" s="94">
        <v>0</v>
      </c>
      <c r="V332" s="112"/>
      <c r="W332" s="118"/>
      <c r="X332" s="113"/>
      <c r="Y332" s="118"/>
      <c r="Z332" s="113"/>
      <c r="AA332" s="118"/>
      <c r="AB332" s="113"/>
      <c r="AC332" s="118"/>
      <c r="AD332" s="113"/>
      <c r="AE332" s="118"/>
      <c r="AF332" s="113"/>
      <c r="AG332" s="118"/>
      <c r="AH332" s="113"/>
      <c r="AI332" s="118"/>
      <c r="AJ332" s="113"/>
      <c r="AK332" s="118"/>
      <c r="AL332" s="113"/>
      <c r="AM332" s="157"/>
      <c r="AN332" s="157"/>
      <c r="AO332" s="157"/>
      <c r="AP332" s="157"/>
      <c r="AQ332" s="157"/>
      <c r="AR332" s="157"/>
      <c r="AS332" s="157"/>
      <c r="AT332" s="157"/>
      <c r="AU332" s="157"/>
      <c r="AV332" s="157"/>
      <c r="AW332" s="157"/>
      <c r="AX332" s="157"/>
      <c r="AY332" s="157"/>
      <c r="AZ332" s="157"/>
      <c r="BA332" s="157"/>
      <c r="BB332" s="157"/>
      <c r="BC332" s="157"/>
      <c r="BD332" s="157"/>
      <c r="BE332" s="157"/>
      <c r="BF332" s="157"/>
      <c r="BG332" s="157"/>
      <c r="BH332" s="157"/>
      <c r="BI332" s="157"/>
      <c r="BJ332" s="157"/>
      <c r="BK332" s="157"/>
      <c r="BL332" s="157"/>
      <c r="BM332" s="157"/>
      <c r="BN332" s="157"/>
      <c r="BO332" s="157"/>
      <c r="BP332" s="157"/>
      <c r="BQ332" s="157"/>
      <c r="BR332" s="157"/>
      <c r="BS332" s="157"/>
      <c r="BT332" s="157"/>
      <c r="BU332" s="157"/>
      <c r="BV332" s="157"/>
      <c r="BW332" s="157"/>
      <c r="BX332" s="157"/>
      <c r="BY332" s="157"/>
      <c r="BZ332" s="157"/>
      <c r="CA332" s="157"/>
      <c r="CB332" s="157"/>
      <c r="CC332" s="157"/>
      <c r="CD332" s="157"/>
      <c r="CE332" s="157"/>
      <c r="CF332" s="157"/>
      <c r="CG332" s="157"/>
      <c r="CH332" s="157"/>
      <c r="CI332" s="157"/>
      <c r="CJ332" s="157"/>
      <c r="CK332" s="157"/>
      <c r="CL332" s="157"/>
      <c r="CM332" s="157"/>
      <c r="CN332" s="157"/>
      <c r="CO332" s="157"/>
      <c r="CP332" s="157"/>
      <c r="CQ332" s="157"/>
      <c r="CR332" s="157"/>
      <c r="CS332" s="157"/>
      <c r="CT332" s="157"/>
      <c r="CU332" s="157"/>
      <c r="CV332" s="157"/>
      <c r="CW332" s="157"/>
      <c r="CX332" s="157"/>
      <c r="CY332" s="157"/>
      <c r="CZ332" s="157"/>
      <c r="DA332" s="157"/>
      <c r="DB332" s="157"/>
      <c r="DC332" s="157"/>
      <c r="DD332" s="157"/>
      <c r="DE332" s="157"/>
      <c r="DF332" s="157"/>
      <c r="DG332" s="157"/>
      <c r="DH332" s="157"/>
      <c r="DI332" s="157"/>
      <c r="DJ332" s="157"/>
      <c r="DK332" s="157"/>
      <c r="DL332" s="157"/>
      <c r="DM332" s="157"/>
      <c r="DN332" s="157"/>
      <c r="DO332" s="157"/>
      <c r="DP332" s="157"/>
      <c r="DQ332" s="157"/>
      <c r="DR332" s="157"/>
      <c r="DS332" s="157"/>
      <c r="DT332" s="157"/>
      <c r="DU332" s="157"/>
      <c r="DV332" s="157"/>
      <c r="DW332" s="157"/>
      <c r="DX332" s="157"/>
      <c r="DY332" s="157"/>
      <c r="DZ332" s="157"/>
      <c r="EA332" s="157"/>
      <c r="EB332" s="157"/>
      <c r="EC332" s="157"/>
      <c r="ED332" s="157"/>
      <c r="EE332" s="157"/>
      <c r="EF332" s="157"/>
      <c r="EG332" s="157"/>
      <c r="EH332" s="157"/>
      <c r="EI332" s="157"/>
      <c r="EJ332" s="157"/>
      <c r="EK332" s="157"/>
      <c r="EL332" s="157"/>
      <c r="EM332" s="157"/>
      <c r="EN332" s="157"/>
      <c r="EO332" s="157"/>
      <c r="EP332" s="157"/>
      <c r="EQ332" s="157"/>
      <c r="ER332" s="157"/>
      <c r="ES332" s="157"/>
      <c r="ET332" s="157"/>
      <c r="EU332" s="157"/>
      <c r="EV332" s="157"/>
      <c r="EW332" s="157"/>
      <c r="EX332" s="157"/>
      <c r="EY332" s="157"/>
      <c r="EZ332" s="157"/>
      <c r="FA332" s="157"/>
      <c r="FB332" s="157"/>
      <c r="FC332" s="157"/>
      <c r="FD332" s="157"/>
      <c r="FE332" s="157"/>
      <c r="FF332" s="157"/>
      <c r="FG332" s="157"/>
      <c r="FH332" s="157"/>
      <c r="FI332" s="157"/>
      <c r="FJ332" s="157"/>
      <c r="FK332" s="157"/>
      <c r="FL332" s="157"/>
      <c r="FM332" s="157"/>
      <c r="FN332" s="157"/>
      <c r="FO332" s="157"/>
      <c r="FP332" s="157"/>
      <c r="FQ332" s="157"/>
      <c r="FR332" s="157"/>
      <c r="FS332" s="157"/>
      <c r="FT332" s="157"/>
      <c r="FU332" s="157"/>
      <c r="FV332" s="157"/>
      <c r="FW332" s="157"/>
      <c r="FX332" s="157"/>
      <c r="FY332" s="157"/>
      <c r="FZ332" s="157"/>
      <c r="GA332" s="157"/>
      <c r="GB332" s="157"/>
      <c r="GC332" s="157"/>
      <c r="GD332" s="157"/>
      <c r="GE332" s="157"/>
      <c r="GF332" s="157"/>
      <c r="GG332" s="157"/>
      <c r="GH332" s="157"/>
      <c r="GI332" s="157"/>
      <c r="GJ332" s="157"/>
      <c r="GK332" s="157"/>
      <c r="GL332" s="157"/>
      <c r="GM332" s="157"/>
      <c r="GN332" s="157"/>
      <c r="GO332" s="157"/>
      <c r="GP332" s="157"/>
      <c r="GQ332" s="157"/>
      <c r="GR332" s="157"/>
      <c r="GS332" s="157"/>
      <c r="GT332" s="157"/>
      <c r="GU332" s="157"/>
      <c r="GV332" s="157"/>
      <c r="GW332" s="157"/>
      <c r="GX332" s="157"/>
      <c r="GY332" s="157"/>
      <c r="GZ332" s="157"/>
      <c r="HA332" s="157"/>
      <c r="HB332" s="157"/>
      <c r="HC332" s="157"/>
      <c r="HD332" s="157"/>
      <c r="HE332" s="157"/>
      <c r="HF332" s="157"/>
      <c r="HG332" s="157"/>
      <c r="HH332" s="157"/>
      <c r="HI332" s="157"/>
      <c r="HJ332" s="157"/>
      <c r="HK332" s="157"/>
      <c r="HL332" s="157"/>
      <c r="HM332" s="157"/>
      <c r="HN332" s="157"/>
      <c r="HO332" s="157"/>
      <c r="HP332" s="157"/>
      <c r="HQ332" s="157"/>
      <c r="HR332" s="157"/>
      <c r="HS332" s="157"/>
      <c r="HT332" s="157"/>
      <c r="HU332" s="157"/>
      <c r="HV332" s="157"/>
      <c r="HW332" s="157"/>
      <c r="HX332" s="157"/>
      <c r="HY332" s="157"/>
      <c r="HZ332" s="157"/>
      <c r="IA332" s="157"/>
      <c r="IB332" s="157"/>
      <c r="IC332" s="157"/>
      <c r="ID332" s="157"/>
      <c r="IE332" s="157"/>
      <c r="IF332" s="157"/>
      <c r="IG332" s="157"/>
      <c r="IH332" s="157"/>
      <c r="II332" s="157"/>
      <c r="IJ332" s="157"/>
      <c r="IK332" s="157"/>
      <c r="IL332" s="157"/>
      <c r="IM332" s="157"/>
      <c r="IN332" s="157"/>
      <c r="IO332" s="157"/>
      <c r="IP332" s="157"/>
      <c r="IQ332" s="157"/>
      <c r="IR332" s="157"/>
      <c r="IS332" s="157"/>
      <c r="IT332" s="157"/>
      <c r="IU332" s="157"/>
      <c r="IV332" s="157"/>
      <c r="IW332" s="157"/>
      <c r="IX332" s="157"/>
      <c r="IY332" s="157"/>
      <c r="IZ332" s="157"/>
      <c r="JA332" s="157"/>
      <c r="JB332" s="157"/>
      <c r="JC332" s="157"/>
      <c r="JD332" s="157"/>
      <c r="JE332" s="157"/>
      <c r="JF332" s="157"/>
      <c r="JG332" s="157"/>
      <c r="JH332" s="157"/>
      <c r="JI332" s="157"/>
      <c r="JJ332" s="157"/>
      <c r="JK332" s="157"/>
      <c r="JL332" s="157"/>
      <c r="JM332" s="157"/>
      <c r="JN332" s="157"/>
      <c r="JO332" s="157"/>
      <c r="JP332" s="157"/>
      <c r="JQ332" s="157"/>
      <c r="JR332" s="157"/>
      <c r="JS332" s="157"/>
      <c r="JT332" s="157"/>
      <c r="JU332" s="157"/>
      <c r="JV332" s="157"/>
      <c r="JW332" s="157"/>
      <c r="JX332" s="157"/>
      <c r="JY332" s="157"/>
      <c r="JZ332" s="157"/>
      <c r="KA332" s="157"/>
      <c r="KB332" s="157"/>
      <c r="KC332" s="157"/>
      <c r="KD332" s="157"/>
      <c r="KE332" s="157"/>
      <c r="KF332" s="157"/>
      <c r="KG332" s="157"/>
      <c r="KH332" s="157"/>
      <c r="KI332" s="157"/>
      <c r="KJ332" s="157"/>
      <c r="KK332" s="157"/>
      <c r="KL332" s="157"/>
      <c r="KM332" s="157"/>
      <c r="KN332" s="157"/>
      <c r="KO332" s="157"/>
      <c r="KP332" s="157"/>
      <c r="KQ332" s="157"/>
      <c r="KR332" s="157"/>
      <c r="KS332" s="157"/>
      <c r="KT332" s="157"/>
      <c r="KU332" s="157"/>
      <c r="KV332" s="157"/>
      <c r="KW332" s="157"/>
      <c r="KX332" s="157"/>
      <c r="KY332" s="157"/>
      <c r="KZ332" s="157"/>
      <c r="LA332" s="157"/>
      <c r="LB332" s="157"/>
      <c r="LC332" s="157"/>
      <c r="LD332" s="157"/>
      <c r="LE332" s="157"/>
      <c r="LF332" s="157"/>
      <c r="LG332" s="157"/>
      <c r="LH332" s="157"/>
      <c r="LI332" s="157"/>
      <c r="LJ332" s="157"/>
      <c r="LK332" s="157"/>
      <c r="LL332" s="157"/>
      <c r="LM332" s="157"/>
      <c r="LN332" s="157"/>
      <c r="LO332" s="157"/>
      <c r="LP332" s="157"/>
      <c r="LQ332" s="157"/>
      <c r="LR332" s="157"/>
    </row>
    <row r="333" spans="1:330" s="159" customFormat="1" x14ac:dyDescent="0.2">
      <c r="A333" s="145" t="s">
        <v>616</v>
      </c>
      <c r="B333" s="145" t="s">
        <v>641</v>
      </c>
      <c r="C333" s="147">
        <v>43</v>
      </c>
      <c r="D333" s="147"/>
      <c r="E333" s="145"/>
      <c r="F333" s="168">
        <v>329</v>
      </c>
      <c r="G333" s="148"/>
      <c r="H333" s="149"/>
      <c r="I333" s="101">
        <f t="shared" ref="I333:AL333" si="617">I334</f>
        <v>1000</v>
      </c>
      <c r="J333" s="101">
        <f t="shared" si="617"/>
        <v>0</v>
      </c>
      <c r="K333" s="101">
        <f t="shared" si="617"/>
        <v>250</v>
      </c>
      <c r="L333" s="101">
        <f t="shared" si="617"/>
        <v>0</v>
      </c>
      <c r="M333" s="108">
        <f t="shared" si="617"/>
        <v>250</v>
      </c>
      <c r="N333" s="108">
        <f t="shared" si="617"/>
        <v>0</v>
      </c>
      <c r="O333" s="108">
        <f t="shared" si="617"/>
        <v>250</v>
      </c>
      <c r="P333" s="108">
        <f t="shared" si="617"/>
        <v>0</v>
      </c>
      <c r="Q333" s="108">
        <f t="shared" si="617"/>
        <v>250</v>
      </c>
      <c r="R333" s="108">
        <f t="shared" si="617"/>
        <v>0</v>
      </c>
      <c r="S333" s="108">
        <f t="shared" si="617"/>
        <v>0</v>
      </c>
      <c r="T333" s="108">
        <f t="shared" si="617"/>
        <v>0</v>
      </c>
      <c r="U333" s="101">
        <f t="shared" si="617"/>
        <v>0</v>
      </c>
      <c r="V333" s="101">
        <f t="shared" si="617"/>
        <v>0</v>
      </c>
      <c r="W333" s="108">
        <f t="shared" si="617"/>
        <v>0</v>
      </c>
      <c r="X333" s="108">
        <f t="shared" si="617"/>
        <v>0</v>
      </c>
      <c r="Y333" s="108">
        <f t="shared" si="617"/>
        <v>0</v>
      </c>
      <c r="Z333" s="108">
        <f t="shared" si="617"/>
        <v>0</v>
      </c>
      <c r="AA333" s="108">
        <f t="shared" si="617"/>
        <v>0</v>
      </c>
      <c r="AB333" s="108">
        <f t="shared" si="617"/>
        <v>0</v>
      </c>
      <c r="AC333" s="108">
        <f t="shared" si="617"/>
        <v>0</v>
      </c>
      <c r="AD333" s="108">
        <f t="shared" si="617"/>
        <v>0</v>
      </c>
      <c r="AE333" s="108">
        <f t="shared" si="617"/>
        <v>0</v>
      </c>
      <c r="AF333" s="108">
        <f t="shared" si="617"/>
        <v>0</v>
      </c>
      <c r="AG333" s="108">
        <f t="shared" si="617"/>
        <v>0</v>
      </c>
      <c r="AH333" s="108">
        <f t="shared" si="617"/>
        <v>0</v>
      </c>
      <c r="AI333" s="108">
        <f t="shared" si="617"/>
        <v>0</v>
      </c>
      <c r="AJ333" s="108">
        <f t="shared" si="617"/>
        <v>0</v>
      </c>
      <c r="AK333" s="108">
        <f t="shared" si="617"/>
        <v>0</v>
      </c>
      <c r="AL333" s="108">
        <f t="shared" si="617"/>
        <v>0</v>
      </c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0"/>
      <c r="BN333" s="150"/>
      <c r="BO333" s="150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50"/>
      <c r="CH333" s="150"/>
      <c r="CI333" s="150"/>
      <c r="CJ333" s="150"/>
      <c r="CK333" s="150"/>
      <c r="CL333" s="150"/>
      <c r="CM333" s="150"/>
      <c r="CN333" s="150"/>
      <c r="CO333" s="150"/>
      <c r="CP333" s="150"/>
      <c r="CQ333" s="150"/>
      <c r="CR333" s="150"/>
      <c r="CS333" s="150"/>
      <c r="CT333" s="150"/>
      <c r="CU333" s="150"/>
      <c r="CV333" s="150"/>
      <c r="CW333" s="150"/>
      <c r="CX333" s="150"/>
      <c r="CY333" s="150"/>
      <c r="CZ333" s="150"/>
      <c r="DA333" s="150"/>
      <c r="DB333" s="150"/>
      <c r="DC333" s="150"/>
      <c r="DD333" s="150"/>
      <c r="DE333" s="150"/>
      <c r="DF333" s="150"/>
      <c r="DG333" s="150"/>
      <c r="DH333" s="150"/>
      <c r="DI333" s="150"/>
      <c r="DJ333" s="150"/>
      <c r="DK333" s="150"/>
      <c r="DL333" s="150"/>
      <c r="DM333" s="150"/>
      <c r="DN333" s="150"/>
      <c r="DO333" s="150"/>
      <c r="DP333" s="150"/>
      <c r="DQ333" s="150"/>
      <c r="DR333" s="150"/>
      <c r="DS333" s="150"/>
      <c r="DT333" s="150"/>
      <c r="DU333" s="150"/>
      <c r="DV333" s="150"/>
      <c r="DW333" s="150"/>
      <c r="DX333" s="150"/>
      <c r="DY333" s="150"/>
      <c r="DZ333" s="150"/>
      <c r="EA333" s="150"/>
      <c r="EB333" s="150"/>
      <c r="EC333" s="150"/>
      <c r="ED333" s="150"/>
      <c r="EE333" s="150"/>
      <c r="EF333" s="150"/>
      <c r="EG333" s="150"/>
      <c r="EH333" s="150"/>
      <c r="EI333" s="150"/>
      <c r="EJ333" s="150"/>
      <c r="EK333" s="150"/>
      <c r="EL333" s="150"/>
      <c r="EM333" s="150"/>
      <c r="EN333" s="150"/>
      <c r="EO333" s="150"/>
      <c r="EP333" s="150"/>
      <c r="EQ333" s="150"/>
      <c r="ER333" s="150"/>
      <c r="ES333" s="150"/>
      <c r="ET333" s="150"/>
      <c r="EU333" s="150"/>
      <c r="EV333" s="150"/>
      <c r="EW333" s="150"/>
      <c r="EX333" s="150"/>
      <c r="EY333" s="150"/>
      <c r="EZ333" s="150"/>
      <c r="FA333" s="150"/>
      <c r="FB333" s="150"/>
      <c r="FC333" s="150"/>
      <c r="FD333" s="150"/>
      <c r="FE333" s="150"/>
      <c r="FF333" s="150"/>
      <c r="FG333" s="150"/>
      <c r="FH333" s="150"/>
      <c r="FI333" s="150"/>
      <c r="FJ333" s="150"/>
      <c r="FK333" s="150"/>
      <c r="FL333" s="150"/>
      <c r="FM333" s="150"/>
      <c r="FN333" s="150"/>
      <c r="FO333" s="150"/>
      <c r="FP333" s="150"/>
      <c r="FQ333" s="150"/>
      <c r="FR333" s="150"/>
      <c r="FS333" s="150"/>
      <c r="FT333" s="150"/>
      <c r="FU333" s="150"/>
      <c r="FV333" s="150"/>
      <c r="FW333" s="150"/>
      <c r="FX333" s="150"/>
      <c r="FY333" s="150"/>
      <c r="FZ333" s="150"/>
      <c r="GA333" s="150"/>
      <c r="GB333" s="150"/>
      <c r="GC333" s="150"/>
      <c r="GD333" s="150"/>
      <c r="GE333" s="150"/>
      <c r="GF333" s="150"/>
      <c r="GG333" s="150"/>
      <c r="GH333" s="150"/>
      <c r="GI333" s="150"/>
      <c r="GJ333" s="150"/>
      <c r="GK333" s="150"/>
      <c r="GL333" s="150"/>
      <c r="GM333" s="150"/>
      <c r="GN333" s="150"/>
      <c r="GO333" s="150"/>
      <c r="GP333" s="150"/>
      <c r="GQ333" s="150"/>
      <c r="GR333" s="150"/>
      <c r="GS333" s="150"/>
      <c r="GT333" s="150"/>
      <c r="GU333" s="150"/>
      <c r="GV333" s="150"/>
      <c r="GW333" s="150"/>
      <c r="GX333" s="150"/>
      <c r="GY333" s="150"/>
      <c r="GZ333" s="150"/>
      <c r="HA333" s="150"/>
      <c r="HB333" s="150"/>
      <c r="HC333" s="150"/>
      <c r="HD333" s="150"/>
      <c r="HE333" s="150"/>
      <c r="HF333" s="150"/>
      <c r="HG333" s="150"/>
      <c r="HH333" s="150"/>
      <c r="HI333" s="150"/>
      <c r="HJ333" s="150"/>
      <c r="HK333" s="150"/>
      <c r="HL333" s="150"/>
      <c r="HM333" s="150"/>
      <c r="HN333" s="150"/>
      <c r="HO333" s="150"/>
      <c r="HP333" s="150"/>
      <c r="HQ333" s="150"/>
      <c r="HR333" s="150"/>
      <c r="HS333" s="150"/>
      <c r="HT333" s="150"/>
      <c r="HU333" s="150"/>
      <c r="HV333" s="150"/>
      <c r="HW333" s="150"/>
      <c r="HX333" s="150"/>
      <c r="HY333" s="150"/>
      <c r="HZ333" s="150"/>
      <c r="IA333" s="150"/>
      <c r="IB333" s="150"/>
      <c r="IC333" s="150"/>
      <c r="ID333" s="150"/>
      <c r="IE333" s="150"/>
      <c r="IF333" s="150"/>
      <c r="IG333" s="150"/>
      <c r="IH333" s="150"/>
      <c r="II333" s="150"/>
      <c r="IJ333" s="150"/>
      <c r="IK333" s="150"/>
      <c r="IL333" s="150"/>
      <c r="IM333" s="150"/>
      <c r="IN333" s="150"/>
      <c r="IO333" s="150"/>
      <c r="IP333" s="150"/>
      <c r="IQ333" s="150"/>
      <c r="IR333" s="150"/>
      <c r="IS333" s="150"/>
      <c r="IT333" s="150"/>
      <c r="IU333" s="150"/>
      <c r="IV333" s="150"/>
      <c r="IW333" s="150"/>
      <c r="IX333" s="150"/>
      <c r="IY333" s="150"/>
      <c r="IZ333" s="150"/>
      <c r="JA333" s="150"/>
      <c r="JB333" s="150"/>
      <c r="JC333" s="150"/>
      <c r="JD333" s="150"/>
      <c r="JE333" s="150"/>
      <c r="JF333" s="150"/>
      <c r="JG333" s="150"/>
      <c r="JH333" s="150"/>
      <c r="JI333" s="150"/>
      <c r="JJ333" s="150"/>
      <c r="JK333" s="150"/>
      <c r="JL333" s="150"/>
      <c r="JM333" s="150"/>
      <c r="JN333" s="150"/>
      <c r="JO333" s="150"/>
      <c r="JP333" s="150"/>
      <c r="JQ333" s="150"/>
      <c r="JR333" s="150"/>
      <c r="JS333" s="150"/>
      <c r="JT333" s="150"/>
      <c r="JU333" s="150"/>
      <c r="JV333" s="150"/>
      <c r="JW333" s="150"/>
      <c r="JX333" s="150"/>
      <c r="JY333" s="150"/>
      <c r="JZ333" s="150"/>
      <c r="KA333" s="150"/>
      <c r="KB333" s="150"/>
      <c r="KC333" s="150"/>
      <c r="KD333" s="150"/>
      <c r="KE333" s="150"/>
      <c r="KF333" s="150"/>
      <c r="KG333" s="150"/>
      <c r="KH333" s="150"/>
      <c r="KI333" s="150"/>
      <c r="KJ333" s="150"/>
      <c r="KK333" s="150"/>
      <c r="KL333" s="150"/>
      <c r="KM333" s="150"/>
      <c r="KN333" s="150"/>
      <c r="KO333" s="150"/>
      <c r="KP333" s="150"/>
      <c r="KQ333" s="150"/>
      <c r="KR333" s="150"/>
      <c r="KS333" s="150"/>
      <c r="KT333" s="150"/>
      <c r="KU333" s="150"/>
      <c r="KV333" s="150"/>
      <c r="KW333" s="150"/>
      <c r="KX333" s="150"/>
      <c r="KY333" s="150"/>
      <c r="KZ333" s="150"/>
      <c r="LA333" s="150"/>
      <c r="LB333" s="150"/>
      <c r="LC333" s="150"/>
      <c r="LD333" s="150"/>
      <c r="LE333" s="150"/>
      <c r="LF333" s="150"/>
      <c r="LG333" s="150"/>
      <c r="LH333" s="150"/>
      <c r="LI333" s="150"/>
      <c r="LJ333" s="150"/>
      <c r="LK333" s="150"/>
      <c r="LL333" s="150"/>
      <c r="LM333" s="150"/>
      <c r="LN333" s="150"/>
      <c r="LO333" s="150"/>
      <c r="LP333" s="150"/>
      <c r="LQ333" s="150"/>
      <c r="LR333" s="150"/>
    </row>
    <row r="334" spans="1:330" s="158" customFormat="1" ht="15" x14ac:dyDescent="0.2">
      <c r="A334" s="151" t="s">
        <v>616</v>
      </c>
      <c r="B334" s="151" t="s">
        <v>641</v>
      </c>
      <c r="C334" s="153">
        <v>43</v>
      </c>
      <c r="D334" s="153"/>
      <c r="E334" s="151" t="s">
        <v>101</v>
      </c>
      <c r="F334" s="174">
        <v>3293</v>
      </c>
      <c r="G334" s="155" t="s">
        <v>64</v>
      </c>
      <c r="H334" s="156"/>
      <c r="I334" s="94">
        <v>1000</v>
      </c>
      <c r="J334" s="112"/>
      <c r="K334" s="94">
        <v>250</v>
      </c>
      <c r="L334" s="112"/>
      <c r="M334" s="118">
        <v>250</v>
      </c>
      <c r="N334" s="113"/>
      <c r="O334" s="118">
        <v>250</v>
      </c>
      <c r="P334" s="113"/>
      <c r="Q334" s="118">
        <v>250</v>
      </c>
      <c r="R334" s="113"/>
      <c r="S334" s="118"/>
      <c r="T334" s="113"/>
      <c r="U334" s="94">
        <v>0</v>
      </c>
      <c r="V334" s="112"/>
      <c r="W334" s="118"/>
      <c r="X334" s="113"/>
      <c r="Y334" s="118"/>
      <c r="Z334" s="113"/>
      <c r="AA334" s="118"/>
      <c r="AB334" s="113"/>
      <c r="AC334" s="118"/>
      <c r="AD334" s="113"/>
      <c r="AE334" s="118"/>
      <c r="AF334" s="113"/>
      <c r="AG334" s="118"/>
      <c r="AH334" s="113"/>
      <c r="AI334" s="118"/>
      <c r="AJ334" s="113"/>
      <c r="AK334" s="118"/>
      <c r="AL334" s="113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7"/>
      <c r="BD334" s="157"/>
      <c r="BE334" s="157"/>
      <c r="BF334" s="157"/>
      <c r="BG334" s="157"/>
      <c r="BH334" s="157"/>
      <c r="BI334" s="157"/>
      <c r="BJ334" s="157"/>
      <c r="BK334" s="157"/>
      <c r="BL334" s="157"/>
      <c r="BM334" s="157"/>
      <c r="BN334" s="157"/>
      <c r="BO334" s="157"/>
      <c r="BP334" s="157"/>
      <c r="BQ334" s="157"/>
      <c r="BR334" s="157"/>
      <c r="BS334" s="157"/>
      <c r="BT334" s="157"/>
      <c r="BU334" s="157"/>
      <c r="BV334" s="157"/>
      <c r="BW334" s="157"/>
      <c r="BX334" s="157"/>
      <c r="BY334" s="157"/>
      <c r="BZ334" s="157"/>
      <c r="CA334" s="157"/>
      <c r="CB334" s="157"/>
      <c r="CC334" s="157"/>
      <c r="CD334" s="157"/>
      <c r="CE334" s="157"/>
      <c r="CF334" s="157"/>
      <c r="CG334" s="157"/>
      <c r="CH334" s="157"/>
      <c r="CI334" s="157"/>
      <c r="CJ334" s="157"/>
      <c r="CK334" s="157"/>
      <c r="CL334" s="157"/>
      <c r="CM334" s="157"/>
      <c r="CN334" s="157"/>
      <c r="CO334" s="157"/>
      <c r="CP334" s="157"/>
      <c r="CQ334" s="157"/>
      <c r="CR334" s="157"/>
      <c r="CS334" s="157"/>
      <c r="CT334" s="157"/>
      <c r="CU334" s="157"/>
      <c r="CV334" s="157"/>
      <c r="CW334" s="157"/>
      <c r="CX334" s="157"/>
      <c r="CY334" s="157"/>
      <c r="CZ334" s="157"/>
      <c r="DA334" s="157"/>
      <c r="DB334" s="157"/>
      <c r="DC334" s="157"/>
      <c r="DD334" s="157"/>
      <c r="DE334" s="157"/>
      <c r="DF334" s="157"/>
      <c r="DG334" s="157"/>
      <c r="DH334" s="157"/>
      <c r="DI334" s="157"/>
      <c r="DJ334" s="157"/>
      <c r="DK334" s="157"/>
      <c r="DL334" s="157"/>
      <c r="DM334" s="157"/>
      <c r="DN334" s="157"/>
      <c r="DO334" s="157"/>
      <c r="DP334" s="157"/>
      <c r="DQ334" s="157"/>
      <c r="DR334" s="157"/>
      <c r="DS334" s="157"/>
      <c r="DT334" s="157"/>
      <c r="DU334" s="157"/>
      <c r="DV334" s="157"/>
      <c r="DW334" s="157"/>
      <c r="DX334" s="157"/>
      <c r="DY334" s="157"/>
      <c r="DZ334" s="157"/>
      <c r="EA334" s="157"/>
      <c r="EB334" s="157"/>
      <c r="EC334" s="157"/>
      <c r="ED334" s="157"/>
      <c r="EE334" s="157"/>
      <c r="EF334" s="157"/>
      <c r="EG334" s="157"/>
      <c r="EH334" s="157"/>
      <c r="EI334" s="157"/>
      <c r="EJ334" s="157"/>
      <c r="EK334" s="157"/>
      <c r="EL334" s="157"/>
      <c r="EM334" s="157"/>
      <c r="EN334" s="157"/>
      <c r="EO334" s="157"/>
      <c r="EP334" s="157"/>
      <c r="EQ334" s="157"/>
      <c r="ER334" s="157"/>
      <c r="ES334" s="157"/>
      <c r="ET334" s="157"/>
      <c r="EU334" s="157"/>
      <c r="EV334" s="157"/>
      <c r="EW334" s="157"/>
      <c r="EX334" s="157"/>
      <c r="EY334" s="157"/>
      <c r="EZ334" s="157"/>
      <c r="FA334" s="157"/>
      <c r="FB334" s="157"/>
      <c r="FC334" s="157"/>
      <c r="FD334" s="157"/>
      <c r="FE334" s="157"/>
      <c r="FF334" s="157"/>
      <c r="FG334" s="157"/>
      <c r="FH334" s="157"/>
      <c r="FI334" s="157"/>
      <c r="FJ334" s="157"/>
      <c r="FK334" s="157"/>
      <c r="FL334" s="157"/>
      <c r="FM334" s="157"/>
      <c r="FN334" s="157"/>
      <c r="FO334" s="157"/>
      <c r="FP334" s="157"/>
      <c r="FQ334" s="157"/>
      <c r="FR334" s="157"/>
      <c r="FS334" s="157"/>
      <c r="FT334" s="157"/>
      <c r="FU334" s="157"/>
      <c r="FV334" s="157"/>
      <c r="FW334" s="157"/>
      <c r="FX334" s="157"/>
      <c r="FY334" s="157"/>
      <c r="FZ334" s="157"/>
      <c r="GA334" s="157"/>
      <c r="GB334" s="157"/>
      <c r="GC334" s="157"/>
      <c r="GD334" s="157"/>
      <c r="GE334" s="157"/>
      <c r="GF334" s="157"/>
      <c r="GG334" s="157"/>
      <c r="GH334" s="157"/>
      <c r="GI334" s="157"/>
      <c r="GJ334" s="157"/>
      <c r="GK334" s="157"/>
      <c r="GL334" s="157"/>
      <c r="GM334" s="157"/>
      <c r="GN334" s="157"/>
      <c r="GO334" s="157"/>
      <c r="GP334" s="157"/>
      <c r="GQ334" s="157"/>
      <c r="GR334" s="157"/>
      <c r="GS334" s="157"/>
      <c r="GT334" s="157"/>
      <c r="GU334" s="157"/>
      <c r="GV334" s="157"/>
      <c r="GW334" s="157"/>
      <c r="GX334" s="157"/>
      <c r="GY334" s="157"/>
      <c r="GZ334" s="157"/>
      <c r="HA334" s="157"/>
      <c r="HB334" s="157"/>
      <c r="HC334" s="157"/>
      <c r="HD334" s="157"/>
      <c r="HE334" s="157"/>
      <c r="HF334" s="157"/>
      <c r="HG334" s="157"/>
      <c r="HH334" s="157"/>
      <c r="HI334" s="157"/>
      <c r="HJ334" s="157"/>
      <c r="HK334" s="157"/>
      <c r="HL334" s="157"/>
      <c r="HM334" s="157"/>
      <c r="HN334" s="157"/>
      <c r="HO334" s="157"/>
      <c r="HP334" s="157"/>
      <c r="HQ334" s="157"/>
      <c r="HR334" s="157"/>
      <c r="HS334" s="157"/>
      <c r="HT334" s="157"/>
      <c r="HU334" s="157"/>
      <c r="HV334" s="157"/>
      <c r="HW334" s="157"/>
      <c r="HX334" s="157"/>
      <c r="HY334" s="157"/>
      <c r="HZ334" s="157"/>
      <c r="IA334" s="157"/>
      <c r="IB334" s="157"/>
      <c r="IC334" s="157"/>
      <c r="ID334" s="157"/>
      <c r="IE334" s="157"/>
      <c r="IF334" s="157"/>
      <c r="IG334" s="157"/>
      <c r="IH334" s="157"/>
      <c r="II334" s="157"/>
      <c r="IJ334" s="157"/>
      <c r="IK334" s="157"/>
      <c r="IL334" s="157"/>
      <c r="IM334" s="157"/>
      <c r="IN334" s="157"/>
      <c r="IO334" s="157"/>
      <c r="IP334" s="157"/>
      <c r="IQ334" s="157"/>
      <c r="IR334" s="157"/>
      <c r="IS334" s="157"/>
      <c r="IT334" s="157"/>
      <c r="IU334" s="157"/>
      <c r="IV334" s="157"/>
      <c r="IW334" s="157"/>
      <c r="IX334" s="157"/>
      <c r="IY334" s="157"/>
      <c r="IZ334" s="157"/>
      <c r="JA334" s="157"/>
      <c r="JB334" s="157"/>
      <c r="JC334" s="157"/>
      <c r="JD334" s="157"/>
      <c r="JE334" s="157"/>
      <c r="JF334" s="157"/>
      <c r="JG334" s="157"/>
      <c r="JH334" s="157"/>
      <c r="JI334" s="157"/>
      <c r="JJ334" s="157"/>
      <c r="JK334" s="157"/>
      <c r="JL334" s="157"/>
      <c r="JM334" s="157"/>
      <c r="JN334" s="157"/>
      <c r="JO334" s="157"/>
      <c r="JP334" s="157"/>
      <c r="JQ334" s="157"/>
      <c r="JR334" s="157"/>
      <c r="JS334" s="157"/>
      <c r="JT334" s="157"/>
      <c r="JU334" s="157"/>
      <c r="JV334" s="157"/>
      <c r="JW334" s="157"/>
      <c r="JX334" s="157"/>
      <c r="JY334" s="157"/>
      <c r="JZ334" s="157"/>
      <c r="KA334" s="157"/>
      <c r="KB334" s="157"/>
      <c r="KC334" s="157"/>
      <c r="KD334" s="157"/>
      <c r="KE334" s="157"/>
      <c r="KF334" s="157"/>
      <c r="KG334" s="157"/>
      <c r="KH334" s="157"/>
      <c r="KI334" s="157"/>
      <c r="KJ334" s="157"/>
      <c r="KK334" s="157"/>
      <c r="KL334" s="157"/>
      <c r="KM334" s="157"/>
      <c r="KN334" s="157"/>
      <c r="KO334" s="157"/>
      <c r="KP334" s="157"/>
      <c r="KQ334" s="157"/>
      <c r="KR334" s="157"/>
      <c r="KS334" s="157"/>
      <c r="KT334" s="157"/>
      <c r="KU334" s="157"/>
      <c r="KV334" s="157"/>
      <c r="KW334" s="157"/>
      <c r="KX334" s="157"/>
      <c r="KY334" s="157"/>
      <c r="KZ334" s="157"/>
      <c r="LA334" s="157"/>
      <c r="LB334" s="157"/>
      <c r="LC334" s="157"/>
      <c r="LD334" s="157"/>
      <c r="LE334" s="157"/>
      <c r="LF334" s="157"/>
      <c r="LG334" s="157"/>
      <c r="LH334" s="157"/>
      <c r="LI334" s="157"/>
      <c r="LJ334" s="157"/>
      <c r="LK334" s="157"/>
      <c r="LL334" s="157"/>
      <c r="LM334" s="157"/>
      <c r="LN334" s="157"/>
      <c r="LO334" s="157"/>
      <c r="LP334" s="157"/>
      <c r="LQ334" s="157"/>
      <c r="LR334" s="157"/>
    </row>
    <row r="335" spans="1:330" x14ac:dyDescent="0.2">
      <c r="A335" s="170" t="s">
        <v>616</v>
      </c>
      <c r="B335" s="170" t="s">
        <v>641</v>
      </c>
      <c r="C335" s="141">
        <v>43</v>
      </c>
      <c r="D335" s="141"/>
      <c r="E335" s="171"/>
      <c r="F335" s="142">
        <v>42</v>
      </c>
      <c r="G335" s="143"/>
      <c r="H335" s="172"/>
      <c r="I335" s="105">
        <f t="shared" ref="I335:AK336" si="618">I336</f>
        <v>0</v>
      </c>
      <c r="J335" s="105">
        <f t="shared" si="618"/>
        <v>0</v>
      </c>
      <c r="K335" s="105">
        <f t="shared" si="618"/>
        <v>500</v>
      </c>
      <c r="L335" s="105">
        <f t="shared" si="618"/>
        <v>0</v>
      </c>
      <c r="M335" s="105">
        <f t="shared" si="618"/>
        <v>500</v>
      </c>
      <c r="N335" s="105">
        <f t="shared" si="618"/>
        <v>0</v>
      </c>
      <c r="O335" s="105">
        <f t="shared" si="618"/>
        <v>500</v>
      </c>
      <c r="P335" s="105">
        <f t="shared" si="618"/>
        <v>0</v>
      </c>
      <c r="Q335" s="105">
        <f t="shared" si="618"/>
        <v>500</v>
      </c>
      <c r="R335" s="105">
        <f t="shared" si="618"/>
        <v>0</v>
      </c>
      <c r="S335" s="105">
        <f t="shared" si="618"/>
        <v>0</v>
      </c>
      <c r="T335" s="105">
        <f t="shared" si="618"/>
        <v>0</v>
      </c>
      <c r="U335" s="105">
        <f t="shared" si="618"/>
        <v>0</v>
      </c>
      <c r="V335" s="105">
        <f t="shared" si="618"/>
        <v>0</v>
      </c>
      <c r="W335" s="105">
        <f t="shared" si="618"/>
        <v>0</v>
      </c>
      <c r="X335" s="105">
        <f t="shared" si="618"/>
        <v>0</v>
      </c>
      <c r="Y335" s="105">
        <f t="shared" si="618"/>
        <v>0</v>
      </c>
      <c r="Z335" s="105">
        <f t="shared" si="618"/>
        <v>0</v>
      </c>
      <c r="AA335" s="105">
        <f t="shared" si="618"/>
        <v>0</v>
      </c>
      <c r="AB335" s="105">
        <f t="shared" si="618"/>
        <v>0</v>
      </c>
      <c r="AC335" s="105">
        <f t="shared" si="618"/>
        <v>0</v>
      </c>
      <c r="AD335" s="105">
        <f t="shared" si="618"/>
        <v>0</v>
      </c>
      <c r="AE335" s="105">
        <f t="shared" si="618"/>
        <v>0</v>
      </c>
      <c r="AF335" s="105">
        <f t="shared" si="618"/>
        <v>0</v>
      </c>
      <c r="AG335" s="105">
        <f t="shared" si="618"/>
        <v>0</v>
      </c>
      <c r="AH335" s="105">
        <f t="shared" ref="AG335:AJ336" si="619">AH336</f>
        <v>0</v>
      </c>
      <c r="AI335" s="105">
        <f t="shared" si="618"/>
        <v>0</v>
      </c>
      <c r="AJ335" s="105">
        <f t="shared" si="619"/>
        <v>0</v>
      </c>
      <c r="AK335" s="105">
        <f t="shared" si="618"/>
        <v>0</v>
      </c>
      <c r="AL335" s="105">
        <f t="shared" ref="AK335:AL336" si="620">AL336</f>
        <v>0</v>
      </c>
    </row>
    <row r="336" spans="1:330" s="159" customFormat="1" x14ac:dyDescent="0.2">
      <c r="A336" s="145" t="s">
        <v>616</v>
      </c>
      <c r="B336" s="145" t="s">
        <v>641</v>
      </c>
      <c r="C336" s="147">
        <v>43</v>
      </c>
      <c r="D336" s="147"/>
      <c r="E336" s="145"/>
      <c r="F336" s="168">
        <v>422</v>
      </c>
      <c r="G336" s="148"/>
      <c r="H336" s="149"/>
      <c r="I336" s="101">
        <f t="shared" si="618"/>
        <v>0</v>
      </c>
      <c r="J336" s="101">
        <f t="shared" si="618"/>
        <v>0</v>
      </c>
      <c r="K336" s="101">
        <f t="shared" si="618"/>
        <v>500</v>
      </c>
      <c r="L336" s="101">
        <f t="shared" si="618"/>
        <v>0</v>
      </c>
      <c r="M336" s="108">
        <f t="shared" si="618"/>
        <v>500</v>
      </c>
      <c r="N336" s="108">
        <f t="shared" si="618"/>
        <v>0</v>
      </c>
      <c r="O336" s="108">
        <f t="shared" si="618"/>
        <v>500</v>
      </c>
      <c r="P336" s="108">
        <f t="shared" si="618"/>
        <v>0</v>
      </c>
      <c r="Q336" s="108">
        <f t="shared" si="618"/>
        <v>500</v>
      </c>
      <c r="R336" s="108">
        <f t="shared" si="618"/>
        <v>0</v>
      </c>
      <c r="S336" s="108">
        <f t="shared" si="618"/>
        <v>0</v>
      </c>
      <c r="T336" s="108">
        <f t="shared" si="618"/>
        <v>0</v>
      </c>
      <c r="U336" s="101">
        <f t="shared" si="618"/>
        <v>0</v>
      </c>
      <c r="V336" s="101">
        <f t="shared" si="618"/>
        <v>0</v>
      </c>
      <c r="W336" s="108">
        <f t="shared" si="618"/>
        <v>0</v>
      </c>
      <c r="X336" s="108">
        <f t="shared" si="618"/>
        <v>0</v>
      </c>
      <c r="Y336" s="108">
        <f t="shared" si="618"/>
        <v>0</v>
      </c>
      <c r="Z336" s="108">
        <f t="shared" si="618"/>
        <v>0</v>
      </c>
      <c r="AA336" s="108">
        <f t="shared" si="618"/>
        <v>0</v>
      </c>
      <c r="AB336" s="108">
        <f t="shared" si="618"/>
        <v>0</v>
      </c>
      <c r="AC336" s="108">
        <f t="shared" si="618"/>
        <v>0</v>
      </c>
      <c r="AD336" s="108">
        <f t="shared" si="618"/>
        <v>0</v>
      </c>
      <c r="AE336" s="108">
        <f t="shared" si="618"/>
        <v>0</v>
      </c>
      <c r="AF336" s="108">
        <f t="shared" si="618"/>
        <v>0</v>
      </c>
      <c r="AG336" s="108">
        <f t="shared" si="619"/>
        <v>0</v>
      </c>
      <c r="AH336" s="108">
        <f t="shared" si="619"/>
        <v>0</v>
      </c>
      <c r="AI336" s="108">
        <f t="shared" si="619"/>
        <v>0</v>
      </c>
      <c r="AJ336" s="108">
        <f t="shared" si="619"/>
        <v>0</v>
      </c>
      <c r="AK336" s="108">
        <f t="shared" si="620"/>
        <v>0</v>
      </c>
      <c r="AL336" s="108">
        <f t="shared" si="620"/>
        <v>0</v>
      </c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0"/>
      <c r="BN336" s="150"/>
      <c r="BO336" s="150"/>
      <c r="BP336" s="150"/>
      <c r="BQ336" s="150"/>
      <c r="BR336" s="150"/>
      <c r="BS336" s="150"/>
      <c r="BT336" s="150"/>
      <c r="BU336" s="150"/>
      <c r="BV336" s="150"/>
      <c r="BW336" s="150"/>
      <c r="BX336" s="150"/>
      <c r="BY336" s="150"/>
      <c r="BZ336" s="150"/>
      <c r="CA336" s="150"/>
      <c r="CB336" s="150"/>
      <c r="CC336" s="150"/>
      <c r="CD336" s="150"/>
      <c r="CE336" s="150"/>
      <c r="CF336" s="150"/>
      <c r="CG336" s="150"/>
      <c r="CH336" s="150"/>
      <c r="CI336" s="150"/>
      <c r="CJ336" s="150"/>
      <c r="CK336" s="150"/>
      <c r="CL336" s="150"/>
      <c r="CM336" s="150"/>
      <c r="CN336" s="150"/>
      <c r="CO336" s="150"/>
      <c r="CP336" s="150"/>
      <c r="CQ336" s="150"/>
      <c r="CR336" s="150"/>
      <c r="CS336" s="150"/>
      <c r="CT336" s="150"/>
      <c r="CU336" s="150"/>
      <c r="CV336" s="150"/>
      <c r="CW336" s="150"/>
      <c r="CX336" s="150"/>
      <c r="CY336" s="150"/>
      <c r="CZ336" s="150"/>
      <c r="DA336" s="150"/>
      <c r="DB336" s="150"/>
      <c r="DC336" s="150"/>
      <c r="DD336" s="150"/>
      <c r="DE336" s="150"/>
      <c r="DF336" s="150"/>
      <c r="DG336" s="150"/>
      <c r="DH336" s="150"/>
      <c r="DI336" s="150"/>
      <c r="DJ336" s="150"/>
      <c r="DK336" s="150"/>
      <c r="DL336" s="150"/>
      <c r="DM336" s="150"/>
      <c r="DN336" s="150"/>
      <c r="DO336" s="150"/>
      <c r="DP336" s="150"/>
      <c r="DQ336" s="150"/>
      <c r="DR336" s="150"/>
      <c r="DS336" s="150"/>
      <c r="DT336" s="150"/>
      <c r="DU336" s="150"/>
      <c r="DV336" s="150"/>
      <c r="DW336" s="150"/>
      <c r="DX336" s="150"/>
      <c r="DY336" s="150"/>
      <c r="DZ336" s="150"/>
      <c r="EA336" s="150"/>
      <c r="EB336" s="150"/>
      <c r="EC336" s="150"/>
      <c r="ED336" s="150"/>
      <c r="EE336" s="150"/>
      <c r="EF336" s="150"/>
      <c r="EG336" s="150"/>
      <c r="EH336" s="150"/>
      <c r="EI336" s="150"/>
      <c r="EJ336" s="150"/>
      <c r="EK336" s="150"/>
      <c r="EL336" s="150"/>
      <c r="EM336" s="150"/>
      <c r="EN336" s="150"/>
      <c r="EO336" s="150"/>
      <c r="EP336" s="150"/>
      <c r="EQ336" s="150"/>
      <c r="ER336" s="150"/>
      <c r="ES336" s="150"/>
      <c r="ET336" s="150"/>
      <c r="EU336" s="150"/>
      <c r="EV336" s="150"/>
      <c r="EW336" s="150"/>
      <c r="EX336" s="150"/>
      <c r="EY336" s="150"/>
      <c r="EZ336" s="150"/>
      <c r="FA336" s="150"/>
      <c r="FB336" s="150"/>
      <c r="FC336" s="150"/>
      <c r="FD336" s="150"/>
      <c r="FE336" s="150"/>
      <c r="FF336" s="150"/>
      <c r="FG336" s="150"/>
      <c r="FH336" s="150"/>
      <c r="FI336" s="150"/>
      <c r="FJ336" s="150"/>
      <c r="FK336" s="150"/>
      <c r="FL336" s="150"/>
      <c r="FM336" s="150"/>
      <c r="FN336" s="150"/>
      <c r="FO336" s="150"/>
      <c r="FP336" s="150"/>
      <c r="FQ336" s="150"/>
      <c r="FR336" s="150"/>
      <c r="FS336" s="150"/>
      <c r="FT336" s="150"/>
      <c r="FU336" s="150"/>
      <c r="FV336" s="150"/>
      <c r="FW336" s="150"/>
      <c r="FX336" s="150"/>
      <c r="FY336" s="150"/>
      <c r="FZ336" s="150"/>
      <c r="GA336" s="150"/>
      <c r="GB336" s="150"/>
      <c r="GC336" s="150"/>
      <c r="GD336" s="150"/>
      <c r="GE336" s="150"/>
      <c r="GF336" s="150"/>
      <c r="GG336" s="150"/>
      <c r="GH336" s="150"/>
      <c r="GI336" s="150"/>
      <c r="GJ336" s="150"/>
      <c r="GK336" s="150"/>
      <c r="GL336" s="150"/>
      <c r="GM336" s="150"/>
      <c r="GN336" s="150"/>
      <c r="GO336" s="150"/>
      <c r="GP336" s="150"/>
      <c r="GQ336" s="150"/>
      <c r="GR336" s="150"/>
      <c r="GS336" s="150"/>
      <c r="GT336" s="150"/>
      <c r="GU336" s="150"/>
      <c r="GV336" s="150"/>
      <c r="GW336" s="150"/>
      <c r="GX336" s="150"/>
      <c r="GY336" s="150"/>
      <c r="GZ336" s="150"/>
      <c r="HA336" s="150"/>
      <c r="HB336" s="150"/>
      <c r="HC336" s="150"/>
      <c r="HD336" s="150"/>
      <c r="HE336" s="150"/>
      <c r="HF336" s="150"/>
      <c r="HG336" s="150"/>
      <c r="HH336" s="150"/>
      <c r="HI336" s="150"/>
      <c r="HJ336" s="150"/>
      <c r="HK336" s="150"/>
      <c r="HL336" s="150"/>
      <c r="HM336" s="150"/>
      <c r="HN336" s="150"/>
      <c r="HO336" s="150"/>
      <c r="HP336" s="150"/>
      <c r="HQ336" s="150"/>
      <c r="HR336" s="150"/>
      <c r="HS336" s="150"/>
      <c r="HT336" s="150"/>
      <c r="HU336" s="150"/>
      <c r="HV336" s="150"/>
      <c r="HW336" s="150"/>
      <c r="HX336" s="150"/>
      <c r="HY336" s="150"/>
      <c r="HZ336" s="150"/>
      <c r="IA336" s="150"/>
      <c r="IB336" s="150"/>
      <c r="IC336" s="150"/>
      <c r="ID336" s="150"/>
      <c r="IE336" s="150"/>
      <c r="IF336" s="150"/>
      <c r="IG336" s="150"/>
      <c r="IH336" s="150"/>
      <c r="II336" s="150"/>
      <c r="IJ336" s="150"/>
      <c r="IK336" s="150"/>
      <c r="IL336" s="150"/>
      <c r="IM336" s="150"/>
      <c r="IN336" s="150"/>
      <c r="IO336" s="150"/>
      <c r="IP336" s="150"/>
      <c r="IQ336" s="150"/>
      <c r="IR336" s="150"/>
      <c r="IS336" s="150"/>
      <c r="IT336" s="150"/>
      <c r="IU336" s="150"/>
      <c r="IV336" s="150"/>
      <c r="IW336" s="150"/>
      <c r="IX336" s="150"/>
      <c r="IY336" s="150"/>
      <c r="IZ336" s="150"/>
      <c r="JA336" s="150"/>
      <c r="JB336" s="150"/>
      <c r="JC336" s="150"/>
      <c r="JD336" s="150"/>
      <c r="JE336" s="150"/>
      <c r="JF336" s="150"/>
      <c r="JG336" s="150"/>
      <c r="JH336" s="150"/>
      <c r="JI336" s="150"/>
      <c r="JJ336" s="150"/>
      <c r="JK336" s="150"/>
      <c r="JL336" s="150"/>
      <c r="JM336" s="150"/>
      <c r="JN336" s="150"/>
      <c r="JO336" s="150"/>
      <c r="JP336" s="150"/>
      <c r="JQ336" s="150"/>
      <c r="JR336" s="150"/>
      <c r="JS336" s="150"/>
      <c r="JT336" s="150"/>
      <c r="JU336" s="150"/>
      <c r="JV336" s="150"/>
      <c r="JW336" s="150"/>
      <c r="JX336" s="150"/>
      <c r="JY336" s="150"/>
      <c r="JZ336" s="150"/>
      <c r="KA336" s="150"/>
      <c r="KB336" s="150"/>
      <c r="KC336" s="150"/>
      <c r="KD336" s="150"/>
      <c r="KE336" s="150"/>
      <c r="KF336" s="150"/>
      <c r="KG336" s="150"/>
      <c r="KH336" s="150"/>
      <c r="KI336" s="150"/>
      <c r="KJ336" s="150"/>
      <c r="KK336" s="150"/>
      <c r="KL336" s="150"/>
      <c r="KM336" s="150"/>
      <c r="KN336" s="150"/>
      <c r="KO336" s="150"/>
      <c r="KP336" s="150"/>
      <c r="KQ336" s="150"/>
      <c r="KR336" s="150"/>
      <c r="KS336" s="150"/>
      <c r="KT336" s="150"/>
      <c r="KU336" s="150"/>
      <c r="KV336" s="150"/>
      <c r="KW336" s="150"/>
      <c r="KX336" s="150"/>
      <c r="KY336" s="150"/>
      <c r="KZ336" s="150"/>
      <c r="LA336" s="150"/>
      <c r="LB336" s="150"/>
      <c r="LC336" s="150"/>
      <c r="LD336" s="150"/>
      <c r="LE336" s="150"/>
      <c r="LF336" s="150"/>
      <c r="LG336" s="150"/>
      <c r="LH336" s="150"/>
      <c r="LI336" s="150"/>
      <c r="LJ336" s="150"/>
      <c r="LK336" s="150"/>
      <c r="LL336" s="150"/>
      <c r="LM336" s="150"/>
      <c r="LN336" s="150"/>
      <c r="LO336" s="150"/>
      <c r="LP336" s="150"/>
      <c r="LQ336" s="150"/>
      <c r="LR336" s="150"/>
    </row>
    <row r="337" spans="1:330" s="158" customFormat="1" ht="15" x14ac:dyDescent="0.2">
      <c r="A337" s="151" t="s">
        <v>616</v>
      </c>
      <c r="B337" s="151" t="s">
        <v>641</v>
      </c>
      <c r="C337" s="153">
        <v>43</v>
      </c>
      <c r="D337" s="153"/>
      <c r="E337" s="151" t="s">
        <v>101</v>
      </c>
      <c r="F337" s="174">
        <v>4227</v>
      </c>
      <c r="G337" s="155" t="s">
        <v>77</v>
      </c>
      <c r="H337" s="156"/>
      <c r="I337" s="94">
        <v>0</v>
      </c>
      <c r="J337" s="112"/>
      <c r="K337" s="94">
        <v>500</v>
      </c>
      <c r="L337" s="112"/>
      <c r="M337" s="118">
        <v>500</v>
      </c>
      <c r="N337" s="113"/>
      <c r="O337" s="118">
        <v>500</v>
      </c>
      <c r="P337" s="113"/>
      <c r="Q337" s="118">
        <v>500</v>
      </c>
      <c r="R337" s="113"/>
      <c r="S337" s="118"/>
      <c r="T337" s="113"/>
      <c r="U337" s="94">
        <v>0</v>
      </c>
      <c r="V337" s="112"/>
      <c r="W337" s="118"/>
      <c r="X337" s="113"/>
      <c r="Y337" s="118"/>
      <c r="Z337" s="113"/>
      <c r="AA337" s="118"/>
      <c r="AB337" s="113"/>
      <c r="AC337" s="118"/>
      <c r="AD337" s="113"/>
      <c r="AE337" s="118"/>
      <c r="AF337" s="113"/>
      <c r="AG337" s="118"/>
      <c r="AH337" s="113"/>
      <c r="AI337" s="118"/>
      <c r="AJ337" s="113"/>
      <c r="AK337" s="118"/>
      <c r="AL337" s="113"/>
      <c r="AM337" s="157"/>
      <c r="AN337" s="157"/>
      <c r="AO337" s="157"/>
      <c r="AP337" s="157"/>
      <c r="AQ337" s="157"/>
      <c r="AR337" s="157"/>
      <c r="AS337" s="157"/>
      <c r="AT337" s="157"/>
      <c r="AU337" s="157"/>
      <c r="AV337" s="157"/>
      <c r="AW337" s="157"/>
      <c r="AX337" s="157"/>
      <c r="AY337" s="157"/>
      <c r="AZ337" s="157"/>
      <c r="BA337" s="157"/>
      <c r="BB337" s="157"/>
      <c r="BC337" s="157"/>
      <c r="BD337" s="157"/>
      <c r="BE337" s="157"/>
      <c r="BF337" s="157"/>
      <c r="BG337" s="157"/>
      <c r="BH337" s="157"/>
      <c r="BI337" s="157"/>
      <c r="BJ337" s="157"/>
      <c r="BK337" s="157"/>
      <c r="BL337" s="157"/>
      <c r="BM337" s="157"/>
      <c r="BN337" s="157"/>
      <c r="BO337" s="157"/>
      <c r="BP337" s="157"/>
      <c r="BQ337" s="157"/>
      <c r="BR337" s="157"/>
      <c r="BS337" s="157"/>
      <c r="BT337" s="157"/>
      <c r="BU337" s="157"/>
      <c r="BV337" s="157"/>
      <c r="BW337" s="157"/>
      <c r="BX337" s="157"/>
      <c r="BY337" s="157"/>
      <c r="BZ337" s="157"/>
      <c r="CA337" s="157"/>
      <c r="CB337" s="157"/>
      <c r="CC337" s="157"/>
      <c r="CD337" s="157"/>
      <c r="CE337" s="157"/>
      <c r="CF337" s="157"/>
      <c r="CG337" s="157"/>
      <c r="CH337" s="157"/>
      <c r="CI337" s="157"/>
      <c r="CJ337" s="157"/>
      <c r="CK337" s="157"/>
      <c r="CL337" s="157"/>
      <c r="CM337" s="157"/>
      <c r="CN337" s="157"/>
      <c r="CO337" s="157"/>
      <c r="CP337" s="157"/>
      <c r="CQ337" s="157"/>
      <c r="CR337" s="157"/>
      <c r="CS337" s="157"/>
      <c r="CT337" s="157"/>
      <c r="CU337" s="157"/>
      <c r="CV337" s="157"/>
      <c r="CW337" s="157"/>
      <c r="CX337" s="157"/>
      <c r="CY337" s="157"/>
      <c r="CZ337" s="157"/>
      <c r="DA337" s="157"/>
      <c r="DB337" s="157"/>
      <c r="DC337" s="157"/>
      <c r="DD337" s="157"/>
      <c r="DE337" s="157"/>
      <c r="DF337" s="157"/>
      <c r="DG337" s="157"/>
      <c r="DH337" s="157"/>
      <c r="DI337" s="157"/>
      <c r="DJ337" s="157"/>
      <c r="DK337" s="157"/>
      <c r="DL337" s="157"/>
      <c r="DM337" s="157"/>
      <c r="DN337" s="157"/>
      <c r="DO337" s="157"/>
      <c r="DP337" s="157"/>
      <c r="DQ337" s="157"/>
      <c r="DR337" s="157"/>
      <c r="DS337" s="157"/>
      <c r="DT337" s="157"/>
      <c r="DU337" s="157"/>
      <c r="DV337" s="157"/>
      <c r="DW337" s="157"/>
      <c r="DX337" s="157"/>
      <c r="DY337" s="157"/>
      <c r="DZ337" s="157"/>
      <c r="EA337" s="157"/>
      <c r="EB337" s="157"/>
      <c r="EC337" s="157"/>
      <c r="ED337" s="157"/>
      <c r="EE337" s="157"/>
      <c r="EF337" s="157"/>
      <c r="EG337" s="157"/>
      <c r="EH337" s="157"/>
      <c r="EI337" s="157"/>
      <c r="EJ337" s="157"/>
      <c r="EK337" s="157"/>
      <c r="EL337" s="157"/>
      <c r="EM337" s="157"/>
      <c r="EN337" s="157"/>
      <c r="EO337" s="157"/>
      <c r="EP337" s="157"/>
      <c r="EQ337" s="157"/>
      <c r="ER337" s="157"/>
      <c r="ES337" s="157"/>
      <c r="ET337" s="157"/>
      <c r="EU337" s="157"/>
      <c r="EV337" s="157"/>
      <c r="EW337" s="157"/>
      <c r="EX337" s="157"/>
      <c r="EY337" s="157"/>
      <c r="EZ337" s="157"/>
      <c r="FA337" s="157"/>
      <c r="FB337" s="157"/>
      <c r="FC337" s="157"/>
      <c r="FD337" s="157"/>
      <c r="FE337" s="157"/>
      <c r="FF337" s="157"/>
      <c r="FG337" s="157"/>
      <c r="FH337" s="157"/>
      <c r="FI337" s="157"/>
      <c r="FJ337" s="157"/>
      <c r="FK337" s="157"/>
      <c r="FL337" s="157"/>
      <c r="FM337" s="157"/>
      <c r="FN337" s="157"/>
      <c r="FO337" s="157"/>
      <c r="FP337" s="157"/>
      <c r="FQ337" s="157"/>
      <c r="FR337" s="157"/>
      <c r="FS337" s="157"/>
      <c r="FT337" s="157"/>
      <c r="FU337" s="157"/>
      <c r="FV337" s="157"/>
      <c r="FW337" s="157"/>
      <c r="FX337" s="157"/>
      <c r="FY337" s="157"/>
      <c r="FZ337" s="157"/>
      <c r="GA337" s="157"/>
      <c r="GB337" s="157"/>
      <c r="GC337" s="157"/>
      <c r="GD337" s="157"/>
      <c r="GE337" s="157"/>
      <c r="GF337" s="157"/>
      <c r="GG337" s="157"/>
      <c r="GH337" s="157"/>
      <c r="GI337" s="157"/>
      <c r="GJ337" s="157"/>
      <c r="GK337" s="157"/>
      <c r="GL337" s="157"/>
      <c r="GM337" s="157"/>
      <c r="GN337" s="157"/>
      <c r="GO337" s="157"/>
      <c r="GP337" s="157"/>
      <c r="GQ337" s="157"/>
      <c r="GR337" s="157"/>
      <c r="GS337" s="157"/>
      <c r="GT337" s="157"/>
      <c r="GU337" s="157"/>
      <c r="GV337" s="157"/>
      <c r="GW337" s="157"/>
      <c r="GX337" s="157"/>
      <c r="GY337" s="157"/>
      <c r="GZ337" s="157"/>
      <c r="HA337" s="157"/>
      <c r="HB337" s="157"/>
      <c r="HC337" s="157"/>
      <c r="HD337" s="157"/>
      <c r="HE337" s="157"/>
      <c r="HF337" s="157"/>
      <c r="HG337" s="157"/>
      <c r="HH337" s="157"/>
      <c r="HI337" s="157"/>
      <c r="HJ337" s="157"/>
      <c r="HK337" s="157"/>
      <c r="HL337" s="157"/>
      <c r="HM337" s="157"/>
      <c r="HN337" s="157"/>
      <c r="HO337" s="157"/>
      <c r="HP337" s="157"/>
      <c r="HQ337" s="157"/>
      <c r="HR337" s="157"/>
      <c r="HS337" s="157"/>
      <c r="HT337" s="157"/>
      <c r="HU337" s="157"/>
      <c r="HV337" s="157"/>
      <c r="HW337" s="157"/>
      <c r="HX337" s="157"/>
      <c r="HY337" s="157"/>
      <c r="HZ337" s="157"/>
      <c r="IA337" s="157"/>
      <c r="IB337" s="157"/>
      <c r="IC337" s="157"/>
      <c r="ID337" s="157"/>
      <c r="IE337" s="157"/>
      <c r="IF337" s="157"/>
      <c r="IG337" s="157"/>
      <c r="IH337" s="157"/>
      <c r="II337" s="157"/>
      <c r="IJ337" s="157"/>
      <c r="IK337" s="157"/>
      <c r="IL337" s="157"/>
      <c r="IM337" s="157"/>
      <c r="IN337" s="157"/>
      <c r="IO337" s="157"/>
      <c r="IP337" s="157"/>
      <c r="IQ337" s="157"/>
      <c r="IR337" s="157"/>
      <c r="IS337" s="157"/>
      <c r="IT337" s="157"/>
      <c r="IU337" s="157"/>
      <c r="IV337" s="157"/>
      <c r="IW337" s="157"/>
      <c r="IX337" s="157"/>
      <c r="IY337" s="157"/>
      <c r="IZ337" s="157"/>
      <c r="JA337" s="157"/>
      <c r="JB337" s="157"/>
      <c r="JC337" s="157"/>
      <c r="JD337" s="157"/>
      <c r="JE337" s="157"/>
      <c r="JF337" s="157"/>
      <c r="JG337" s="157"/>
      <c r="JH337" s="157"/>
      <c r="JI337" s="157"/>
      <c r="JJ337" s="157"/>
      <c r="JK337" s="157"/>
      <c r="JL337" s="157"/>
      <c r="JM337" s="157"/>
      <c r="JN337" s="157"/>
      <c r="JO337" s="157"/>
      <c r="JP337" s="157"/>
      <c r="JQ337" s="157"/>
      <c r="JR337" s="157"/>
      <c r="JS337" s="157"/>
      <c r="JT337" s="157"/>
      <c r="JU337" s="157"/>
      <c r="JV337" s="157"/>
      <c r="JW337" s="157"/>
      <c r="JX337" s="157"/>
      <c r="JY337" s="157"/>
      <c r="JZ337" s="157"/>
      <c r="KA337" s="157"/>
      <c r="KB337" s="157"/>
      <c r="KC337" s="157"/>
      <c r="KD337" s="157"/>
      <c r="KE337" s="157"/>
      <c r="KF337" s="157"/>
      <c r="KG337" s="157"/>
      <c r="KH337" s="157"/>
      <c r="KI337" s="157"/>
      <c r="KJ337" s="157"/>
      <c r="KK337" s="157"/>
      <c r="KL337" s="157"/>
      <c r="KM337" s="157"/>
      <c r="KN337" s="157"/>
      <c r="KO337" s="157"/>
      <c r="KP337" s="157"/>
      <c r="KQ337" s="157"/>
      <c r="KR337" s="157"/>
      <c r="KS337" s="157"/>
      <c r="KT337" s="157"/>
      <c r="KU337" s="157"/>
      <c r="KV337" s="157"/>
      <c r="KW337" s="157"/>
      <c r="KX337" s="157"/>
      <c r="KY337" s="157"/>
      <c r="KZ337" s="157"/>
      <c r="LA337" s="157"/>
      <c r="LB337" s="157"/>
      <c r="LC337" s="157"/>
      <c r="LD337" s="157"/>
      <c r="LE337" s="157"/>
      <c r="LF337" s="157"/>
      <c r="LG337" s="157"/>
      <c r="LH337" s="157"/>
      <c r="LI337" s="157"/>
      <c r="LJ337" s="157"/>
      <c r="LK337" s="157"/>
      <c r="LL337" s="157"/>
      <c r="LM337" s="157"/>
      <c r="LN337" s="157"/>
      <c r="LO337" s="157"/>
      <c r="LP337" s="157"/>
      <c r="LQ337" s="157"/>
      <c r="LR337" s="157"/>
    </row>
    <row r="338" spans="1:330" x14ac:dyDescent="0.2">
      <c r="A338" s="170" t="s">
        <v>616</v>
      </c>
      <c r="B338" s="170" t="s">
        <v>641</v>
      </c>
      <c r="C338" s="141">
        <v>559</v>
      </c>
      <c r="D338" s="141"/>
      <c r="E338" s="171"/>
      <c r="F338" s="142">
        <v>31</v>
      </c>
      <c r="G338" s="143"/>
      <c r="H338" s="172"/>
      <c r="I338" s="105">
        <f>I339+I341</f>
        <v>10200</v>
      </c>
      <c r="J338" s="105">
        <f>J339+J341</f>
        <v>0</v>
      </c>
      <c r="K338" s="105">
        <f t="shared" ref="K338:AF338" si="621">K339+K341</f>
        <v>10200</v>
      </c>
      <c r="L338" s="105">
        <f t="shared" si="621"/>
        <v>0</v>
      </c>
      <c r="M338" s="105">
        <f t="shared" si="621"/>
        <v>10200</v>
      </c>
      <c r="N338" s="105">
        <f t="shared" si="621"/>
        <v>0</v>
      </c>
      <c r="O338" s="105">
        <f t="shared" ref="O338:P338" si="622">O339+O341</f>
        <v>10200</v>
      </c>
      <c r="P338" s="105">
        <f t="shared" si="622"/>
        <v>0</v>
      </c>
      <c r="Q338" s="105">
        <f t="shared" ref="Q338:T338" si="623">Q339+Q341</f>
        <v>10200</v>
      </c>
      <c r="R338" s="105">
        <f t="shared" si="623"/>
        <v>0</v>
      </c>
      <c r="S338" s="105">
        <f t="shared" si="623"/>
        <v>0</v>
      </c>
      <c r="T338" s="105">
        <f t="shared" si="623"/>
        <v>0</v>
      </c>
      <c r="U338" s="105">
        <f t="shared" si="621"/>
        <v>0</v>
      </c>
      <c r="V338" s="105">
        <f t="shared" si="621"/>
        <v>0</v>
      </c>
      <c r="W338" s="105">
        <f t="shared" si="621"/>
        <v>0</v>
      </c>
      <c r="X338" s="105">
        <f t="shared" si="621"/>
        <v>0</v>
      </c>
      <c r="Y338" s="105">
        <f t="shared" ref="Y338:Z338" si="624">Y339+Y341</f>
        <v>0</v>
      </c>
      <c r="Z338" s="105">
        <f t="shared" si="624"/>
        <v>0</v>
      </c>
      <c r="AA338" s="105">
        <f t="shared" ref="AA338:AD338" si="625">AA339+AA341</f>
        <v>0</v>
      </c>
      <c r="AB338" s="105">
        <f t="shared" si="625"/>
        <v>0</v>
      </c>
      <c r="AC338" s="105">
        <f t="shared" si="625"/>
        <v>0</v>
      </c>
      <c r="AD338" s="105">
        <f t="shared" si="625"/>
        <v>0</v>
      </c>
      <c r="AE338" s="105">
        <f t="shared" si="621"/>
        <v>0</v>
      </c>
      <c r="AF338" s="105">
        <f t="shared" si="621"/>
        <v>0</v>
      </c>
      <c r="AG338" s="105">
        <f t="shared" ref="AG338:AH338" si="626">AG339+AG341</f>
        <v>0</v>
      </c>
      <c r="AH338" s="105">
        <f t="shared" si="626"/>
        <v>0</v>
      </c>
      <c r="AI338" s="105">
        <f t="shared" ref="AI338:AL338" si="627">AI339+AI341</f>
        <v>0</v>
      </c>
      <c r="AJ338" s="105">
        <f t="shared" si="627"/>
        <v>0</v>
      </c>
      <c r="AK338" s="105">
        <f t="shared" si="627"/>
        <v>0</v>
      </c>
      <c r="AL338" s="105">
        <f t="shared" si="627"/>
        <v>0</v>
      </c>
    </row>
    <row r="339" spans="1:330" s="159" customFormat="1" x14ac:dyDescent="0.2">
      <c r="A339" s="145" t="s">
        <v>616</v>
      </c>
      <c r="B339" s="145" t="s">
        <v>641</v>
      </c>
      <c r="C339" s="147">
        <v>559</v>
      </c>
      <c r="D339" s="147"/>
      <c r="E339" s="145"/>
      <c r="F339" s="168">
        <v>311</v>
      </c>
      <c r="G339" s="148"/>
      <c r="H339" s="149"/>
      <c r="I339" s="101">
        <f t="shared" ref="I339:AL339" si="628">I340</f>
        <v>9000</v>
      </c>
      <c r="J339" s="101">
        <f t="shared" si="628"/>
        <v>0</v>
      </c>
      <c r="K339" s="101">
        <f t="shared" si="628"/>
        <v>9000</v>
      </c>
      <c r="L339" s="101">
        <f t="shared" si="628"/>
        <v>0</v>
      </c>
      <c r="M339" s="108">
        <f t="shared" si="628"/>
        <v>9000</v>
      </c>
      <c r="N339" s="108">
        <f t="shared" si="628"/>
        <v>0</v>
      </c>
      <c r="O339" s="108">
        <f t="shared" si="628"/>
        <v>9000</v>
      </c>
      <c r="P339" s="108">
        <f t="shared" si="628"/>
        <v>0</v>
      </c>
      <c r="Q339" s="108">
        <f t="shared" si="628"/>
        <v>9000</v>
      </c>
      <c r="R339" s="108">
        <f t="shared" si="628"/>
        <v>0</v>
      </c>
      <c r="S339" s="108">
        <f t="shared" si="628"/>
        <v>0</v>
      </c>
      <c r="T339" s="108">
        <f t="shared" si="628"/>
        <v>0</v>
      </c>
      <c r="U339" s="101">
        <f t="shared" si="628"/>
        <v>0</v>
      </c>
      <c r="V339" s="101">
        <f t="shared" si="628"/>
        <v>0</v>
      </c>
      <c r="W339" s="108">
        <f t="shared" si="628"/>
        <v>0</v>
      </c>
      <c r="X339" s="108">
        <f t="shared" si="628"/>
        <v>0</v>
      </c>
      <c r="Y339" s="108">
        <f t="shared" si="628"/>
        <v>0</v>
      </c>
      <c r="Z339" s="108">
        <f t="shared" si="628"/>
        <v>0</v>
      </c>
      <c r="AA339" s="108">
        <f t="shared" si="628"/>
        <v>0</v>
      </c>
      <c r="AB339" s="108">
        <f t="shared" si="628"/>
        <v>0</v>
      </c>
      <c r="AC339" s="108">
        <f t="shared" si="628"/>
        <v>0</v>
      </c>
      <c r="AD339" s="108">
        <f t="shared" si="628"/>
        <v>0</v>
      </c>
      <c r="AE339" s="108">
        <f t="shared" si="628"/>
        <v>0</v>
      </c>
      <c r="AF339" s="108">
        <f t="shared" si="628"/>
        <v>0</v>
      </c>
      <c r="AG339" s="108">
        <f t="shared" si="628"/>
        <v>0</v>
      </c>
      <c r="AH339" s="108">
        <f t="shared" si="628"/>
        <v>0</v>
      </c>
      <c r="AI339" s="108">
        <f t="shared" si="628"/>
        <v>0</v>
      </c>
      <c r="AJ339" s="108">
        <f t="shared" si="628"/>
        <v>0</v>
      </c>
      <c r="AK339" s="108">
        <f t="shared" si="628"/>
        <v>0</v>
      </c>
      <c r="AL339" s="108">
        <f t="shared" si="628"/>
        <v>0</v>
      </c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  <c r="CA339" s="150"/>
      <c r="CB339" s="150"/>
      <c r="CC339" s="150"/>
      <c r="CD339" s="150"/>
      <c r="CE339" s="150"/>
      <c r="CF339" s="150"/>
      <c r="CG339" s="150"/>
      <c r="CH339" s="150"/>
      <c r="CI339" s="150"/>
      <c r="CJ339" s="150"/>
      <c r="CK339" s="150"/>
      <c r="CL339" s="150"/>
      <c r="CM339" s="150"/>
      <c r="CN339" s="150"/>
      <c r="CO339" s="150"/>
      <c r="CP339" s="150"/>
      <c r="CQ339" s="150"/>
      <c r="CR339" s="150"/>
      <c r="CS339" s="150"/>
      <c r="CT339" s="150"/>
      <c r="CU339" s="150"/>
      <c r="CV339" s="150"/>
      <c r="CW339" s="150"/>
      <c r="CX339" s="150"/>
      <c r="CY339" s="150"/>
      <c r="CZ339" s="150"/>
      <c r="DA339" s="150"/>
      <c r="DB339" s="150"/>
      <c r="DC339" s="150"/>
      <c r="DD339" s="150"/>
      <c r="DE339" s="150"/>
      <c r="DF339" s="150"/>
      <c r="DG339" s="150"/>
      <c r="DH339" s="150"/>
      <c r="DI339" s="150"/>
      <c r="DJ339" s="150"/>
      <c r="DK339" s="150"/>
      <c r="DL339" s="150"/>
      <c r="DM339" s="150"/>
      <c r="DN339" s="150"/>
      <c r="DO339" s="150"/>
      <c r="DP339" s="150"/>
      <c r="DQ339" s="150"/>
      <c r="DR339" s="150"/>
      <c r="DS339" s="150"/>
      <c r="DT339" s="150"/>
      <c r="DU339" s="150"/>
      <c r="DV339" s="150"/>
      <c r="DW339" s="150"/>
      <c r="DX339" s="150"/>
      <c r="DY339" s="150"/>
      <c r="DZ339" s="150"/>
      <c r="EA339" s="150"/>
      <c r="EB339" s="150"/>
      <c r="EC339" s="150"/>
      <c r="ED339" s="150"/>
      <c r="EE339" s="150"/>
      <c r="EF339" s="150"/>
      <c r="EG339" s="150"/>
      <c r="EH339" s="150"/>
      <c r="EI339" s="150"/>
      <c r="EJ339" s="150"/>
      <c r="EK339" s="150"/>
      <c r="EL339" s="150"/>
      <c r="EM339" s="150"/>
      <c r="EN339" s="150"/>
      <c r="EO339" s="150"/>
      <c r="EP339" s="150"/>
      <c r="EQ339" s="150"/>
      <c r="ER339" s="150"/>
      <c r="ES339" s="150"/>
      <c r="ET339" s="150"/>
      <c r="EU339" s="150"/>
      <c r="EV339" s="150"/>
      <c r="EW339" s="150"/>
      <c r="EX339" s="150"/>
      <c r="EY339" s="150"/>
      <c r="EZ339" s="150"/>
      <c r="FA339" s="150"/>
      <c r="FB339" s="150"/>
      <c r="FC339" s="150"/>
      <c r="FD339" s="150"/>
      <c r="FE339" s="150"/>
      <c r="FF339" s="150"/>
      <c r="FG339" s="150"/>
      <c r="FH339" s="150"/>
      <c r="FI339" s="150"/>
      <c r="FJ339" s="150"/>
      <c r="FK339" s="150"/>
      <c r="FL339" s="150"/>
      <c r="FM339" s="150"/>
      <c r="FN339" s="150"/>
      <c r="FO339" s="150"/>
      <c r="FP339" s="150"/>
      <c r="FQ339" s="150"/>
      <c r="FR339" s="150"/>
      <c r="FS339" s="150"/>
      <c r="FT339" s="150"/>
      <c r="FU339" s="150"/>
      <c r="FV339" s="150"/>
      <c r="FW339" s="150"/>
      <c r="FX339" s="150"/>
      <c r="FY339" s="150"/>
      <c r="FZ339" s="150"/>
      <c r="GA339" s="150"/>
      <c r="GB339" s="150"/>
      <c r="GC339" s="150"/>
      <c r="GD339" s="150"/>
      <c r="GE339" s="150"/>
      <c r="GF339" s="150"/>
      <c r="GG339" s="150"/>
      <c r="GH339" s="150"/>
      <c r="GI339" s="150"/>
      <c r="GJ339" s="150"/>
      <c r="GK339" s="150"/>
      <c r="GL339" s="150"/>
      <c r="GM339" s="150"/>
      <c r="GN339" s="150"/>
      <c r="GO339" s="150"/>
      <c r="GP339" s="150"/>
      <c r="GQ339" s="150"/>
      <c r="GR339" s="150"/>
      <c r="GS339" s="150"/>
      <c r="GT339" s="150"/>
      <c r="GU339" s="150"/>
      <c r="GV339" s="150"/>
      <c r="GW339" s="150"/>
      <c r="GX339" s="150"/>
      <c r="GY339" s="150"/>
      <c r="GZ339" s="150"/>
      <c r="HA339" s="150"/>
      <c r="HB339" s="150"/>
      <c r="HC339" s="150"/>
      <c r="HD339" s="150"/>
      <c r="HE339" s="150"/>
      <c r="HF339" s="150"/>
      <c r="HG339" s="150"/>
      <c r="HH339" s="150"/>
      <c r="HI339" s="150"/>
      <c r="HJ339" s="150"/>
      <c r="HK339" s="150"/>
      <c r="HL339" s="150"/>
      <c r="HM339" s="150"/>
      <c r="HN339" s="150"/>
      <c r="HO339" s="150"/>
      <c r="HP339" s="150"/>
      <c r="HQ339" s="150"/>
      <c r="HR339" s="150"/>
      <c r="HS339" s="150"/>
      <c r="HT339" s="150"/>
      <c r="HU339" s="150"/>
      <c r="HV339" s="150"/>
      <c r="HW339" s="150"/>
      <c r="HX339" s="150"/>
      <c r="HY339" s="150"/>
      <c r="HZ339" s="150"/>
      <c r="IA339" s="150"/>
      <c r="IB339" s="150"/>
      <c r="IC339" s="150"/>
      <c r="ID339" s="150"/>
      <c r="IE339" s="150"/>
      <c r="IF339" s="150"/>
      <c r="IG339" s="150"/>
      <c r="IH339" s="150"/>
      <c r="II339" s="150"/>
      <c r="IJ339" s="150"/>
      <c r="IK339" s="150"/>
      <c r="IL339" s="150"/>
      <c r="IM339" s="150"/>
      <c r="IN339" s="150"/>
      <c r="IO339" s="150"/>
      <c r="IP339" s="150"/>
      <c r="IQ339" s="150"/>
      <c r="IR339" s="150"/>
      <c r="IS339" s="150"/>
      <c r="IT339" s="150"/>
      <c r="IU339" s="150"/>
      <c r="IV339" s="150"/>
      <c r="IW339" s="150"/>
      <c r="IX339" s="150"/>
      <c r="IY339" s="150"/>
      <c r="IZ339" s="150"/>
      <c r="JA339" s="150"/>
      <c r="JB339" s="150"/>
      <c r="JC339" s="150"/>
      <c r="JD339" s="150"/>
      <c r="JE339" s="150"/>
      <c r="JF339" s="150"/>
      <c r="JG339" s="150"/>
      <c r="JH339" s="150"/>
      <c r="JI339" s="150"/>
      <c r="JJ339" s="150"/>
      <c r="JK339" s="150"/>
      <c r="JL339" s="150"/>
      <c r="JM339" s="150"/>
      <c r="JN339" s="150"/>
      <c r="JO339" s="150"/>
      <c r="JP339" s="150"/>
      <c r="JQ339" s="150"/>
      <c r="JR339" s="150"/>
      <c r="JS339" s="150"/>
      <c r="JT339" s="150"/>
      <c r="JU339" s="150"/>
      <c r="JV339" s="150"/>
      <c r="JW339" s="150"/>
      <c r="JX339" s="150"/>
      <c r="JY339" s="150"/>
      <c r="JZ339" s="150"/>
      <c r="KA339" s="150"/>
      <c r="KB339" s="150"/>
      <c r="KC339" s="150"/>
      <c r="KD339" s="150"/>
      <c r="KE339" s="150"/>
      <c r="KF339" s="150"/>
      <c r="KG339" s="150"/>
      <c r="KH339" s="150"/>
      <c r="KI339" s="150"/>
      <c r="KJ339" s="150"/>
      <c r="KK339" s="150"/>
      <c r="KL339" s="150"/>
      <c r="KM339" s="150"/>
      <c r="KN339" s="150"/>
      <c r="KO339" s="150"/>
      <c r="KP339" s="150"/>
      <c r="KQ339" s="150"/>
      <c r="KR339" s="150"/>
      <c r="KS339" s="150"/>
      <c r="KT339" s="150"/>
      <c r="KU339" s="150"/>
      <c r="KV339" s="150"/>
      <c r="KW339" s="150"/>
      <c r="KX339" s="150"/>
      <c r="KY339" s="150"/>
      <c r="KZ339" s="150"/>
      <c r="LA339" s="150"/>
      <c r="LB339" s="150"/>
      <c r="LC339" s="150"/>
      <c r="LD339" s="150"/>
      <c r="LE339" s="150"/>
      <c r="LF339" s="150"/>
      <c r="LG339" s="150"/>
      <c r="LH339" s="150"/>
      <c r="LI339" s="150"/>
      <c r="LJ339" s="150"/>
      <c r="LK339" s="150"/>
      <c r="LL339" s="150"/>
      <c r="LM339" s="150"/>
      <c r="LN339" s="150"/>
      <c r="LO339" s="150"/>
      <c r="LP339" s="150"/>
      <c r="LQ339" s="150"/>
      <c r="LR339" s="150"/>
    </row>
    <row r="340" spans="1:330" s="158" customFormat="1" ht="15" x14ac:dyDescent="0.2">
      <c r="A340" s="151" t="s">
        <v>616</v>
      </c>
      <c r="B340" s="151" t="s">
        <v>641</v>
      </c>
      <c r="C340" s="153">
        <v>559</v>
      </c>
      <c r="D340" s="153"/>
      <c r="E340" s="151" t="s">
        <v>101</v>
      </c>
      <c r="F340" s="174">
        <v>3111</v>
      </c>
      <c r="G340" s="155" t="s">
        <v>33</v>
      </c>
      <c r="H340" s="156"/>
      <c r="I340" s="94">
        <v>9000</v>
      </c>
      <c r="J340" s="112"/>
      <c r="K340" s="94">
        <v>9000</v>
      </c>
      <c r="L340" s="112"/>
      <c r="M340" s="118">
        <v>9000</v>
      </c>
      <c r="N340" s="113"/>
      <c r="O340" s="118">
        <v>9000</v>
      </c>
      <c r="P340" s="113"/>
      <c r="Q340" s="118">
        <v>9000</v>
      </c>
      <c r="R340" s="113"/>
      <c r="S340" s="118"/>
      <c r="T340" s="113"/>
      <c r="U340" s="94">
        <v>0</v>
      </c>
      <c r="V340" s="112"/>
      <c r="W340" s="118"/>
      <c r="X340" s="113"/>
      <c r="Y340" s="118"/>
      <c r="Z340" s="113"/>
      <c r="AA340" s="118"/>
      <c r="AB340" s="113"/>
      <c r="AC340" s="118"/>
      <c r="AD340" s="113"/>
      <c r="AE340" s="118"/>
      <c r="AF340" s="113"/>
      <c r="AG340" s="118"/>
      <c r="AH340" s="113"/>
      <c r="AI340" s="118"/>
      <c r="AJ340" s="113"/>
      <c r="AK340" s="118"/>
      <c r="AL340" s="113"/>
      <c r="AM340" s="157"/>
      <c r="AN340" s="157"/>
      <c r="AO340" s="157"/>
      <c r="AP340" s="157"/>
      <c r="AQ340" s="157"/>
      <c r="AR340" s="157"/>
      <c r="AS340" s="157"/>
      <c r="AT340" s="157"/>
      <c r="AU340" s="157"/>
      <c r="AV340" s="157"/>
      <c r="AW340" s="157"/>
      <c r="AX340" s="157"/>
      <c r="AY340" s="157"/>
      <c r="AZ340" s="157"/>
      <c r="BA340" s="157"/>
      <c r="BB340" s="157"/>
      <c r="BC340" s="157"/>
      <c r="BD340" s="157"/>
      <c r="BE340" s="157"/>
      <c r="BF340" s="157"/>
      <c r="BG340" s="157"/>
      <c r="BH340" s="157"/>
      <c r="BI340" s="157"/>
      <c r="BJ340" s="157"/>
      <c r="BK340" s="157"/>
      <c r="BL340" s="157"/>
      <c r="BM340" s="157"/>
      <c r="BN340" s="157"/>
      <c r="BO340" s="157"/>
      <c r="BP340" s="157"/>
      <c r="BQ340" s="157"/>
      <c r="BR340" s="157"/>
      <c r="BS340" s="157"/>
      <c r="BT340" s="157"/>
      <c r="BU340" s="157"/>
      <c r="BV340" s="157"/>
      <c r="BW340" s="157"/>
      <c r="BX340" s="157"/>
      <c r="BY340" s="157"/>
      <c r="BZ340" s="157"/>
      <c r="CA340" s="157"/>
      <c r="CB340" s="157"/>
      <c r="CC340" s="157"/>
      <c r="CD340" s="157"/>
      <c r="CE340" s="157"/>
      <c r="CF340" s="157"/>
      <c r="CG340" s="157"/>
      <c r="CH340" s="157"/>
      <c r="CI340" s="157"/>
      <c r="CJ340" s="157"/>
      <c r="CK340" s="157"/>
      <c r="CL340" s="157"/>
      <c r="CM340" s="157"/>
      <c r="CN340" s="157"/>
      <c r="CO340" s="157"/>
      <c r="CP340" s="157"/>
      <c r="CQ340" s="157"/>
      <c r="CR340" s="157"/>
      <c r="CS340" s="157"/>
      <c r="CT340" s="157"/>
      <c r="CU340" s="157"/>
      <c r="CV340" s="157"/>
      <c r="CW340" s="157"/>
      <c r="CX340" s="157"/>
      <c r="CY340" s="157"/>
      <c r="CZ340" s="157"/>
      <c r="DA340" s="157"/>
      <c r="DB340" s="157"/>
      <c r="DC340" s="157"/>
      <c r="DD340" s="157"/>
      <c r="DE340" s="157"/>
      <c r="DF340" s="157"/>
      <c r="DG340" s="157"/>
      <c r="DH340" s="157"/>
      <c r="DI340" s="157"/>
      <c r="DJ340" s="157"/>
      <c r="DK340" s="157"/>
      <c r="DL340" s="157"/>
      <c r="DM340" s="157"/>
      <c r="DN340" s="157"/>
      <c r="DO340" s="157"/>
      <c r="DP340" s="157"/>
      <c r="DQ340" s="157"/>
      <c r="DR340" s="157"/>
      <c r="DS340" s="157"/>
      <c r="DT340" s="157"/>
      <c r="DU340" s="157"/>
      <c r="DV340" s="157"/>
      <c r="DW340" s="157"/>
      <c r="DX340" s="157"/>
      <c r="DY340" s="157"/>
      <c r="DZ340" s="157"/>
      <c r="EA340" s="157"/>
      <c r="EB340" s="157"/>
      <c r="EC340" s="157"/>
      <c r="ED340" s="157"/>
      <c r="EE340" s="157"/>
      <c r="EF340" s="157"/>
      <c r="EG340" s="157"/>
      <c r="EH340" s="157"/>
      <c r="EI340" s="157"/>
      <c r="EJ340" s="157"/>
      <c r="EK340" s="157"/>
      <c r="EL340" s="157"/>
      <c r="EM340" s="157"/>
      <c r="EN340" s="157"/>
      <c r="EO340" s="157"/>
      <c r="EP340" s="157"/>
      <c r="EQ340" s="157"/>
      <c r="ER340" s="157"/>
      <c r="ES340" s="157"/>
      <c r="ET340" s="157"/>
      <c r="EU340" s="157"/>
      <c r="EV340" s="157"/>
      <c r="EW340" s="157"/>
      <c r="EX340" s="157"/>
      <c r="EY340" s="157"/>
      <c r="EZ340" s="157"/>
      <c r="FA340" s="157"/>
      <c r="FB340" s="157"/>
      <c r="FC340" s="157"/>
      <c r="FD340" s="157"/>
      <c r="FE340" s="157"/>
      <c r="FF340" s="157"/>
      <c r="FG340" s="157"/>
      <c r="FH340" s="157"/>
      <c r="FI340" s="157"/>
      <c r="FJ340" s="157"/>
      <c r="FK340" s="157"/>
      <c r="FL340" s="157"/>
      <c r="FM340" s="157"/>
      <c r="FN340" s="157"/>
      <c r="FO340" s="157"/>
      <c r="FP340" s="157"/>
      <c r="FQ340" s="157"/>
      <c r="FR340" s="157"/>
      <c r="FS340" s="157"/>
      <c r="FT340" s="157"/>
      <c r="FU340" s="157"/>
      <c r="FV340" s="157"/>
      <c r="FW340" s="157"/>
      <c r="FX340" s="157"/>
      <c r="FY340" s="157"/>
      <c r="FZ340" s="157"/>
      <c r="GA340" s="157"/>
      <c r="GB340" s="157"/>
      <c r="GC340" s="157"/>
      <c r="GD340" s="157"/>
      <c r="GE340" s="157"/>
      <c r="GF340" s="157"/>
      <c r="GG340" s="157"/>
      <c r="GH340" s="157"/>
      <c r="GI340" s="157"/>
      <c r="GJ340" s="157"/>
      <c r="GK340" s="157"/>
      <c r="GL340" s="157"/>
      <c r="GM340" s="157"/>
      <c r="GN340" s="157"/>
      <c r="GO340" s="157"/>
      <c r="GP340" s="157"/>
      <c r="GQ340" s="157"/>
      <c r="GR340" s="157"/>
      <c r="GS340" s="157"/>
      <c r="GT340" s="157"/>
      <c r="GU340" s="157"/>
      <c r="GV340" s="157"/>
      <c r="GW340" s="157"/>
      <c r="GX340" s="157"/>
      <c r="GY340" s="157"/>
      <c r="GZ340" s="157"/>
      <c r="HA340" s="157"/>
      <c r="HB340" s="157"/>
      <c r="HC340" s="157"/>
      <c r="HD340" s="157"/>
      <c r="HE340" s="157"/>
      <c r="HF340" s="157"/>
      <c r="HG340" s="157"/>
      <c r="HH340" s="157"/>
      <c r="HI340" s="157"/>
      <c r="HJ340" s="157"/>
      <c r="HK340" s="157"/>
      <c r="HL340" s="157"/>
      <c r="HM340" s="157"/>
      <c r="HN340" s="157"/>
      <c r="HO340" s="157"/>
      <c r="HP340" s="157"/>
      <c r="HQ340" s="157"/>
      <c r="HR340" s="157"/>
      <c r="HS340" s="157"/>
      <c r="HT340" s="157"/>
      <c r="HU340" s="157"/>
      <c r="HV340" s="157"/>
      <c r="HW340" s="157"/>
      <c r="HX340" s="157"/>
      <c r="HY340" s="157"/>
      <c r="HZ340" s="157"/>
      <c r="IA340" s="157"/>
      <c r="IB340" s="157"/>
      <c r="IC340" s="157"/>
      <c r="ID340" s="157"/>
      <c r="IE340" s="157"/>
      <c r="IF340" s="157"/>
      <c r="IG340" s="157"/>
      <c r="IH340" s="157"/>
      <c r="II340" s="157"/>
      <c r="IJ340" s="157"/>
      <c r="IK340" s="157"/>
      <c r="IL340" s="157"/>
      <c r="IM340" s="157"/>
      <c r="IN340" s="157"/>
      <c r="IO340" s="157"/>
      <c r="IP340" s="157"/>
      <c r="IQ340" s="157"/>
      <c r="IR340" s="157"/>
      <c r="IS340" s="157"/>
      <c r="IT340" s="157"/>
      <c r="IU340" s="157"/>
      <c r="IV340" s="157"/>
      <c r="IW340" s="157"/>
      <c r="IX340" s="157"/>
      <c r="IY340" s="157"/>
      <c r="IZ340" s="157"/>
      <c r="JA340" s="157"/>
      <c r="JB340" s="157"/>
      <c r="JC340" s="157"/>
      <c r="JD340" s="157"/>
      <c r="JE340" s="157"/>
      <c r="JF340" s="157"/>
      <c r="JG340" s="157"/>
      <c r="JH340" s="157"/>
      <c r="JI340" s="157"/>
      <c r="JJ340" s="157"/>
      <c r="JK340" s="157"/>
      <c r="JL340" s="157"/>
      <c r="JM340" s="157"/>
      <c r="JN340" s="157"/>
      <c r="JO340" s="157"/>
      <c r="JP340" s="157"/>
      <c r="JQ340" s="157"/>
      <c r="JR340" s="157"/>
      <c r="JS340" s="157"/>
      <c r="JT340" s="157"/>
      <c r="JU340" s="157"/>
      <c r="JV340" s="157"/>
      <c r="JW340" s="157"/>
      <c r="JX340" s="157"/>
      <c r="JY340" s="157"/>
      <c r="JZ340" s="157"/>
      <c r="KA340" s="157"/>
      <c r="KB340" s="157"/>
      <c r="KC340" s="157"/>
      <c r="KD340" s="157"/>
      <c r="KE340" s="157"/>
      <c r="KF340" s="157"/>
      <c r="KG340" s="157"/>
      <c r="KH340" s="157"/>
      <c r="KI340" s="157"/>
      <c r="KJ340" s="157"/>
      <c r="KK340" s="157"/>
      <c r="KL340" s="157"/>
      <c r="KM340" s="157"/>
      <c r="KN340" s="157"/>
      <c r="KO340" s="157"/>
      <c r="KP340" s="157"/>
      <c r="KQ340" s="157"/>
      <c r="KR340" s="157"/>
      <c r="KS340" s="157"/>
      <c r="KT340" s="157"/>
      <c r="KU340" s="157"/>
      <c r="KV340" s="157"/>
      <c r="KW340" s="157"/>
      <c r="KX340" s="157"/>
      <c r="KY340" s="157"/>
      <c r="KZ340" s="157"/>
      <c r="LA340" s="157"/>
      <c r="LB340" s="157"/>
      <c r="LC340" s="157"/>
      <c r="LD340" s="157"/>
      <c r="LE340" s="157"/>
      <c r="LF340" s="157"/>
      <c r="LG340" s="157"/>
      <c r="LH340" s="157"/>
      <c r="LI340" s="157"/>
      <c r="LJ340" s="157"/>
      <c r="LK340" s="157"/>
      <c r="LL340" s="157"/>
      <c r="LM340" s="157"/>
      <c r="LN340" s="157"/>
      <c r="LO340" s="157"/>
      <c r="LP340" s="157"/>
      <c r="LQ340" s="157"/>
      <c r="LR340" s="157"/>
    </row>
    <row r="341" spans="1:330" s="159" customFormat="1" x14ac:dyDescent="0.2">
      <c r="A341" s="145" t="s">
        <v>616</v>
      </c>
      <c r="B341" s="145" t="s">
        <v>641</v>
      </c>
      <c r="C341" s="147">
        <v>559</v>
      </c>
      <c r="D341" s="147"/>
      <c r="E341" s="145"/>
      <c r="F341" s="168">
        <v>313</v>
      </c>
      <c r="G341" s="148"/>
      <c r="H341" s="149"/>
      <c r="I341" s="101">
        <f t="shared" ref="I341:AL341" si="629">I342</f>
        <v>1200</v>
      </c>
      <c r="J341" s="101">
        <f t="shared" si="629"/>
        <v>0</v>
      </c>
      <c r="K341" s="101">
        <f t="shared" si="629"/>
        <v>1200</v>
      </c>
      <c r="L341" s="101">
        <f t="shared" si="629"/>
        <v>0</v>
      </c>
      <c r="M341" s="108">
        <f t="shared" si="629"/>
        <v>1200</v>
      </c>
      <c r="N341" s="108">
        <f t="shared" si="629"/>
        <v>0</v>
      </c>
      <c r="O341" s="108">
        <f t="shared" si="629"/>
        <v>1200</v>
      </c>
      <c r="P341" s="108">
        <f t="shared" si="629"/>
        <v>0</v>
      </c>
      <c r="Q341" s="108">
        <f t="shared" si="629"/>
        <v>1200</v>
      </c>
      <c r="R341" s="108">
        <f t="shared" si="629"/>
        <v>0</v>
      </c>
      <c r="S341" s="108">
        <f t="shared" si="629"/>
        <v>0</v>
      </c>
      <c r="T341" s="108">
        <f t="shared" si="629"/>
        <v>0</v>
      </c>
      <c r="U341" s="101">
        <f t="shared" si="629"/>
        <v>0</v>
      </c>
      <c r="V341" s="101">
        <f t="shared" si="629"/>
        <v>0</v>
      </c>
      <c r="W341" s="108">
        <f t="shared" si="629"/>
        <v>0</v>
      </c>
      <c r="X341" s="108">
        <f t="shared" si="629"/>
        <v>0</v>
      </c>
      <c r="Y341" s="108">
        <f t="shared" si="629"/>
        <v>0</v>
      </c>
      <c r="Z341" s="108">
        <f t="shared" si="629"/>
        <v>0</v>
      </c>
      <c r="AA341" s="108">
        <f t="shared" si="629"/>
        <v>0</v>
      </c>
      <c r="AB341" s="108">
        <f t="shared" si="629"/>
        <v>0</v>
      </c>
      <c r="AC341" s="108">
        <f t="shared" si="629"/>
        <v>0</v>
      </c>
      <c r="AD341" s="108">
        <f t="shared" si="629"/>
        <v>0</v>
      </c>
      <c r="AE341" s="108">
        <f t="shared" si="629"/>
        <v>0</v>
      </c>
      <c r="AF341" s="108">
        <f t="shared" si="629"/>
        <v>0</v>
      </c>
      <c r="AG341" s="108">
        <f t="shared" si="629"/>
        <v>0</v>
      </c>
      <c r="AH341" s="108">
        <f t="shared" si="629"/>
        <v>0</v>
      </c>
      <c r="AI341" s="108">
        <f t="shared" si="629"/>
        <v>0</v>
      </c>
      <c r="AJ341" s="108">
        <f t="shared" si="629"/>
        <v>0</v>
      </c>
      <c r="AK341" s="108">
        <f t="shared" si="629"/>
        <v>0</v>
      </c>
      <c r="AL341" s="108">
        <f t="shared" si="629"/>
        <v>0</v>
      </c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  <c r="BI341" s="150"/>
      <c r="BJ341" s="150"/>
      <c r="BK341" s="150"/>
      <c r="BL341" s="150"/>
      <c r="BM341" s="150"/>
      <c r="BN341" s="150"/>
      <c r="BO341" s="150"/>
      <c r="BP341" s="150"/>
      <c r="BQ341" s="150"/>
      <c r="BR341" s="150"/>
      <c r="BS341" s="150"/>
      <c r="BT341" s="150"/>
      <c r="BU341" s="150"/>
      <c r="BV341" s="150"/>
      <c r="BW341" s="150"/>
      <c r="BX341" s="150"/>
      <c r="BY341" s="150"/>
      <c r="BZ341" s="150"/>
      <c r="CA341" s="150"/>
      <c r="CB341" s="150"/>
      <c r="CC341" s="150"/>
      <c r="CD341" s="150"/>
      <c r="CE341" s="150"/>
      <c r="CF341" s="150"/>
      <c r="CG341" s="150"/>
      <c r="CH341" s="150"/>
      <c r="CI341" s="150"/>
      <c r="CJ341" s="150"/>
      <c r="CK341" s="150"/>
      <c r="CL341" s="150"/>
      <c r="CM341" s="150"/>
      <c r="CN341" s="150"/>
      <c r="CO341" s="150"/>
      <c r="CP341" s="150"/>
      <c r="CQ341" s="150"/>
      <c r="CR341" s="150"/>
      <c r="CS341" s="150"/>
      <c r="CT341" s="150"/>
      <c r="CU341" s="150"/>
      <c r="CV341" s="150"/>
      <c r="CW341" s="150"/>
      <c r="CX341" s="150"/>
      <c r="CY341" s="150"/>
      <c r="CZ341" s="150"/>
      <c r="DA341" s="150"/>
      <c r="DB341" s="150"/>
      <c r="DC341" s="150"/>
      <c r="DD341" s="150"/>
      <c r="DE341" s="150"/>
      <c r="DF341" s="150"/>
      <c r="DG341" s="150"/>
      <c r="DH341" s="150"/>
      <c r="DI341" s="150"/>
      <c r="DJ341" s="150"/>
      <c r="DK341" s="150"/>
      <c r="DL341" s="150"/>
      <c r="DM341" s="150"/>
      <c r="DN341" s="150"/>
      <c r="DO341" s="150"/>
      <c r="DP341" s="150"/>
      <c r="DQ341" s="150"/>
      <c r="DR341" s="150"/>
      <c r="DS341" s="150"/>
      <c r="DT341" s="150"/>
      <c r="DU341" s="150"/>
      <c r="DV341" s="150"/>
      <c r="DW341" s="150"/>
      <c r="DX341" s="150"/>
      <c r="DY341" s="150"/>
      <c r="DZ341" s="150"/>
      <c r="EA341" s="150"/>
      <c r="EB341" s="150"/>
      <c r="EC341" s="150"/>
      <c r="ED341" s="150"/>
      <c r="EE341" s="150"/>
      <c r="EF341" s="150"/>
      <c r="EG341" s="150"/>
      <c r="EH341" s="150"/>
      <c r="EI341" s="150"/>
      <c r="EJ341" s="150"/>
      <c r="EK341" s="150"/>
      <c r="EL341" s="150"/>
      <c r="EM341" s="150"/>
      <c r="EN341" s="150"/>
      <c r="EO341" s="150"/>
      <c r="EP341" s="150"/>
      <c r="EQ341" s="150"/>
      <c r="ER341" s="150"/>
      <c r="ES341" s="150"/>
      <c r="ET341" s="150"/>
      <c r="EU341" s="150"/>
      <c r="EV341" s="150"/>
      <c r="EW341" s="150"/>
      <c r="EX341" s="150"/>
      <c r="EY341" s="150"/>
      <c r="EZ341" s="150"/>
      <c r="FA341" s="150"/>
      <c r="FB341" s="150"/>
      <c r="FC341" s="150"/>
      <c r="FD341" s="150"/>
      <c r="FE341" s="150"/>
      <c r="FF341" s="150"/>
      <c r="FG341" s="150"/>
      <c r="FH341" s="150"/>
      <c r="FI341" s="150"/>
      <c r="FJ341" s="150"/>
      <c r="FK341" s="150"/>
      <c r="FL341" s="150"/>
      <c r="FM341" s="150"/>
      <c r="FN341" s="150"/>
      <c r="FO341" s="150"/>
      <c r="FP341" s="150"/>
      <c r="FQ341" s="150"/>
      <c r="FR341" s="150"/>
      <c r="FS341" s="150"/>
      <c r="FT341" s="150"/>
      <c r="FU341" s="150"/>
      <c r="FV341" s="150"/>
      <c r="FW341" s="150"/>
      <c r="FX341" s="150"/>
      <c r="FY341" s="150"/>
      <c r="FZ341" s="150"/>
      <c r="GA341" s="150"/>
      <c r="GB341" s="150"/>
      <c r="GC341" s="150"/>
      <c r="GD341" s="150"/>
      <c r="GE341" s="150"/>
      <c r="GF341" s="150"/>
      <c r="GG341" s="150"/>
      <c r="GH341" s="150"/>
      <c r="GI341" s="150"/>
      <c r="GJ341" s="150"/>
      <c r="GK341" s="150"/>
      <c r="GL341" s="150"/>
      <c r="GM341" s="150"/>
      <c r="GN341" s="150"/>
      <c r="GO341" s="150"/>
      <c r="GP341" s="150"/>
      <c r="GQ341" s="150"/>
      <c r="GR341" s="150"/>
      <c r="GS341" s="150"/>
      <c r="GT341" s="150"/>
      <c r="GU341" s="150"/>
      <c r="GV341" s="150"/>
      <c r="GW341" s="150"/>
      <c r="GX341" s="150"/>
      <c r="GY341" s="150"/>
      <c r="GZ341" s="150"/>
      <c r="HA341" s="150"/>
      <c r="HB341" s="150"/>
      <c r="HC341" s="150"/>
      <c r="HD341" s="150"/>
      <c r="HE341" s="150"/>
      <c r="HF341" s="150"/>
      <c r="HG341" s="150"/>
      <c r="HH341" s="150"/>
      <c r="HI341" s="150"/>
      <c r="HJ341" s="150"/>
      <c r="HK341" s="150"/>
      <c r="HL341" s="150"/>
      <c r="HM341" s="150"/>
      <c r="HN341" s="150"/>
      <c r="HO341" s="150"/>
      <c r="HP341" s="150"/>
      <c r="HQ341" s="150"/>
      <c r="HR341" s="150"/>
      <c r="HS341" s="150"/>
      <c r="HT341" s="150"/>
      <c r="HU341" s="150"/>
      <c r="HV341" s="150"/>
      <c r="HW341" s="150"/>
      <c r="HX341" s="150"/>
      <c r="HY341" s="150"/>
      <c r="HZ341" s="150"/>
      <c r="IA341" s="150"/>
      <c r="IB341" s="150"/>
      <c r="IC341" s="150"/>
      <c r="ID341" s="150"/>
      <c r="IE341" s="150"/>
      <c r="IF341" s="150"/>
      <c r="IG341" s="150"/>
      <c r="IH341" s="150"/>
      <c r="II341" s="150"/>
      <c r="IJ341" s="150"/>
      <c r="IK341" s="150"/>
      <c r="IL341" s="150"/>
      <c r="IM341" s="150"/>
      <c r="IN341" s="150"/>
      <c r="IO341" s="150"/>
      <c r="IP341" s="150"/>
      <c r="IQ341" s="150"/>
      <c r="IR341" s="150"/>
      <c r="IS341" s="150"/>
      <c r="IT341" s="150"/>
      <c r="IU341" s="150"/>
      <c r="IV341" s="150"/>
      <c r="IW341" s="150"/>
      <c r="IX341" s="150"/>
      <c r="IY341" s="150"/>
      <c r="IZ341" s="150"/>
      <c r="JA341" s="150"/>
      <c r="JB341" s="150"/>
      <c r="JC341" s="150"/>
      <c r="JD341" s="150"/>
      <c r="JE341" s="150"/>
      <c r="JF341" s="150"/>
      <c r="JG341" s="150"/>
      <c r="JH341" s="150"/>
      <c r="JI341" s="150"/>
      <c r="JJ341" s="150"/>
      <c r="JK341" s="150"/>
      <c r="JL341" s="150"/>
      <c r="JM341" s="150"/>
      <c r="JN341" s="150"/>
      <c r="JO341" s="150"/>
      <c r="JP341" s="150"/>
      <c r="JQ341" s="150"/>
      <c r="JR341" s="150"/>
      <c r="JS341" s="150"/>
      <c r="JT341" s="150"/>
      <c r="JU341" s="150"/>
      <c r="JV341" s="150"/>
      <c r="JW341" s="150"/>
      <c r="JX341" s="150"/>
      <c r="JY341" s="150"/>
      <c r="JZ341" s="150"/>
      <c r="KA341" s="150"/>
      <c r="KB341" s="150"/>
      <c r="KC341" s="150"/>
      <c r="KD341" s="150"/>
      <c r="KE341" s="150"/>
      <c r="KF341" s="150"/>
      <c r="KG341" s="150"/>
      <c r="KH341" s="150"/>
      <c r="KI341" s="150"/>
      <c r="KJ341" s="150"/>
      <c r="KK341" s="150"/>
      <c r="KL341" s="150"/>
      <c r="KM341" s="150"/>
      <c r="KN341" s="150"/>
      <c r="KO341" s="150"/>
      <c r="KP341" s="150"/>
      <c r="KQ341" s="150"/>
      <c r="KR341" s="150"/>
      <c r="KS341" s="150"/>
      <c r="KT341" s="150"/>
      <c r="KU341" s="150"/>
      <c r="KV341" s="150"/>
      <c r="KW341" s="150"/>
      <c r="KX341" s="150"/>
      <c r="KY341" s="150"/>
      <c r="KZ341" s="150"/>
      <c r="LA341" s="150"/>
      <c r="LB341" s="150"/>
      <c r="LC341" s="150"/>
      <c r="LD341" s="150"/>
      <c r="LE341" s="150"/>
      <c r="LF341" s="150"/>
      <c r="LG341" s="150"/>
      <c r="LH341" s="150"/>
      <c r="LI341" s="150"/>
      <c r="LJ341" s="150"/>
      <c r="LK341" s="150"/>
      <c r="LL341" s="150"/>
      <c r="LM341" s="150"/>
      <c r="LN341" s="150"/>
      <c r="LO341" s="150"/>
      <c r="LP341" s="150"/>
      <c r="LQ341" s="150"/>
      <c r="LR341" s="150"/>
    </row>
    <row r="342" spans="1:330" s="158" customFormat="1" ht="15" x14ac:dyDescent="0.2">
      <c r="A342" s="151" t="s">
        <v>616</v>
      </c>
      <c r="B342" s="151" t="s">
        <v>641</v>
      </c>
      <c r="C342" s="153">
        <v>559</v>
      </c>
      <c r="D342" s="153"/>
      <c r="E342" s="151" t="s">
        <v>101</v>
      </c>
      <c r="F342" s="174">
        <v>3132</v>
      </c>
      <c r="G342" s="155" t="s">
        <v>40</v>
      </c>
      <c r="H342" s="156"/>
      <c r="I342" s="94">
        <v>1200</v>
      </c>
      <c r="J342" s="112"/>
      <c r="K342" s="94">
        <v>1200</v>
      </c>
      <c r="L342" s="112"/>
      <c r="M342" s="118">
        <v>1200</v>
      </c>
      <c r="N342" s="113"/>
      <c r="O342" s="118">
        <v>1200</v>
      </c>
      <c r="P342" s="113"/>
      <c r="Q342" s="118">
        <v>1200</v>
      </c>
      <c r="R342" s="113"/>
      <c r="S342" s="118"/>
      <c r="T342" s="113"/>
      <c r="U342" s="94">
        <v>0</v>
      </c>
      <c r="V342" s="112"/>
      <c r="W342" s="118"/>
      <c r="X342" s="113"/>
      <c r="Y342" s="118"/>
      <c r="Z342" s="113"/>
      <c r="AA342" s="118"/>
      <c r="AB342" s="113"/>
      <c r="AC342" s="118"/>
      <c r="AD342" s="113"/>
      <c r="AE342" s="118"/>
      <c r="AF342" s="113"/>
      <c r="AG342" s="118"/>
      <c r="AH342" s="113"/>
      <c r="AI342" s="118"/>
      <c r="AJ342" s="113"/>
      <c r="AK342" s="118"/>
      <c r="AL342" s="113"/>
      <c r="AM342" s="157"/>
      <c r="AN342" s="157"/>
      <c r="AO342" s="157"/>
      <c r="AP342" s="157"/>
      <c r="AQ342" s="157"/>
      <c r="AR342" s="157"/>
      <c r="AS342" s="157"/>
      <c r="AT342" s="157"/>
      <c r="AU342" s="157"/>
      <c r="AV342" s="157"/>
      <c r="AW342" s="157"/>
      <c r="AX342" s="157"/>
      <c r="AY342" s="157"/>
      <c r="AZ342" s="157"/>
      <c r="BA342" s="157"/>
      <c r="BB342" s="157"/>
      <c r="BC342" s="157"/>
      <c r="BD342" s="157"/>
      <c r="BE342" s="157"/>
      <c r="BF342" s="157"/>
      <c r="BG342" s="157"/>
      <c r="BH342" s="157"/>
      <c r="BI342" s="157"/>
      <c r="BJ342" s="157"/>
      <c r="BK342" s="157"/>
      <c r="BL342" s="157"/>
      <c r="BM342" s="157"/>
      <c r="BN342" s="157"/>
      <c r="BO342" s="157"/>
      <c r="BP342" s="157"/>
      <c r="BQ342" s="157"/>
      <c r="BR342" s="157"/>
      <c r="BS342" s="157"/>
      <c r="BT342" s="157"/>
      <c r="BU342" s="157"/>
      <c r="BV342" s="157"/>
      <c r="BW342" s="157"/>
      <c r="BX342" s="157"/>
      <c r="BY342" s="157"/>
      <c r="BZ342" s="157"/>
      <c r="CA342" s="157"/>
      <c r="CB342" s="157"/>
      <c r="CC342" s="157"/>
      <c r="CD342" s="157"/>
      <c r="CE342" s="157"/>
      <c r="CF342" s="157"/>
      <c r="CG342" s="157"/>
      <c r="CH342" s="157"/>
      <c r="CI342" s="157"/>
      <c r="CJ342" s="157"/>
      <c r="CK342" s="157"/>
      <c r="CL342" s="157"/>
      <c r="CM342" s="157"/>
      <c r="CN342" s="157"/>
      <c r="CO342" s="157"/>
      <c r="CP342" s="157"/>
      <c r="CQ342" s="157"/>
      <c r="CR342" s="157"/>
      <c r="CS342" s="157"/>
      <c r="CT342" s="157"/>
      <c r="CU342" s="157"/>
      <c r="CV342" s="157"/>
      <c r="CW342" s="157"/>
      <c r="CX342" s="157"/>
      <c r="CY342" s="157"/>
      <c r="CZ342" s="157"/>
      <c r="DA342" s="157"/>
      <c r="DB342" s="157"/>
      <c r="DC342" s="157"/>
      <c r="DD342" s="157"/>
      <c r="DE342" s="157"/>
      <c r="DF342" s="157"/>
      <c r="DG342" s="157"/>
      <c r="DH342" s="157"/>
      <c r="DI342" s="157"/>
      <c r="DJ342" s="157"/>
      <c r="DK342" s="157"/>
      <c r="DL342" s="157"/>
      <c r="DM342" s="157"/>
      <c r="DN342" s="157"/>
      <c r="DO342" s="157"/>
      <c r="DP342" s="157"/>
      <c r="DQ342" s="157"/>
      <c r="DR342" s="157"/>
      <c r="DS342" s="157"/>
      <c r="DT342" s="157"/>
      <c r="DU342" s="157"/>
      <c r="DV342" s="157"/>
      <c r="DW342" s="157"/>
      <c r="DX342" s="157"/>
      <c r="DY342" s="157"/>
      <c r="DZ342" s="157"/>
      <c r="EA342" s="157"/>
      <c r="EB342" s="157"/>
      <c r="EC342" s="157"/>
      <c r="ED342" s="157"/>
      <c r="EE342" s="157"/>
      <c r="EF342" s="157"/>
      <c r="EG342" s="157"/>
      <c r="EH342" s="157"/>
      <c r="EI342" s="157"/>
      <c r="EJ342" s="157"/>
      <c r="EK342" s="157"/>
      <c r="EL342" s="157"/>
      <c r="EM342" s="157"/>
      <c r="EN342" s="157"/>
      <c r="EO342" s="157"/>
      <c r="EP342" s="157"/>
      <c r="EQ342" s="157"/>
      <c r="ER342" s="157"/>
      <c r="ES342" s="157"/>
      <c r="ET342" s="157"/>
      <c r="EU342" s="157"/>
      <c r="EV342" s="157"/>
      <c r="EW342" s="157"/>
      <c r="EX342" s="157"/>
      <c r="EY342" s="157"/>
      <c r="EZ342" s="157"/>
      <c r="FA342" s="157"/>
      <c r="FB342" s="157"/>
      <c r="FC342" s="157"/>
      <c r="FD342" s="157"/>
      <c r="FE342" s="157"/>
      <c r="FF342" s="157"/>
      <c r="FG342" s="157"/>
      <c r="FH342" s="157"/>
      <c r="FI342" s="157"/>
      <c r="FJ342" s="157"/>
      <c r="FK342" s="157"/>
      <c r="FL342" s="157"/>
      <c r="FM342" s="157"/>
      <c r="FN342" s="157"/>
      <c r="FO342" s="157"/>
      <c r="FP342" s="157"/>
      <c r="FQ342" s="157"/>
      <c r="FR342" s="157"/>
      <c r="FS342" s="157"/>
      <c r="FT342" s="157"/>
      <c r="FU342" s="157"/>
      <c r="FV342" s="157"/>
      <c r="FW342" s="157"/>
      <c r="FX342" s="157"/>
      <c r="FY342" s="157"/>
      <c r="FZ342" s="157"/>
      <c r="GA342" s="157"/>
      <c r="GB342" s="157"/>
      <c r="GC342" s="157"/>
      <c r="GD342" s="157"/>
      <c r="GE342" s="157"/>
      <c r="GF342" s="157"/>
      <c r="GG342" s="157"/>
      <c r="GH342" s="157"/>
      <c r="GI342" s="157"/>
      <c r="GJ342" s="157"/>
      <c r="GK342" s="157"/>
      <c r="GL342" s="157"/>
      <c r="GM342" s="157"/>
      <c r="GN342" s="157"/>
      <c r="GO342" s="157"/>
      <c r="GP342" s="157"/>
      <c r="GQ342" s="157"/>
      <c r="GR342" s="157"/>
      <c r="GS342" s="157"/>
      <c r="GT342" s="157"/>
      <c r="GU342" s="157"/>
      <c r="GV342" s="157"/>
      <c r="GW342" s="157"/>
      <c r="GX342" s="157"/>
      <c r="GY342" s="157"/>
      <c r="GZ342" s="157"/>
      <c r="HA342" s="157"/>
      <c r="HB342" s="157"/>
      <c r="HC342" s="157"/>
      <c r="HD342" s="157"/>
      <c r="HE342" s="157"/>
      <c r="HF342" s="157"/>
      <c r="HG342" s="157"/>
      <c r="HH342" s="157"/>
      <c r="HI342" s="157"/>
      <c r="HJ342" s="157"/>
      <c r="HK342" s="157"/>
      <c r="HL342" s="157"/>
      <c r="HM342" s="157"/>
      <c r="HN342" s="157"/>
      <c r="HO342" s="157"/>
      <c r="HP342" s="157"/>
      <c r="HQ342" s="157"/>
      <c r="HR342" s="157"/>
      <c r="HS342" s="157"/>
      <c r="HT342" s="157"/>
      <c r="HU342" s="157"/>
      <c r="HV342" s="157"/>
      <c r="HW342" s="157"/>
      <c r="HX342" s="157"/>
      <c r="HY342" s="157"/>
      <c r="HZ342" s="157"/>
      <c r="IA342" s="157"/>
      <c r="IB342" s="157"/>
      <c r="IC342" s="157"/>
      <c r="ID342" s="157"/>
      <c r="IE342" s="157"/>
      <c r="IF342" s="157"/>
      <c r="IG342" s="157"/>
      <c r="IH342" s="157"/>
      <c r="II342" s="157"/>
      <c r="IJ342" s="157"/>
      <c r="IK342" s="157"/>
      <c r="IL342" s="157"/>
      <c r="IM342" s="157"/>
      <c r="IN342" s="157"/>
      <c r="IO342" s="157"/>
      <c r="IP342" s="157"/>
      <c r="IQ342" s="157"/>
      <c r="IR342" s="157"/>
      <c r="IS342" s="157"/>
      <c r="IT342" s="157"/>
      <c r="IU342" s="157"/>
      <c r="IV342" s="157"/>
      <c r="IW342" s="157"/>
      <c r="IX342" s="157"/>
      <c r="IY342" s="157"/>
      <c r="IZ342" s="157"/>
      <c r="JA342" s="157"/>
      <c r="JB342" s="157"/>
      <c r="JC342" s="157"/>
      <c r="JD342" s="157"/>
      <c r="JE342" s="157"/>
      <c r="JF342" s="157"/>
      <c r="JG342" s="157"/>
      <c r="JH342" s="157"/>
      <c r="JI342" s="157"/>
      <c r="JJ342" s="157"/>
      <c r="JK342" s="157"/>
      <c r="JL342" s="157"/>
      <c r="JM342" s="157"/>
      <c r="JN342" s="157"/>
      <c r="JO342" s="157"/>
      <c r="JP342" s="157"/>
      <c r="JQ342" s="157"/>
      <c r="JR342" s="157"/>
      <c r="JS342" s="157"/>
      <c r="JT342" s="157"/>
      <c r="JU342" s="157"/>
      <c r="JV342" s="157"/>
      <c r="JW342" s="157"/>
      <c r="JX342" s="157"/>
      <c r="JY342" s="157"/>
      <c r="JZ342" s="157"/>
      <c r="KA342" s="157"/>
      <c r="KB342" s="157"/>
      <c r="KC342" s="157"/>
      <c r="KD342" s="157"/>
      <c r="KE342" s="157"/>
      <c r="KF342" s="157"/>
      <c r="KG342" s="157"/>
      <c r="KH342" s="157"/>
      <c r="KI342" s="157"/>
      <c r="KJ342" s="157"/>
      <c r="KK342" s="157"/>
      <c r="KL342" s="157"/>
      <c r="KM342" s="157"/>
      <c r="KN342" s="157"/>
      <c r="KO342" s="157"/>
      <c r="KP342" s="157"/>
      <c r="KQ342" s="157"/>
      <c r="KR342" s="157"/>
      <c r="KS342" s="157"/>
      <c r="KT342" s="157"/>
      <c r="KU342" s="157"/>
      <c r="KV342" s="157"/>
      <c r="KW342" s="157"/>
      <c r="KX342" s="157"/>
      <c r="KY342" s="157"/>
      <c r="KZ342" s="157"/>
      <c r="LA342" s="157"/>
      <c r="LB342" s="157"/>
      <c r="LC342" s="157"/>
      <c r="LD342" s="157"/>
      <c r="LE342" s="157"/>
      <c r="LF342" s="157"/>
      <c r="LG342" s="157"/>
      <c r="LH342" s="157"/>
      <c r="LI342" s="157"/>
      <c r="LJ342" s="157"/>
      <c r="LK342" s="157"/>
      <c r="LL342" s="157"/>
      <c r="LM342" s="157"/>
      <c r="LN342" s="157"/>
      <c r="LO342" s="157"/>
      <c r="LP342" s="157"/>
      <c r="LQ342" s="157"/>
      <c r="LR342" s="157"/>
    </row>
    <row r="343" spans="1:330" x14ac:dyDescent="0.2">
      <c r="A343" s="170" t="s">
        <v>616</v>
      </c>
      <c r="B343" s="170" t="s">
        <v>641</v>
      </c>
      <c r="C343" s="141">
        <v>559</v>
      </c>
      <c r="D343" s="141"/>
      <c r="E343" s="171"/>
      <c r="F343" s="142">
        <v>32</v>
      </c>
      <c r="G343" s="143"/>
      <c r="H343" s="172"/>
      <c r="I343" s="105">
        <f>I344+I346+I349</f>
        <v>16300</v>
      </c>
      <c r="J343" s="105">
        <f>J344+J346+J349</f>
        <v>0</v>
      </c>
      <c r="K343" s="105">
        <f t="shared" ref="K343:AF343" si="630">K344+K346+K349</f>
        <v>88220</v>
      </c>
      <c r="L343" s="105">
        <f t="shared" si="630"/>
        <v>0</v>
      </c>
      <c r="M343" s="105">
        <f t="shared" si="630"/>
        <v>88220</v>
      </c>
      <c r="N343" s="105">
        <f t="shared" si="630"/>
        <v>0</v>
      </c>
      <c r="O343" s="105">
        <f t="shared" ref="O343:P343" si="631">O344+O346+O349</f>
        <v>88220</v>
      </c>
      <c r="P343" s="105">
        <f t="shared" si="631"/>
        <v>0</v>
      </c>
      <c r="Q343" s="105">
        <f t="shared" ref="Q343:T343" si="632">Q344+Q346+Q349</f>
        <v>88220</v>
      </c>
      <c r="R343" s="105">
        <f t="shared" si="632"/>
        <v>0</v>
      </c>
      <c r="S343" s="105">
        <f t="shared" si="632"/>
        <v>0</v>
      </c>
      <c r="T343" s="105">
        <f t="shared" si="632"/>
        <v>0</v>
      </c>
      <c r="U343" s="105">
        <f t="shared" si="630"/>
        <v>0</v>
      </c>
      <c r="V343" s="105">
        <f t="shared" si="630"/>
        <v>0</v>
      </c>
      <c r="W343" s="105">
        <f t="shared" si="630"/>
        <v>0</v>
      </c>
      <c r="X343" s="105">
        <f t="shared" si="630"/>
        <v>0</v>
      </c>
      <c r="Y343" s="105">
        <f t="shared" ref="Y343:Z343" si="633">Y344+Y346+Y349</f>
        <v>0</v>
      </c>
      <c r="Z343" s="105">
        <f t="shared" si="633"/>
        <v>0</v>
      </c>
      <c r="AA343" s="105">
        <f t="shared" ref="AA343:AD343" si="634">AA344+AA346+AA349</f>
        <v>0</v>
      </c>
      <c r="AB343" s="105">
        <f t="shared" si="634"/>
        <v>0</v>
      </c>
      <c r="AC343" s="105">
        <f t="shared" si="634"/>
        <v>0</v>
      </c>
      <c r="AD343" s="105">
        <f t="shared" si="634"/>
        <v>0</v>
      </c>
      <c r="AE343" s="105">
        <f t="shared" si="630"/>
        <v>0</v>
      </c>
      <c r="AF343" s="105">
        <f t="shared" si="630"/>
        <v>0</v>
      </c>
      <c r="AG343" s="105">
        <f t="shared" ref="AG343:AH343" si="635">AG344+AG346+AG349</f>
        <v>0</v>
      </c>
      <c r="AH343" s="105">
        <f t="shared" si="635"/>
        <v>0</v>
      </c>
      <c r="AI343" s="105">
        <f t="shared" ref="AI343:AL343" si="636">AI344+AI346+AI349</f>
        <v>0</v>
      </c>
      <c r="AJ343" s="105">
        <f t="shared" si="636"/>
        <v>0</v>
      </c>
      <c r="AK343" s="105">
        <f t="shared" si="636"/>
        <v>0</v>
      </c>
      <c r="AL343" s="105">
        <f t="shared" si="636"/>
        <v>0</v>
      </c>
    </row>
    <row r="344" spans="1:330" s="159" customFormat="1" x14ac:dyDescent="0.2">
      <c r="A344" s="145" t="s">
        <v>616</v>
      </c>
      <c r="B344" s="145" t="s">
        <v>641</v>
      </c>
      <c r="C344" s="147">
        <v>559</v>
      </c>
      <c r="D344" s="147"/>
      <c r="E344" s="145"/>
      <c r="F344" s="168">
        <v>321</v>
      </c>
      <c r="G344" s="148"/>
      <c r="H344" s="149"/>
      <c r="I344" s="101">
        <f>I345</f>
        <v>0</v>
      </c>
      <c r="J344" s="101">
        <f>J345</f>
        <v>0</v>
      </c>
      <c r="K344" s="101">
        <f t="shared" ref="K344:AL344" si="637">K345</f>
        <v>2000</v>
      </c>
      <c r="L344" s="101">
        <f t="shared" si="637"/>
        <v>0</v>
      </c>
      <c r="M344" s="108">
        <f t="shared" si="637"/>
        <v>2000</v>
      </c>
      <c r="N344" s="108">
        <f t="shared" si="637"/>
        <v>0</v>
      </c>
      <c r="O344" s="108">
        <f t="shared" si="637"/>
        <v>2000</v>
      </c>
      <c r="P344" s="108">
        <f t="shared" si="637"/>
        <v>0</v>
      </c>
      <c r="Q344" s="108">
        <f t="shared" si="637"/>
        <v>2000</v>
      </c>
      <c r="R344" s="108">
        <f t="shared" si="637"/>
        <v>0</v>
      </c>
      <c r="S344" s="108">
        <f t="shared" si="637"/>
        <v>0</v>
      </c>
      <c r="T344" s="108">
        <f t="shared" si="637"/>
        <v>0</v>
      </c>
      <c r="U344" s="101">
        <f t="shared" si="637"/>
        <v>0</v>
      </c>
      <c r="V344" s="101">
        <f t="shared" si="637"/>
        <v>0</v>
      </c>
      <c r="W344" s="108">
        <f t="shared" si="637"/>
        <v>0</v>
      </c>
      <c r="X344" s="108">
        <f t="shared" si="637"/>
        <v>0</v>
      </c>
      <c r="Y344" s="108">
        <f t="shared" si="637"/>
        <v>0</v>
      </c>
      <c r="Z344" s="108">
        <f t="shared" si="637"/>
        <v>0</v>
      </c>
      <c r="AA344" s="108">
        <f t="shared" si="637"/>
        <v>0</v>
      </c>
      <c r="AB344" s="108">
        <f t="shared" si="637"/>
        <v>0</v>
      </c>
      <c r="AC344" s="108">
        <f t="shared" si="637"/>
        <v>0</v>
      </c>
      <c r="AD344" s="108">
        <f t="shared" si="637"/>
        <v>0</v>
      </c>
      <c r="AE344" s="108">
        <f t="shared" si="637"/>
        <v>0</v>
      </c>
      <c r="AF344" s="108">
        <f t="shared" si="637"/>
        <v>0</v>
      </c>
      <c r="AG344" s="108">
        <f t="shared" si="637"/>
        <v>0</v>
      </c>
      <c r="AH344" s="108">
        <f t="shared" si="637"/>
        <v>0</v>
      </c>
      <c r="AI344" s="108">
        <f t="shared" si="637"/>
        <v>0</v>
      </c>
      <c r="AJ344" s="108">
        <f t="shared" si="637"/>
        <v>0</v>
      </c>
      <c r="AK344" s="108">
        <f t="shared" si="637"/>
        <v>0</v>
      </c>
      <c r="AL344" s="108">
        <f t="shared" si="637"/>
        <v>0</v>
      </c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  <c r="BI344" s="150"/>
      <c r="BJ344" s="150"/>
      <c r="BK344" s="150"/>
      <c r="BL344" s="150"/>
      <c r="BM344" s="150"/>
      <c r="BN344" s="150"/>
      <c r="BO344" s="150"/>
      <c r="BP344" s="150"/>
      <c r="BQ344" s="150"/>
      <c r="BR344" s="150"/>
      <c r="BS344" s="150"/>
      <c r="BT344" s="150"/>
      <c r="BU344" s="150"/>
      <c r="BV344" s="150"/>
      <c r="BW344" s="150"/>
      <c r="BX344" s="150"/>
      <c r="BY344" s="150"/>
      <c r="BZ344" s="150"/>
      <c r="CA344" s="150"/>
      <c r="CB344" s="150"/>
      <c r="CC344" s="150"/>
      <c r="CD344" s="150"/>
      <c r="CE344" s="150"/>
      <c r="CF344" s="150"/>
      <c r="CG344" s="150"/>
      <c r="CH344" s="150"/>
      <c r="CI344" s="150"/>
      <c r="CJ344" s="150"/>
      <c r="CK344" s="150"/>
      <c r="CL344" s="150"/>
      <c r="CM344" s="150"/>
      <c r="CN344" s="150"/>
      <c r="CO344" s="150"/>
      <c r="CP344" s="150"/>
      <c r="CQ344" s="150"/>
      <c r="CR344" s="150"/>
      <c r="CS344" s="150"/>
      <c r="CT344" s="150"/>
      <c r="CU344" s="150"/>
      <c r="CV344" s="150"/>
      <c r="CW344" s="150"/>
      <c r="CX344" s="150"/>
      <c r="CY344" s="150"/>
      <c r="CZ344" s="150"/>
      <c r="DA344" s="150"/>
      <c r="DB344" s="150"/>
      <c r="DC344" s="150"/>
      <c r="DD344" s="150"/>
      <c r="DE344" s="150"/>
      <c r="DF344" s="150"/>
      <c r="DG344" s="150"/>
      <c r="DH344" s="150"/>
      <c r="DI344" s="150"/>
      <c r="DJ344" s="150"/>
      <c r="DK344" s="150"/>
      <c r="DL344" s="150"/>
      <c r="DM344" s="150"/>
      <c r="DN344" s="150"/>
      <c r="DO344" s="150"/>
      <c r="DP344" s="150"/>
      <c r="DQ344" s="150"/>
      <c r="DR344" s="150"/>
      <c r="DS344" s="150"/>
      <c r="DT344" s="150"/>
      <c r="DU344" s="150"/>
      <c r="DV344" s="150"/>
      <c r="DW344" s="150"/>
      <c r="DX344" s="150"/>
      <c r="DY344" s="150"/>
      <c r="DZ344" s="150"/>
      <c r="EA344" s="150"/>
      <c r="EB344" s="150"/>
      <c r="EC344" s="150"/>
      <c r="ED344" s="150"/>
      <c r="EE344" s="150"/>
      <c r="EF344" s="150"/>
      <c r="EG344" s="150"/>
      <c r="EH344" s="150"/>
      <c r="EI344" s="150"/>
      <c r="EJ344" s="150"/>
      <c r="EK344" s="150"/>
      <c r="EL344" s="150"/>
      <c r="EM344" s="150"/>
      <c r="EN344" s="150"/>
      <c r="EO344" s="150"/>
      <c r="EP344" s="150"/>
      <c r="EQ344" s="150"/>
      <c r="ER344" s="150"/>
      <c r="ES344" s="150"/>
      <c r="ET344" s="150"/>
      <c r="EU344" s="150"/>
      <c r="EV344" s="150"/>
      <c r="EW344" s="150"/>
      <c r="EX344" s="150"/>
      <c r="EY344" s="150"/>
      <c r="EZ344" s="150"/>
      <c r="FA344" s="150"/>
      <c r="FB344" s="150"/>
      <c r="FC344" s="150"/>
      <c r="FD344" s="150"/>
      <c r="FE344" s="150"/>
      <c r="FF344" s="150"/>
      <c r="FG344" s="150"/>
      <c r="FH344" s="150"/>
      <c r="FI344" s="150"/>
      <c r="FJ344" s="150"/>
      <c r="FK344" s="150"/>
      <c r="FL344" s="150"/>
      <c r="FM344" s="150"/>
      <c r="FN344" s="150"/>
      <c r="FO344" s="150"/>
      <c r="FP344" s="150"/>
      <c r="FQ344" s="150"/>
      <c r="FR344" s="150"/>
      <c r="FS344" s="150"/>
      <c r="FT344" s="150"/>
      <c r="FU344" s="150"/>
      <c r="FV344" s="150"/>
      <c r="FW344" s="150"/>
      <c r="FX344" s="150"/>
      <c r="FY344" s="150"/>
      <c r="FZ344" s="150"/>
      <c r="GA344" s="150"/>
      <c r="GB344" s="150"/>
      <c r="GC344" s="150"/>
      <c r="GD344" s="150"/>
      <c r="GE344" s="150"/>
      <c r="GF344" s="150"/>
      <c r="GG344" s="150"/>
      <c r="GH344" s="150"/>
      <c r="GI344" s="150"/>
      <c r="GJ344" s="150"/>
      <c r="GK344" s="150"/>
      <c r="GL344" s="150"/>
      <c r="GM344" s="150"/>
      <c r="GN344" s="150"/>
      <c r="GO344" s="150"/>
      <c r="GP344" s="150"/>
      <c r="GQ344" s="150"/>
      <c r="GR344" s="150"/>
      <c r="GS344" s="150"/>
      <c r="GT344" s="150"/>
      <c r="GU344" s="150"/>
      <c r="GV344" s="150"/>
      <c r="GW344" s="150"/>
      <c r="GX344" s="150"/>
      <c r="GY344" s="150"/>
      <c r="GZ344" s="150"/>
      <c r="HA344" s="150"/>
      <c r="HB344" s="150"/>
      <c r="HC344" s="150"/>
      <c r="HD344" s="150"/>
      <c r="HE344" s="150"/>
      <c r="HF344" s="150"/>
      <c r="HG344" s="150"/>
      <c r="HH344" s="150"/>
      <c r="HI344" s="150"/>
      <c r="HJ344" s="150"/>
      <c r="HK344" s="150"/>
      <c r="HL344" s="150"/>
      <c r="HM344" s="150"/>
      <c r="HN344" s="150"/>
      <c r="HO344" s="150"/>
      <c r="HP344" s="150"/>
      <c r="HQ344" s="150"/>
      <c r="HR344" s="150"/>
      <c r="HS344" s="150"/>
      <c r="HT344" s="150"/>
      <c r="HU344" s="150"/>
      <c r="HV344" s="150"/>
      <c r="HW344" s="150"/>
      <c r="HX344" s="150"/>
      <c r="HY344" s="150"/>
      <c r="HZ344" s="150"/>
      <c r="IA344" s="150"/>
      <c r="IB344" s="150"/>
      <c r="IC344" s="150"/>
      <c r="ID344" s="150"/>
      <c r="IE344" s="150"/>
      <c r="IF344" s="150"/>
      <c r="IG344" s="150"/>
      <c r="IH344" s="150"/>
      <c r="II344" s="150"/>
      <c r="IJ344" s="150"/>
      <c r="IK344" s="150"/>
      <c r="IL344" s="150"/>
      <c r="IM344" s="150"/>
      <c r="IN344" s="150"/>
      <c r="IO344" s="150"/>
      <c r="IP344" s="150"/>
      <c r="IQ344" s="150"/>
      <c r="IR344" s="150"/>
      <c r="IS344" s="150"/>
      <c r="IT344" s="150"/>
      <c r="IU344" s="150"/>
      <c r="IV344" s="150"/>
      <c r="IW344" s="150"/>
      <c r="IX344" s="150"/>
      <c r="IY344" s="150"/>
      <c r="IZ344" s="150"/>
      <c r="JA344" s="150"/>
      <c r="JB344" s="150"/>
      <c r="JC344" s="150"/>
      <c r="JD344" s="150"/>
      <c r="JE344" s="150"/>
      <c r="JF344" s="150"/>
      <c r="JG344" s="150"/>
      <c r="JH344" s="150"/>
      <c r="JI344" s="150"/>
      <c r="JJ344" s="150"/>
      <c r="JK344" s="150"/>
      <c r="JL344" s="150"/>
      <c r="JM344" s="150"/>
      <c r="JN344" s="150"/>
      <c r="JO344" s="150"/>
      <c r="JP344" s="150"/>
      <c r="JQ344" s="150"/>
      <c r="JR344" s="150"/>
      <c r="JS344" s="150"/>
      <c r="JT344" s="150"/>
      <c r="JU344" s="150"/>
      <c r="JV344" s="150"/>
      <c r="JW344" s="150"/>
      <c r="JX344" s="150"/>
      <c r="JY344" s="150"/>
      <c r="JZ344" s="150"/>
      <c r="KA344" s="150"/>
      <c r="KB344" s="150"/>
      <c r="KC344" s="150"/>
      <c r="KD344" s="150"/>
      <c r="KE344" s="150"/>
      <c r="KF344" s="150"/>
      <c r="KG344" s="150"/>
      <c r="KH344" s="150"/>
      <c r="KI344" s="150"/>
      <c r="KJ344" s="150"/>
      <c r="KK344" s="150"/>
      <c r="KL344" s="150"/>
      <c r="KM344" s="150"/>
      <c r="KN344" s="150"/>
      <c r="KO344" s="150"/>
      <c r="KP344" s="150"/>
      <c r="KQ344" s="150"/>
      <c r="KR344" s="150"/>
      <c r="KS344" s="150"/>
      <c r="KT344" s="150"/>
      <c r="KU344" s="150"/>
      <c r="KV344" s="150"/>
      <c r="KW344" s="150"/>
      <c r="KX344" s="150"/>
      <c r="KY344" s="150"/>
      <c r="KZ344" s="150"/>
      <c r="LA344" s="150"/>
      <c r="LB344" s="150"/>
      <c r="LC344" s="150"/>
      <c r="LD344" s="150"/>
      <c r="LE344" s="150"/>
      <c r="LF344" s="150"/>
      <c r="LG344" s="150"/>
      <c r="LH344" s="150"/>
      <c r="LI344" s="150"/>
      <c r="LJ344" s="150"/>
      <c r="LK344" s="150"/>
      <c r="LL344" s="150"/>
      <c r="LM344" s="150"/>
      <c r="LN344" s="150"/>
      <c r="LO344" s="150"/>
      <c r="LP344" s="150"/>
      <c r="LQ344" s="150"/>
      <c r="LR344" s="150"/>
    </row>
    <row r="345" spans="1:330" s="158" customFormat="1" ht="15" x14ac:dyDescent="0.2">
      <c r="A345" s="151" t="s">
        <v>616</v>
      </c>
      <c r="B345" s="151" t="s">
        <v>641</v>
      </c>
      <c r="C345" s="153">
        <v>559</v>
      </c>
      <c r="D345" s="153"/>
      <c r="E345" s="151" t="s">
        <v>101</v>
      </c>
      <c r="F345" s="174">
        <v>3211</v>
      </c>
      <c r="G345" s="155" t="s">
        <v>42</v>
      </c>
      <c r="H345" s="156"/>
      <c r="I345" s="94">
        <v>0</v>
      </c>
      <c r="J345" s="112"/>
      <c r="K345" s="94">
        <v>2000</v>
      </c>
      <c r="L345" s="112"/>
      <c r="M345" s="118">
        <v>2000</v>
      </c>
      <c r="N345" s="113"/>
      <c r="O345" s="118">
        <v>2000</v>
      </c>
      <c r="P345" s="113"/>
      <c r="Q345" s="118">
        <v>2000</v>
      </c>
      <c r="R345" s="113"/>
      <c r="S345" s="118"/>
      <c r="T345" s="113"/>
      <c r="U345" s="94">
        <v>0</v>
      </c>
      <c r="V345" s="112"/>
      <c r="W345" s="118"/>
      <c r="X345" s="113"/>
      <c r="Y345" s="118"/>
      <c r="Z345" s="113"/>
      <c r="AA345" s="118"/>
      <c r="AB345" s="113"/>
      <c r="AC345" s="118"/>
      <c r="AD345" s="113"/>
      <c r="AE345" s="118"/>
      <c r="AF345" s="113"/>
      <c r="AG345" s="118"/>
      <c r="AH345" s="113"/>
      <c r="AI345" s="118"/>
      <c r="AJ345" s="113"/>
      <c r="AK345" s="118"/>
      <c r="AL345" s="113"/>
      <c r="AM345" s="157"/>
      <c r="AN345" s="157"/>
      <c r="AO345" s="157"/>
      <c r="AP345" s="157"/>
      <c r="AQ345" s="157"/>
      <c r="AR345" s="157"/>
      <c r="AS345" s="157"/>
      <c r="AT345" s="157"/>
      <c r="AU345" s="157"/>
      <c r="AV345" s="157"/>
      <c r="AW345" s="157"/>
      <c r="AX345" s="157"/>
      <c r="AY345" s="157"/>
      <c r="AZ345" s="157"/>
      <c r="BA345" s="157"/>
      <c r="BB345" s="157"/>
      <c r="BC345" s="157"/>
      <c r="BD345" s="157"/>
      <c r="BE345" s="157"/>
      <c r="BF345" s="157"/>
      <c r="BG345" s="157"/>
      <c r="BH345" s="157"/>
      <c r="BI345" s="157"/>
      <c r="BJ345" s="157"/>
      <c r="BK345" s="157"/>
      <c r="BL345" s="157"/>
      <c r="BM345" s="157"/>
      <c r="BN345" s="157"/>
      <c r="BO345" s="157"/>
      <c r="BP345" s="157"/>
      <c r="BQ345" s="157"/>
      <c r="BR345" s="157"/>
      <c r="BS345" s="157"/>
      <c r="BT345" s="157"/>
      <c r="BU345" s="157"/>
      <c r="BV345" s="157"/>
      <c r="BW345" s="157"/>
      <c r="BX345" s="157"/>
      <c r="BY345" s="157"/>
      <c r="BZ345" s="157"/>
      <c r="CA345" s="157"/>
      <c r="CB345" s="157"/>
      <c r="CC345" s="157"/>
      <c r="CD345" s="157"/>
      <c r="CE345" s="157"/>
      <c r="CF345" s="157"/>
      <c r="CG345" s="157"/>
      <c r="CH345" s="157"/>
      <c r="CI345" s="157"/>
      <c r="CJ345" s="157"/>
      <c r="CK345" s="157"/>
      <c r="CL345" s="157"/>
      <c r="CM345" s="157"/>
      <c r="CN345" s="157"/>
      <c r="CO345" s="157"/>
      <c r="CP345" s="157"/>
      <c r="CQ345" s="157"/>
      <c r="CR345" s="157"/>
      <c r="CS345" s="157"/>
      <c r="CT345" s="157"/>
      <c r="CU345" s="157"/>
      <c r="CV345" s="157"/>
      <c r="CW345" s="157"/>
      <c r="CX345" s="157"/>
      <c r="CY345" s="157"/>
      <c r="CZ345" s="157"/>
      <c r="DA345" s="157"/>
      <c r="DB345" s="157"/>
      <c r="DC345" s="157"/>
      <c r="DD345" s="157"/>
      <c r="DE345" s="157"/>
      <c r="DF345" s="157"/>
      <c r="DG345" s="157"/>
      <c r="DH345" s="157"/>
      <c r="DI345" s="157"/>
      <c r="DJ345" s="157"/>
      <c r="DK345" s="157"/>
      <c r="DL345" s="157"/>
      <c r="DM345" s="157"/>
      <c r="DN345" s="157"/>
      <c r="DO345" s="157"/>
      <c r="DP345" s="157"/>
      <c r="DQ345" s="157"/>
      <c r="DR345" s="157"/>
      <c r="DS345" s="157"/>
      <c r="DT345" s="157"/>
      <c r="DU345" s="157"/>
      <c r="DV345" s="157"/>
      <c r="DW345" s="157"/>
      <c r="DX345" s="157"/>
      <c r="DY345" s="157"/>
      <c r="DZ345" s="157"/>
      <c r="EA345" s="157"/>
      <c r="EB345" s="157"/>
      <c r="EC345" s="157"/>
      <c r="ED345" s="157"/>
      <c r="EE345" s="157"/>
      <c r="EF345" s="157"/>
      <c r="EG345" s="157"/>
      <c r="EH345" s="157"/>
      <c r="EI345" s="157"/>
      <c r="EJ345" s="157"/>
      <c r="EK345" s="157"/>
      <c r="EL345" s="157"/>
      <c r="EM345" s="157"/>
      <c r="EN345" s="157"/>
      <c r="EO345" s="157"/>
      <c r="EP345" s="157"/>
      <c r="EQ345" s="157"/>
      <c r="ER345" s="157"/>
      <c r="ES345" s="157"/>
      <c r="ET345" s="157"/>
      <c r="EU345" s="157"/>
      <c r="EV345" s="157"/>
      <c r="EW345" s="157"/>
      <c r="EX345" s="157"/>
      <c r="EY345" s="157"/>
      <c r="EZ345" s="157"/>
      <c r="FA345" s="157"/>
      <c r="FB345" s="157"/>
      <c r="FC345" s="157"/>
      <c r="FD345" s="157"/>
      <c r="FE345" s="157"/>
      <c r="FF345" s="157"/>
      <c r="FG345" s="157"/>
      <c r="FH345" s="157"/>
      <c r="FI345" s="157"/>
      <c r="FJ345" s="157"/>
      <c r="FK345" s="157"/>
      <c r="FL345" s="157"/>
      <c r="FM345" s="157"/>
      <c r="FN345" s="157"/>
      <c r="FO345" s="157"/>
      <c r="FP345" s="157"/>
      <c r="FQ345" s="157"/>
      <c r="FR345" s="157"/>
      <c r="FS345" s="157"/>
      <c r="FT345" s="157"/>
      <c r="FU345" s="157"/>
      <c r="FV345" s="157"/>
      <c r="FW345" s="157"/>
      <c r="FX345" s="157"/>
      <c r="FY345" s="157"/>
      <c r="FZ345" s="157"/>
      <c r="GA345" s="157"/>
      <c r="GB345" s="157"/>
      <c r="GC345" s="157"/>
      <c r="GD345" s="157"/>
      <c r="GE345" s="157"/>
      <c r="GF345" s="157"/>
      <c r="GG345" s="157"/>
      <c r="GH345" s="157"/>
      <c r="GI345" s="157"/>
      <c r="GJ345" s="157"/>
      <c r="GK345" s="157"/>
      <c r="GL345" s="157"/>
      <c r="GM345" s="157"/>
      <c r="GN345" s="157"/>
      <c r="GO345" s="157"/>
      <c r="GP345" s="157"/>
      <c r="GQ345" s="157"/>
      <c r="GR345" s="157"/>
      <c r="GS345" s="157"/>
      <c r="GT345" s="157"/>
      <c r="GU345" s="157"/>
      <c r="GV345" s="157"/>
      <c r="GW345" s="157"/>
      <c r="GX345" s="157"/>
      <c r="GY345" s="157"/>
      <c r="GZ345" s="157"/>
      <c r="HA345" s="157"/>
      <c r="HB345" s="157"/>
      <c r="HC345" s="157"/>
      <c r="HD345" s="157"/>
      <c r="HE345" s="157"/>
      <c r="HF345" s="157"/>
      <c r="HG345" s="157"/>
      <c r="HH345" s="157"/>
      <c r="HI345" s="157"/>
      <c r="HJ345" s="157"/>
      <c r="HK345" s="157"/>
      <c r="HL345" s="157"/>
      <c r="HM345" s="157"/>
      <c r="HN345" s="157"/>
      <c r="HO345" s="157"/>
      <c r="HP345" s="157"/>
      <c r="HQ345" s="157"/>
      <c r="HR345" s="157"/>
      <c r="HS345" s="157"/>
      <c r="HT345" s="157"/>
      <c r="HU345" s="157"/>
      <c r="HV345" s="157"/>
      <c r="HW345" s="157"/>
      <c r="HX345" s="157"/>
      <c r="HY345" s="157"/>
      <c r="HZ345" s="157"/>
      <c r="IA345" s="157"/>
      <c r="IB345" s="157"/>
      <c r="IC345" s="157"/>
      <c r="ID345" s="157"/>
      <c r="IE345" s="157"/>
      <c r="IF345" s="157"/>
      <c r="IG345" s="157"/>
      <c r="IH345" s="157"/>
      <c r="II345" s="157"/>
      <c r="IJ345" s="157"/>
      <c r="IK345" s="157"/>
      <c r="IL345" s="157"/>
      <c r="IM345" s="157"/>
      <c r="IN345" s="157"/>
      <c r="IO345" s="157"/>
      <c r="IP345" s="157"/>
      <c r="IQ345" s="157"/>
      <c r="IR345" s="157"/>
      <c r="IS345" s="157"/>
      <c r="IT345" s="157"/>
      <c r="IU345" s="157"/>
      <c r="IV345" s="157"/>
      <c r="IW345" s="157"/>
      <c r="IX345" s="157"/>
      <c r="IY345" s="157"/>
      <c r="IZ345" s="157"/>
      <c r="JA345" s="157"/>
      <c r="JB345" s="157"/>
      <c r="JC345" s="157"/>
      <c r="JD345" s="157"/>
      <c r="JE345" s="157"/>
      <c r="JF345" s="157"/>
      <c r="JG345" s="157"/>
      <c r="JH345" s="157"/>
      <c r="JI345" s="157"/>
      <c r="JJ345" s="157"/>
      <c r="JK345" s="157"/>
      <c r="JL345" s="157"/>
      <c r="JM345" s="157"/>
      <c r="JN345" s="157"/>
      <c r="JO345" s="157"/>
      <c r="JP345" s="157"/>
      <c r="JQ345" s="157"/>
      <c r="JR345" s="157"/>
      <c r="JS345" s="157"/>
      <c r="JT345" s="157"/>
      <c r="JU345" s="157"/>
      <c r="JV345" s="157"/>
      <c r="JW345" s="157"/>
      <c r="JX345" s="157"/>
      <c r="JY345" s="157"/>
      <c r="JZ345" s="157"/>
      <c r="KA345" s="157"/>
      <c r="KB345" s="157"/>
      <c r="KC345" s="157"/>
      <c r="KD345" s="157"/>
      <c r="KE345" s="157"/>
      <c r="KF345" s="157"/>
      <c r="KG345" s="157"/>
      <c r="KH345" s="157"/>
      <c r="KI345" s="157"/>
      <c r="KJ345" s="157"/>
      <c r="KK345" s="157"/>
      <c r="KL345" s="157"/>
      <c r="KM345" s="157"/>
      <c r="KN345" s="157"/>
      <c r="KO345" s="157"/>
      <c r="KP345" s="157"/>
      <c r="KQ345" s="157"/>
      <c r="KR345" s="157"/>
      <c r="KS345" s="157"/>
      <c r="KT345" s="157"/>
      <c r="KU345" s="157"/>
      <c r="KV345" s="157"/>
      <c r="KW345" s="157"/>
      <c r="KX345" s="157"/>
      <c r="KY345" s="157"/>
      <c r="KZ345" s="157"/>
      <c r="LA345" s="157"/>
      <c r="LB345" s="157"/>
      <c r="LC345" s="157"/>
      <c r="LD345" s="157"/>
      <c r="LE345" s="157"/>
      <c r="LF345" s="157"/>
      <c r="LG345" s="157"/>
      <c r="LH345" s="157"/>
      <c r="LI345" s="157"/>
      <c r="LJ345" s="157"/>
      <c r="LK345" s="157"/>
      <c r="LL345" s="157"/>
      <c r="LM345" s="157"/>
      <c r="LN345" s="157"/>
      <c r="LO345" s="157"/>
      <c r="LP345" s="157"/>
      <c r="LQ345" s="157"/>
      <c r="LR345" s="157"/>
    </row>
    <row r="346" spans="1:330" s="159" customFormat="1" x14ac:dyDescent="0.2">
      <c r="A346" s="145" t="s">
        <v>616</v>
      </c>
      <c r="B346" s="145" t="s">
        <v>641</v>
      </c>
      <c r="C346" s="147">
        <v>559</v>
      </c>
      <c r="D346" s="147"/>
      <c r="E346" s="145"/>
      <c r="F346" s="168">
        <v>323</v>
      </c>
      <c r="G346" s="148"/>
      <c r="H346" s="149"/>
      <c r="I346" s="101">
        <f t="shared" ref="I346:AF346" si="638">SUM(I347:I348)</f>
        <v>16300</v>
      </c>
      <c r="J346" s="101">
        <f t="shared" si="638"/>
        <v>0</v>
      </c>
      <c r="K346" s="101">
        <f t="shared" si="638"/>
        <v>83220</v>
      </c>
      <c r="L346" s="101">
        <f t="shared" si="638"/>
        <v>0</v>
      </c>
      <c r="M346" s="108">
        <f t="shared" si="638"/>
        <v>83220</v>
      </c>
      <c r="N346" s="108">
        <f t="shared" si="638"/>
        <v>0</v>
      </c>
      <c r="O346" s="108">
        <f t="shared" ref="O346:P346" si="639">SUM(O347:O348)</f>
        <v>83220</v>
      </c>
      <c r="P346" s="108">
        <f t="shared" si="639"/>
        <v>0</v>
      </c>
      <c r="Q346" s="108">
        <f t="shared" ref="Q346:R346" si="640">SUM(Q347:Q348)</f>
        <v>83220</v>
      </c>
      <c r="R346" s="108">
        <f t="shared" si="640"/>
        <v>0</v>
      </c>
      <c r="S346" s="108">
        <f t="shared" ref="S346:T346" si="641">SUM(S347:S348)</f>
        <v>0</v>
      </c>
      <c r="T346" s="108">
        <f t="shared" si="641"/>
        <v>0</v>
      </c>
      <c r="U346" s="101">
        <f t="shared" si="638"/>
        <v>0</v>
      </c>
      <c r="V346" s="101">
        <f t="shared" si="638"/>
        <v>0</v>
      </c>
      <c r="W346" s="108">
        <f t="shared" si="638"/>
        <v>0</v>
      </c>
      <c r="X346" s="108">
        <f t="shared" si="638"/>
        <v>0</v>
      </c>
      <c r="Y346" s="108">
        <f t="shared" ref="Y346:Z346" si="642">SUM(Y347:Y348)</f>
        <v>0</v>
      </c>
      <c r="Z346" s="108">
        <f t="shared" si="642"/>
        <v>0</v>
      </c>
      <c r="AA346" s="108">
        <f t="shared" ref="AA346:AB346" si="643">SUM(AA347:AA348)</f>
        <v>0</v>
      </c>
      <c r="AB346" s="108">
        <f t="shared" si="643"/>
        <v>0</v>
      </c>
      <c r="AC346" s="108">
        <f t="shared" ref="AC346:AD346" si="644">SUM(AC347:AC348)</f>
        <v>0</v>
      </c>
      <c r="AD346" s="108">
        <f t="shared" si="644"/>
        <v>0</v>
      </c>
      <c r="AE346" s="108">
        <f t="shared" si="638"/>
        <v>0</v>
      </c>
      <c r="AF346" s="108">
        <f t="shared" si="638"/>
        <v>0</v>
      </c>
      <c r="AG346" s="108">
        <f t="shared" ref="AG346:AH346" si="645">SUM(AG347:AG348)</f>
        <v>0</v>
      </c>
      <c r="AH346" s="108">
        <f t="shared" si="645"/>
        <v>0</v>
      </c>
      <c r="AI346" s="108">
        <f t="shared" ref="AI346:AJ346" si="646">SUM(AI347:AI348)</f>
        <v>0</v>
      </c>
      <c r="AJ346" s="108">
        <f t="shared" si="646"/>
        <v>0</v>
      </c>
      <c r="AK346" s="108">
        <f t="shared" ref="AK346:AL346" si="647">SUM(AK347:AK348)</f>
        <v>0</v>
      </c>
      <c r="AL346" s="108">
        <f t="shared" si="647"/>
        <v>0</v>
      </c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  <c r="CA346" s="150"/>
      <c r="CB346" s="150"/>
      <c r="CC346" s="150"/>
      <c r="CD346" s="150"/>
      <c r="CE346" s="150"/>
      <c r="CF346" s="150"/>
      <c r="CG346" s="150"/>
      <c r="CH346" s="150"/>
      <c r="CI346" s="150"/>
      <c r="CJ346" s="150"/>
      <c r="CK346" s="150"/>
      <c r="CL346" s="150"/>
      <c r="CM346" s="150"/>
      <c r="CN346" s="150"/>
      <c r="CO346" s="150"/>
      <c r="CP346" s="150"/>
      <c r="CQ346" s="150"/>
      <c r="CR346" s="150"/>
      <c r="CS346" s="150"/>
      <c r="CT346" s="150"/>
      <c r="CU346" s="150"/>
      <c r="CV346" s="150"/>
      <c r="CW346" s="150"/>
      <c r="CX346" s="150"/>
      <c r="CY346" s="150"/>
      <c r="CZ346" s="150"/>
      <c r="DA346" s="150"/>
      <c r="DB346" s="150"/>
      <c r="DC346" s="150"/>
      <c r="DD346" s="150"/>
      <c r="DE346" s="150"/>
      <c r="DF346" s="150"/>
      <c r="DG346" s="150"/>
      <c r="DH346" s="150"/>
      <c r="DI346" s="150"/>
      <c r="DJ346" s="150"/>
      <c r="DK346" s="150"/>
      <c r="DL346" s="150"/>
      <c r="DM346" s="150"/>
      <c r="DN346" s="150"/>
      <c r="DO346" s="150"/>
      <c r="DP346" s="150"/>
      <c r="DQ346" s="150"/>
      <c r="DR346" s="150"/>
      <c r="DS346" s="150"/>
      <c r="DT346" s="150"/>
      <c r="DU346" s="150"/>
      <c r="DV346" s="150"/>
      <c r="DW346" s="150"/>
      <c r="DX346" s="150"/>
      <c r="DY346" s="150"/>
      <c r="DZ346" s="150"/>
      <c r="EA346" s="150"/>
      <c r="EB346" s="150"/>
      <c r="EC346" s="150"/>
      <c r="ED346" s="150"/>
      <c r="EE346" s="150"/>
      <c r="EF346" s="150"/>
      <c r="EG346" s="150"/>
      <c r="EH346" s="150"/>
      <c r="EI346" s="150"/>
      <c r="EJ346" s="150"/>
      <c r="EK346" s="150"/>
      <c r="EL346" s="150"/>
      <c r="EM346" s="150"/>
      <c r="EN346" s="150"/>
      <c r="EO346" s="150"/>
      <c r="EP346" s="150"/>
      <c r="EQ346" s="150"/>
      <c r="ER346" s="150"/>
      <c r="ES346" s="150"/>
      <c r="ET346" s="150"/>
      <c r="EU346" s="150"/>
      <c r="EV346" s="150"/>
      <c r="EW346" s="150"/>
      <c r="EX346" s="150"/>
      <c r="EY346" s="150"/>
      <c r="EZ346" s="150"/>
      <c r="FA346" s="150"/>
      <c r="FB346" s="150"/>
      <c r="FC346" s="150"/>
      <c r="FD346" s="150"/>
      <c r="FE346" s="150"/>
      <c r="FF346" s="150"/>
      <c r="FG346" s="150"/>
      <c r="FH346" s="150"/>
      <c r="FI346" s="150"/>
      <c r="FJ346" s="150"/>
      <c r="FK346" s="150"/>
      <c r="FL346" s="150"/>
      <c r="FM346" s="150"/>
      <c r="FN346" s="150"/>
      <c r="FO346" s="150"/>
      <c r="FP346" s="150"/>
      <c r="FQ346" s="150"/>
      <c r="FR346" s="150"/>
      <c r="FS346" s="150"/>
      <c r="FT346" s="150"/>
      <c r="FU346" s="150"/>
      <c r="FV346" s="150"/>
      <c r="FW346" s="150"/>
      <c r="FX346" s="150"/>
      <c r="FY346" s="150"/>
      <c r="FZ346" s="150"/>
      <c r="GA346" s="150"/>
      <c r="GB346" s="150"/>
      <c r="GC346" s="150"/>
      <c r="GD346" s="150"/>
      <c r="GE346" s="150"/>
      <c r="GF346" s="150"/>
      <c r="GG346" s="150"/>
      <c r="GH346" s="150"/>
      <c r="GI346" s="150"/>
      <c r="GJ346" s="150"/>
      <c r="GK346" s="150"/>
      <c r="GL346" s="150"/>
      <c r="GM346" s="150"/>
      <c r="GN346" s="150"/>
      <c r="GO346" s="150"/>
      <c r="GP346" s="150"/>
      <c r="GQ346" s="150"/>
      <c r="GR346" s="150"/>
      <c r="GS346" s="150"/>
      <c r="GT346" s="150"/>
      <c r="GU346" s="150"/>
      <c r="GV346" s="150"/>
      <c r="GW346" s="150"/>
      <c r="GX346" s="150"/>
      <c r="GY346" s="150"/>
      <c r="GZ346" s="150"/>
      <c r="HA346" s="150"/>
      <c r="HB346" s="150"/>
      <c r="HC346" s="150"/>
      <c r="HD346" s="150"/>
      <c r="HE346" s="150"/>
      <c r="HF346" s="150"/>
      <c r="HG346" s="150"/>
      <c r="HH346" s="150"/>
      <c r="HI346" s="150"/>
      <c r="HJ346" s="150"/>
      <c r="HK346" s="150"/>
      <c r="HL346" s="150"/>
      <c r="HM346" s="150"/>
      <c r="HN346" s="150"/>
      <c r="HO346" s="150"/>
      <c r="HP346" s="150"/>
      <c r="HQ346" s="150"/>
      <c r="HR346" s="150"/>
      <c r="HS346" s="150"/>
      <c r="HT346" s="150"/>
      <c r="HU346" s="150"/>
      <c r="HV346" s="150"/>
      <c r="HW346" s="150"/>
      <c r="HX346" s="150"/>
      <c r="HY346" s="150"/>
      <c r="HZ346" s="150"/>
      <c r="IA346" s="150"/>
      <c r="IB346" s="150"/>
      <c r="IC346" s="150"/>
      <c r="ID346" s="150"/>
      <c r="IE346" s="150"/>
      <c r="IF346" s="150"/>
      <c r="IG346" s="150"/>
      <c r="IH346" s="150"/>
      <c r="II346" s="150"/>
      <c r="IJ346" s="150"/>
      <c r="IK346" s="150"/>
      <c r="IL346" s="150"/>
      <c r="IM346" s="150"/>
      <c r="IN346" s="150"/>
      <c r="IO346" s="150"/>
      <c r="IP346" s="150"/>
      <c r="IQ346" s="150"/>
      <c r="IR346" s="150"/>
      <c r="IS346" s="150"/>
      <c r="IT346" s="150"/>
      <c r="IU346" s="150"/>
      <c r="IV346" s="150"/>
      <c r="IW346" s="150"/>
      <c r="IX346" s="150"/>
      <c r="IY346" s="150"/>
      <c r="IZ346" s="150"/>
      <c r="JA346" s="150"/>
      <c r="JB346" s="150"/>
      <c r="JC346" s="150"/>
      <c r="JD346" s="150"/>
      <c r="JE346" s="150"/>
      <c r="JF346" s="150"/>
      <c r="JG346" s="150"/>
      <c r="JH346" s="150"/>
      <c r="JI346" s="150"/>
      <c r="JJ346" s="150"/>
      <c r="JK346" s="150"/>
      <c r="JL346" s="150"/>
      <c r="JM346" s="150"/>
      <c r="JN346" s="150"/>
      <c r="JO346" s="150"/>
      <c r="JP346" s="150"/>
      <c r="JQ346" s="150"/>
      <c r="JR346" s="150"/>
      <c r="JS346" s="150"/>
      <c r="JT346" s="150"/>
      <c r="JU346" s="150"/>
      <c r="JV346" s="150"/>
      <c r="JW346" s="150"/>
      <c r="JX346" s="150"/>
      <c r="JY346" s="150"/>
      <c r="JZ346" s="150"/>
      <c r="KA346" s="150"/>
      <c r="KB346" s="150"/>
      <c r="KC346" s="150"/>
      <c r="KD346" s="150"/>
      <c r="KE346" s="150"/>
      <c r="KF346" s="150"/>
      <c r="KG346" s="150"/>
      <c r="KH346" s="150"/>
      <c r="KI346" s="150"/>
      <c r="KJ346" s="150"/>
      <c r="KK346" s="150"/>
      <c r="KL346" s="150"/>
      <c r="KM346" s="150"/>
      <c r="KN346" s="150"/>
      <c r="KO346" s="150"/>
      <c r="KP346" s="150"/>
      <c r="KQ346" s="150"/>
      <c r="KR346" s="150"/>
      <c r="KS346" s="150"/>
      <c r="KT346" s="150"/>
      <c r="KU346" s="150"/>
      <c r="KV346" s="150"/>
      <c r="KW346" s="150"/>
      <c r="KX346" s="150"/>
      <c r="KY346" s="150"/>
      <c r="KZ346" s="150"/>
      <c r="LA346" s="150"/>
      <c r="LB346" s="150"/>
      <c r="LC346" s="150"/>
      <c r="LD346" s="150"/>
      <c r="LE346" s="150"/>
      <c r="LF346" s="150"/>
      <c r="LG346" s="150"/>
      <c r="LH346" s="150"/>
      <c r="LI346" s="150"/>
      <c r="LJ346" s="150"/>
      <c r="LK346" s="150"/>
      <c r="LL346" s="150"/>
      <c r="LM346" s="150"/>
      <c r="LN346" s="150"/>
      <c r="LO346" s="150"/>
      <c r="LP346" s="150"/>
      <c r="LQ346" s="150"/>
      <c r="LR346" s="150"/>
    </row>
    <row r="347" spans="1:330" s="158" customFormat="1" ht="15" x14ac:dyDescent="0.2">
      <c r="A347" s="151" t="s">
        <v>616</v>
      </c>
      <c r="B347" s="151" t="s">
        <v>641</v>
      </c>
      <c r="C347" s="153">
        <v>559</v>
      </c>
      <c r="D347" s="153"/>
      <c r="E347" s="151" t="s">
        <v>101</v>
      </c>
      <c r="F347" s="174">
        <v>3233</v>
      </c>
      <c r="G347" s="155" t="s">
        <v>54</v>
      </c>
      <c r="H347" s="156"/>
      <c r="I347" s="94">
        <v>8500</v>
      </c>
      <c r="J347" s="112"/>
      <c r="K347" s="94">
        <v>43000</v>
      </c>
      <c r="L347" s="112"/>
      <c r="M347" s="118">
        <v>43000</v>
      </c>
      <c r="N347" s="113"/>
      <c r="O347" s="118">
        <v>43000</v>
      </c>
      <c r="P347" s="113"/>
      <c r="Q347" s="118">
        <v>43000</v>
      </c>
      <c r="R347" s="113"/>
      <c r="S347" s="118"/>
      <c r="T347" s="113"/>
      <c r="U347" s="94">
        <v>0</v>
      </c>
      <c r="V347" s="112"/>
      <c r="W347" s="118"/>
      <c r="X347" s="113"/>
      <c r="Y347" s="118"/>
      <c r="Z347" s="113"/>
      <c r="AA347" s="118"/>
      <c r="AB347" s="113"/>
      <c r="AC347" s="118"/>
      <c r="AD347" s="113"/>
      <c r="AE347" s="118"/>
      <c r="AF347" s="113"/>
      <c r="AG347" s="118"/>
      <c r="AH347" s="113"/>
      <c r="AI347" s="118"/>
      <c r="AJ347" s="113"/>
      <c r="AK347" s="118"/>
      <c r="AL347" s="113"/>
      <c r="AM347" s="157"/>
      <c r="AN347" s="157"/>
      <c r="AO347" s="157"/>
      <c r="AP347" s="157"/>
      <c r="AQ347" s="157"/>
      <c r="AR347" s="157"/>
      <c r="AS347" s="157"/>
      <c r="AT347" s="157"/>
      <c r="AU347" s="157"/>
      <c r="AV347" s="157"/>
      <c r="AW347" s="157"/>
      <c r="AX347" s="157"/>
      <c r="AY347" s="157"/>
      <c r="AZ347" s="157"/>
      <c r="BA347" s="157"/>
      <c r="BB347" s="157"/>
      <c r="BC347" s="157"/>
      <c r="BD347" s="157"/>
      <c r="BE347" s="157"/>
      <c r="BF347" s="157"/>
      <c r="BG347" s="157"/>
      <c r="BH347" s="157"/>
      <c r="BI347" s="157"/>
      <c r="BJ347" s="157"/>
      <c r="BK347" s="157"/>
      <c r="BL347" s="157"/>
      <c r="BM347" s="157"/>
      <c r="BN347" s="157"/>
      <c r="BO347" s="157"/>
      <c r="BP347" s="157"/>
      <c r="BQ347" s="157"/>
      <c r="BR347" s="157"/>
      <c r="BS347" s="157"/>
      <c r="BT347" s="157"/>
      <c r="BU347" s="157"/>
      <c r="BV347" s="157"/>
      <c r="BW347" s="157"/>
      <c r="BX347" s="157"/>
      <c r="BY347" s="157"/>
      <c r="BZ347" s="157"/>
      <c r="CA347" s="157"/>
      <c r="CB347" s="157"/>
      <c r="CC347" s="157"/>
      <c r="CD347" s="157"/>
      <c r="CE347" s="157"/>
      <c r="CF347" s="157"/>
      <c r="CG347" s="157"/>
      <c r="CH347" s="157"/>
      <c r="CI347" s="157"/>
      <c r="CJ347" s="157"/>
      <c r="CK347" s="157"/>
      <c r="CL347" s="157"/>
      <c r="CM347" s="157"/>
      <c r="CN347" s="157"/>
      <c r="CO347" s="157"/>
      <c r="CP347" s="157"/>
      <c r="CQ347" s="157"/>
      <c r="CR347" s="157"/>
      <c r="CS347" s="157"/>
      <c r="CT347" s="157"/>
      <c r="CU347" s="157"/>
      <c r="CV347" s="157"/>
      <c r="CW347" s="157"/>
      <c r="CX347" s="157"/>
      <c r="CY347" s="157"/>
      <c r="CZ347" s="157"/>
      <c r="DA347" s="157"/>
      <c r="DB347" s="157"/>
      <c r="DC347" s="157"/>
      <c r="DD347" s="157"/>
      <c r="DE347" s="157"/>
      <c r="DF347" s="157"/>
      <c r="DG347" s="157"/>
      <c r="DH347" s="157"/>
      <c r="DI347" s="157"/>
      <c r="DJ347" s="157"/>
      <c r="DK347" s="157"/>
      <c r="DL347" s="157"/>
      <c r="DM347" s="157"/>
      <c r="DN347" s="157"/>
      <c r="DO347" s="157"/>
      <c r="DP347" s="157"/>
      <c r="DQ347" s="157"/>
      <c r="DR347" s="157"/>
      <c r="DS347" s="157"/>
      <c r="DT347" s="157"/>
      <c r="DU347" s="157"/>
      <c r="DV347" s="157"/>
      <c r="DW347" s="157"/>
      <c r="DX347" s="157"/>
      <c r="DY347" s="157"/>
      <c r="DZ347" s="157"/>
      <c r="EA347" s="157"/>
      <c r="EB347" s="157"/>
      <c r="EC347" s="157"/>
      <c r="ED347" s="157"/>
      <c r="EE347" s="157"/>
      <c r="EF347" s="157"/>
      <c r="EG347" s="157"/>
      <c r="EH347" s="157"/>
      <c r="EI347" s="157"/>
      <c r="EJ347" s="157"/>
      <c r="EK347" s="157"/>
      <c r="EL347" s="157"/>
      <c r="EM347" s="157"/>
      <c r="EN347" s="157"/>
      <c r="EO347" s="157"/>
      <c r="EP347" s="157"/>
      <c r="EQ347" s="157"/>
      <c r="ER347" s="157"/>
      <c r="ES347" s="157"/>
      <c r="ET347" s="157"/>
      <c r="EU347" s="157"/>
      <c r="EV347" s="157"/>
      <c r="EW347" s="157"/>
      <c r="EX347" s="157"/>
      <c r="EY347" s="157"/>
      <c r="EZ347" s="157"/>
      <c r="FA347" s="157"/>
      <c r="FB347" s="157"/>
      <c r="FC347" s="157"/>
      <c r="FD347" s="157"/>
      <c r="FE347" s="157"/>
      <c r="FF347" s="157"/>
      <c r="FG347" s="157"/>
      <c r="FH347" s="157"/>
      <c r="FI347" s="157"/>
      <c r="FJ347" s="157"/>
      <c r="FK347" s="157"/>
      <c r="FL347" s="157"/>
      <c r="FM347" s="157"/>
      <c r="FN347" s="157"/>
      <c r="FO347" s="157"/>
      <c r="FP347" s="157"/>
      <c r="FQ347" s="157"/>
      <c r="FR347" s="157"/>
      <c r="FS347" s="157"/>
      <c r="FT347" s="157"/>
      <c r="FU347" s="157"/>
      <c r="FV347" s="157"/>
      <c r="FW347" s="157"/>
      <c r="FX347" s="157"/>
      <c r="FY347" s="157"/>
      <c r="FZ347" s="157"/>
      <c r="GA347" s="157"/>
      <c r="GB347" s="157"/>
      <c r="GC347" s="157"/>
      <c r="GD347" s="157"/>
      <c r="GE347" s="157"/>
      <c r="GF347" s="157"/>
      <c r="GG347" s="157"/>
      <c r="GH347" s="157"/>
      <c r="GI347" s="157"/>
      <c r="GJ347" s="157"/>
      <c r="GK347" s="157"/>
      <c r="GL347" s="157"/>
      <c r="GM347" s="157"/>
      <c r="GN347" s="157"/>
      <c r="GO347" s="157"/>
      <c r="GP347" s="157"/>
      <c r="GQ347" s="157"/>
      <c r="GR347" s="157"/>
      <c r="GS347" s="157"/>
      <c r="GT347" s="157"/>
      <c r="GU347" s="157"/>
      <c r="GV347" s="157"/>
      <c r="GW347" s="157"/>
      <c r="GX347" s="157"/>
      <c r="GY347" s="157"/>
      <c r="GZ347" s="157"/>
      <c r="HA347" s="157"/>
      <c r="HB347" s="157"/>
      <c r="HC347" s="157"/>
      <c r="HD347" s="157"/>
      <c r="HE347" s="157"/>
      <c r="HF347" s="157"/>
      <c r="HG347" s="157"/>
      <c r="HH347" s="157"/>
      <c r="HI347" s="157"/>
      <c r="HJ347" s="157"/>
      <c r="HK347" s="157"/>
      <c r="HL347" s="157"/>
      <c r="HM347" s="157"/>
      <c r="HN347" s="157"/>
      <c r="HO347" s="157"/>
      <c r="HP347" s="157"/>
      <c r="HQ347" s="157"/>
      <c r="HR347" s="157"/>
      <c r="HS347" s="157"/>
      <c r="HT347" s="157"/>
      <c r="HU347" s="157"/>
      <c r="HV347" s="157"/>
      <c r="HW347" s="157"/>
      <c r="HX347" s="157"/>
      <c r="HY347" s="157"/>
      <c r="HZ347" s="157"/>
      <c r="IA347" s="157"/>
      <c r="IB347" s="157"/>
      <c r="IC347" s="157"/>
      <c r="ID347" s="157"/>
      <c r="IE347" s="157"/>
      <c r="IF347" s="157"/>
      <c r="IG347" s="157"/>
      <c r="IH347" s="157"/>
      <c r="II347" s="157"/>
      <c r="IJ347" s="157"/>
      <c r="IK347" s="157"/>
      <c r="IL347" s="157"/>
      <c r="IM347" s="157"/>
      <c r="IN347" s="157"/>
      <c r="IO347" s="157"/>
      <c r="IP347" s="157"/>
      <c r="IQ347" s="157"/>
      <c r="IR347" s="157"/>
      <c r="IS347" s="157"/>
      <c r="IT347" s="157"/>
      <c r="IU347" s="157"/>
      <c r="IV347" s="157"/>
      <c r="IW347" s="157"/>
      <c r="IX347" s="157"/>
      <c r="IY347" s="157"/>
      <c r="IZ347" s="157"/>
      <c r="JA347" s="157"/>
      <c r="JB347" s="157"/>
      <c r="JC347" s="157"/>
      <c r="JD347" s="157"/>
      <c r="JE347" s="157"/>
      <c r="JF347" s="157"/>
      <c r="JG347" s="157"/>
      <c r="JH347" s="157"/>
      <c r="JI347" s="157"/>
      <c r="JJ347" s="157"/>
      <c r="JK347" s="157"/>
      <c r="JL347" s="157"/>
      <c r="JM347" s="157"/>
      <c r="JN347" s="157"/>
      <c r="JO347" s="157"/>
      <c r="JP347" s="157"/>
      <c r="JQ347" s="157"/>
      <c r="JR347" s="157"/>
      <c r="JS347" s="157"/>
      <c r="JT347" s="157"/>
      <c r="JU347" s="157"/>
      <c r="JV347" s="157"/>
      <c r="JW347" s="157"/>
      <c r="JX347" s="157"/>
      <c r="JY347" s="157"/>
      <c r="JZ347" s="157"/>
      <c r="KA347" s="157"/>
      <c r="KB347" s="157"/>
      <c r="KC347" s="157"/>
      <c r="KD347" s="157"/>
      <c r="KE347" s="157"/>
      <c r="KF347" s="157"/>
      <c r="KG347" s="157"/>
      <c r="KH347" s="157"/>
      <c r="KI347" s="157"/>
      <c r="KJ347" s="157"/>
      <c r="KK347" s="157"/>
      <c r="KL347" s="157"/>
      <c r="KM347" s="157"/>
      <c r="KN347" s="157"/>
      <c r="KO347" s="157"/>
      <c r="KP347" s="157"/>
      <c r="KQ347" s="157"/>
      <c r="KR347" s="157"/>
      <c r="KS347" s="157"/>
      <c r="KT347" s="157"/>
      <c r="KU347" s="157"/>
      <c r="KV347" s="157"/>
      <c r="KW347" s="157"/>
      <c r="KX347" s="157"/>
      <c r="KY347" s="157"/>
      <c r="KZ347" s="157"/>
      <c r="LA347" s="157"/>
      <c r="LB347" s="157"/>
      <c r="LC347" s="157"/>
      <c r="LD347" s="157"/>
      <c r="LE347" s="157"/>
      <c r="LF347" s="157"/>
      <c r="LG347" s="157"/>
      <c r="LH347" s="157"/>
      <c r="LI347" s="157"/>
      <c r="LJ347" s="157"/>
      <c r="LK347" s="157"/>
      <c r="LL347" s="157"/>
      <c r="LM347" s="157"/>
      <c r="LN347" s="157"/>
      <c r="LO347" s="157"/>
      <c r="LP347" s="157"/>
      <c r="LQ347" s="157"/>
      <c r="LR347" s="157"/>
    </row>
    <row r="348" spans="1:330" s="158" customFormat="1" ht="15" x14ac:dyDescent="0.2">
      <c r="A348" s="151" t="s">
        <v>616</v>
      </c>
      <c r="B348" s="151" t="s">
        <v>641</v>
      </c>
      <c r="C348" s="153">
        <v>559</v>
      </c>
      <c r="D348" s="153"/>
      <c r="E348" s="151" t="s">
        <v>101</v>
      </c>
      <c r="F348" s="174">
        <v>3237</v>
      </c>
      <c r="G348" s="155" t="s">
        <v>58</v>
      </c>
      <c r="H348" s="156"/>
      <c r="I348" s="94">
        <v>7800</v>
      </c>
      <c r="J348" s="112"/>
      <c r="K348" s="94">
        <v>40220</v>
      </c>
      <c r="L348" s="112"/>
      <c r="M348" s="118">
        <v>40220</v>
      </c>
      <c r="N348" s="113"/>
      <c r="O348" s="118">
        <v>40220</v>
      </c>
      <c r="P348" s="113"/>
      <c r="Q348" s="118">
        <v>40220</v>
      </c>
      <c r="R348" s="113"/>
      <c r="S348" s="118"/>
      <c r="T348" s="113"/>
      <c r="U348" s="94">
        <v>0</v>
      </c>
      <c r="V348" s="112"/>
      <c r="W348" s="118"/>
      <c r="X348" s="113"/>
      <c r="Y348" s="118"/>
      <c r="Z348" s="113"/>
      <c r="AA348" s="118"/>
      <c r="AB348" s="113"/>
      <c r="AC348" s="118"/>
      <c r="AD348" s="113"/>
      <c r="AE348" s="118"/>
      <c r="AF348" s="113"/>
      <c r="AG348" s="118"/>
      <c r="AH348" s="113"/>
      <c r="AI348" s="118"/>
      <c r="AJ348" s="113"/>
      <c r="AK348" s="118"/>
      <c r="AL348" s="113"/>
      <c r="AM348" s="157"/>
      <c r="AN348" s="157"/>
      <c r="AO348" s="157"/>
      <c r="AP348" s="157"/>
      <c r="AQ348" s="157"/>
      <c r="AR348" s="157"/>
      <c r="AS348" s="157"/>
      <c r="AT348" s="157"/>
      <c r="AU348" s="157"/>
      <c r="AV348" s="157"/>
      <c r="AW348" s="157"/>
      <c r="AX348" s="157"/>
      <c r="AY348" s="157"/>
      <c r="AZ348" s="157"/>
      <c r="BA348" s="157"/>
      <c r="BB348" s="157"/>
      <c r="BC348" s="157"/>
      <c r="BD348" s="157"/>
      <c r="BE348" s="157"/>
      <c r="BF348" s="157"/>
      <c r="BG348" s="157"/>
      <c r="BH348" s="157"/>
      <c r="BI348" s="157"/>
      <c r="BJ348" s="157"/>
      <c r="BK348" s="157"/>
      <c r="BL348" s="157"/>
      <c r="BM348" s="157"/>
      <c r="BN348" s="157"/>
      <c r="BO348" s="157"/>
      <c r="BP348" s="157"/>
      <c r="BQ348" s="157"/>
      <c r="BR348" s="157"/>
      <c r="BS348" s="157"/>
      <c r="BT348" s="157"/>
      <c r="BU348" s="157"/>
      <c r="BV348" s="157"/>
      <c r="BW348" s="157"/>
      <c r="BX348" s="157"/>
      <c r="BY348" s="157"/>
      <c r="BZ348" s="157"/>
      <c r="CA348" s="157"/>
      <c r="CB348" s="157"/>
      <c r="CC348" s="157"/>
      <c r="CD348" s="157"/>
      <c r="CE348" s="157"/>
      <c r="CF348" s="157"/>
      <c r="CG348" s="157"/>
      <c r="CH348" s="157"/>
      <c r="CI348" s="157"/>
      <c r="CJ348" s="157"/>
      <c r="CK348" s="157"/>
      <c r="CL348" s="157"/>
      <c r="CM348" s="157"/>
      <c r="CN348" s="157"/>
      <c r="CO348" s="157"/>
      <c r="CP348" s="157"/>
      <c r="CQ348" s="157"/>
      <c r="CR348" s="157"/>
      <c r="CS348" s="157"/>
      <c r="CT348" s="157"/>
      <c r="CU348" s="157"/>
      <c r="CV348" s="157"/>
      <c r="CW348" s="157"/>
      <c r="CX348" s="157"/>
      <c r="CY348" s="157"/>
      <c r="CZ348" s="157"/>
      <c r="DA348" s="157"/>
      <c r="DB348" s="157"/>
      <c r="DC348" s="157"/>
      <c r="DD348" s="157"/>
      <c r="DE348" s="157"/>
      <c r="DF348" s="157"/>
      <c r="DG348" s="157"/>
      <c r="DH348" s="157"/>
      <c r="DI348" s="157"/>
      <c r="DJ348" s="157"/>
      <c r="DK348" s="157"/>
      <c r="DL348" s="157"/>
      <c r="DM348" s="157"/>
      <c r="DN348" s="157"/>
      <c r="DO348" s="157"/>
      <c r="DP348" s="157"/>
      <c r="DQ348" s="157"/>
      <c r="DR348" s="157"/>
      <c r="DS348" s="157"/>
      <c r="DT348" s="157"/>
      <c r="DU348" s="157"/>
      <c r="DV348" s="157"/>
      <c r="DW348" s="157"/>
      <c r="DX348" s="157"/>
      <c r="DY348" s="157"/>
      <c r="DZ348" s="157"/>
      <c r="EA348" s="157"/>
      <c r="EB348" s="157"/>
      <c r="EC348" s="157"/>
      <c r="ED348" s="157"/>
      <c r="EE348" s="157"/>
      <c r="EF348" s="157"/>
      <c r="EG348" s="157"/>
      <c r="EH348" s="157"/>
      <c r="EI348" s="157"/>
      <c r="EJ348" s="157"/>
      <c r="EK348" s="157"/>
      <c r="EL348" s="157"/>
      <c r="EM348" s="157"/>
      <c r="EN348" s="157"/>
      <c r="EO348" s="157"/>
      <c r="EP348" s="157"/>
      <c r="EQ348" s="157"/>
      <c r="ER348" s="157"/>
      <c r="ES348" s="157"/>
      <c r="ET348" s="157"/>
      <c r="EU348" s="157"/>
      <c r="EV348" s="157"/>
      <c r="EW348" s="157"/>
      <c r="EX348" s="157"/>
      <c r="EY348" s="157"/>
      <c r="EZ348" s="157"/>
      <c r="FA348" s="157"/>
      <c r="FB348" s="157"/>
      <c r="FC348" s="157"/>
      <c r="FD348" s="157"/>
      <c r="FE348" s="157"/>
      <c r="FF348" s="157"/>
      <c r="FG348" s="157"/>
      <c r="FH348" s="157"/>
      <c r="FI348" s="157"/>
      <c r="FJ348" s="157"/>
      <c r="FK348" s="157"/>
      <c r="FL348" s="157"/>
      <c r="FM348" s="157"/>
      <c r="FN348" s="157"/>
      <c r="FO348" s="157"/>
      <c r="FP348" s="157"/>
      <c r="FQ348" s="157"/>
      <c r="FR348" s="157"/>
      <c r="FS348" s="157"/>
      <c r="FT348" s="157"/>
      <c r="FU348" s="157"/>
      <c r="FV348" s="157"/>
      <c r="FW348" s="157"/>
      <c r="FX348" s="157"/>
      <c r="FY348" s="157"/>
      <c r="FZ348" s="157"/>
      <c r="GA348" s="157"/>
      <c r="GB348" s="157"/>
      <c r="GC348" s="157"/>
      <c r="GD348" s="157"/>
      <c r="GE348" s="157"/>
      <c r="GF348" s="157"/>
      <c r="GG348" s="157"/>
      <c r="GH348" s="157"/>
      <c r="GI348" s="157"/>
      <c r="GJ348" s="157"/>
      <c r="GK348" s="157"/>
      <c r="GL348" s="157"/>
      <c r="GM348" s="157"/>
      <c r="GN348" s="157"/>
      <c r="GO348" s="157"/>
      <c r="GP348" s="157"/>
      <c r="GQ348" s="157"/>
      <c r="GR348" s="157"/>
      <c r="GS348" s="157"/>
      <c r="GT348" s="157"/>
      <c r="GU348" s="157"/>
      <c r="GV348" s="157"/>
      <c r="GW348" s="157"/>
      <c r="GX348" s="157"/>
      <c r="GY348" s="157"/>
      <c r="GZ348" s="157"/>
      <c r="HA348" s="157"/>
      <c r="HB348" s="157"/>
      <c r="HC348" s="157"/>
      <c r="HD348" s="157"/>
      <c r="HE348" s="157"/>
      <c r="HF348" s="157"/>
      <c r="HG348" s="157"/>
      <c r="HH348" s="157"/>
      <c r="HI348" s="157"/>
      <c r="HJ348" s="157"/>
      <c r="HK348" s="157"/>
      <c r="HL348" s="157"/>
      <c r="HM348" s="157"/>
      <c r="HN348" s="157"/>
      <c r="HO348" s="157"/>
      <c r="HP348" s="157"/>
      <c r="HQ348" s="157"/>
      <c r="HR348" s="157"/>
      <c r="HS348" s="157"/>
      <c r="HT348" s="157"/>
      <c r="HU348" s="157"/>
      <c r="HV348" s="157"/>
      <c r="HW348" s="157"/>
      <c r="HX348" s="157"/>
      <c r="HY348" s="157"/>
      <c r="HZ348" s="157"/>
      <c r="IA348" s="157"/>
      <c r="IB348" s="157"/>
      <c r="IC348" s="157"/>
      <c r="ID348" s="157"/>
      <c r="IE348" s="157"/>
      <c r="IF348" s="157"/>
      <c r="IG348" s="157"/>
      <c r="IH348" s="157"/>
      <c r="II348" s="157"/>
      <c r="IJ348" s="157"/>
      <c r="IK348" s="157"/>
      <c r="IL348" s="157"/>
      <c r="IM348" s="157"/>
      <c r="IN348" s="157"/>
      <c r="IO348" s="157"/>
      <c r="IP348" s="157"/>
      <c r="IQ348" s="157"/>
      <c r="IR348" s="157"/>
      <c r="IS348" s="157"/>
      <c r="IT348" s="157"/>
      <c r="IU348" s="157"/>
      <c r="IV348" s="157"/>
      <c r="IW348" s="157"/>
      <c r="IX348" s="157"/>
      <c r="IY348" s="157"/>
      <c r="IZ348" s="157"/>
      <c r="JA348" s="157"/>
      <c r="JB348" s="157"/>
      <c r="JC348" s="157"/>
      <c r="JD348" s="157"/>
      <c r="JE348" s="157"/>
      <c r="JF348" s="157"/>
      <c r="JG348" s="157"/>
      <c r="JH348" s="157"/>
      <c r="JI348" s="157"/>
      <c r="JJ348" s="157"/>
      <c r="JK348" s="157"/>
      <c r="JL348" s="157"/>
      <c r="JM348" s="157"/>
      <c r="JN348" s="157"/>
      <c r="JO348" s="157"/>
      <c r="JP348" s="157"/>
      <c r="JQ348" s="157"/>
      <c r="JR348" s="157"/>
      <c r="JS348" s="157"/>
      <c r="JT348" s="157"/>
      <c r="JU348" s="157"/>
      <c r="JV348" s="157"/>
      <c r="JW348" s="157"/>
      <c r="JX348" s="157"/>
      <c r="JY348" s="157"/>
      <c r="JZ348" s="157"/>
      <c r="KA348" s="157"/>
      <c r="KB348" s="157"/>
      <c r="KC348" s="157"/>
      <c r="KD348" s="157"/>
      <c r="KE348" s="157"/>
      <c r="KF348" s="157"/>
      <c r="KG348" s="157"/>
      <c r="KH348" s="157"/>
      <c r="KI348" s="157"/>
      <c r="KJ348" s="157"/>
      <c r="KK348" s="157"/>
      <c r="KL348" s="157"/>
      <c r="KM348" s="157"/>
      <c r="KN348" s="157"/>
      <c r="KO348" s="157"/>
      <c r="KP348" s="157"/>
      <c r="KQ348" s="157"/>
      <c r="KR348" s="157"/>
      <c r="KS348" s="157"/>
      <c r="KT348" s="157"/>
      <c r="KU348" s="157"/>
      <c r="KV348" s="157"/>
      <c r="KW348" s="157"/>
      <c r="KX348" s="157"/>
      <c r="KY348" s="157"/>
      <c r="KZ348" s="157"/>
      <c r="LA348" s="157"/>
      <c r="LB348" s="157"/>
      <c r="LC348" s="157"/>
      <c r="LD348" s="157"/>
      <c r="LE348" s="157"/>
      <c r="LF348" s="157"/>
      <c r="LG348" s="157"/>
      <c r="LH348" s="157"/>
      <c r="LI348" s="157"/>
      <c r="LJ348" s="157"/>
      <c r="LK348" s="157"/>
      <c r="LL348" s="157"/>
      <c r="LM348" s="157"/>
      <c r="LN348" s="157"/>
      <c r="LO348" s="157"/>
      <c r="LP348" s="157"/>
      <c r="LQ348" s="157"/>
      <c r="LR348" s="157"/>
    </row>
    <row r="349" spans="1:330" s="159" customFormat="1" x14ac:dyDescent="0.2">
      <c r="A349" s="145" t="s">
        <v>616</v>
      </c>
      <c r="B349" s="145" t="s">
        <v>641</v>
      </c>
      <c r="C349" s="147">
        <v>559</v>
      </c>
      <c r="D349" s="147"/>
      <c r="E349" s="145"/>
      <c r="F349" s="168">
        <v>329</v>
      </c>
      <c r="G349" s="148"/>
      <c r="H349" s="149"/>
      <c r="I349" s="101">
        <f t="shared" ref="I349:AL349" si="648">I350</f>
        <v>0</v>
      </c>
      <c r="J349" s="101">
        <f t="shared" si="648"/>
        <v>0</v>
      </c>
      <c r="K349" s="101">
        <f t="shared" si="648"/>
        <v>3000</v>
      </c>
      <c r="L349" s="101">
        <f t="shared" si="648"/>
        <v>0</v>
      </c>
      <c r="M349" s="108">
        <f t="shared" si="648"/>
        <v>3000</v>
      </c>
      <c r="N349" s="108">
        <f t="shared" si="648"/>
        <v>0</v>
      </c>
      <c r="O349" s="108">
        <f t="shared" si="648"/>
        <v>3000</v>
      </c>
      <c r="P349" s="108">
        <f t="shared" si="648"/>
        <v>0</v>
      </c>
      <c r="Q349" s="108">
        <f t="shared" si="648"/>
        <v>3000</v>
      </c>
      <c r="R349" s="108">
        <f t="shared" si="648"/>
        <v>0</v>
      </c>
      <c r="S349" s="108">
        <f t="shared" si="648"/>
        <v>0</v>
      </c>
      <c r="T349" s="108">
        <f t="shared" si="648"/>
        <v>0</v>
      </c>
      <c r="U349" s="101">
        <f t="shared" si="648"/>
        <v>0</v>
      </c>
      <c r="V349" s="101">
        <f t="shared" si="648"/>
        <v>0</v>
      </c>
      <c r="W349" s="108">
        <f t="shared" si="648"/>
        <v>0</v>
      </c>
      <c r="X349" s="108">
        <f t="shared" si="648"/>
        <v>0</v>
      </c>
      <c r="Y349" s="108">
        <f t="shared" si="648"/>
        <v>0</v>
      </c>
      <c r="Z349" s="108">
        <f t="shared" si="648"/>
        <v>0</v>
      </c>
      <c r="AA349" s="108">
        <f t="shared" si="648"/>
        <v>0</v>
      </c>
      <c r="AB349" s="108">
        <f t="shared" si="648"/>
        <v>0</v>
      </c>
      <c r="AC349" s="108">
        <f t="shared" si="648"/>
        <v>0</v>
      </c>
      <c r="AD349" s="108">
        <f t="shared" si="648"/>
        <v>0</v>
      </c>
      <c r="AE349" s="108">
        <f t="shared" si="648"/>
        <v>0</v>
      </c>
      <c r="AF349" s="108">
        <f t="shared" si="648"/>
        <v>0</v>
      </c>
      <c r="AG349" s="108">
        <f t="shared" si="648"/>
        <v>0</v>
      </c>
      <c r="AH349" s="108">
        <f t="shared" si="648"/>
        <v>0</v>
      </c>
      <c r="AI349" s="108">
        <f t="shared" si="648"/>
        <v>0</v>
      </c>
      <c r="AJ349" s="108">
        <f t="shared" si="648"/>
        <v>0</v>
      </c>
      <c r="AK349" s="108">
        <f t="shared" si="648"/>
        <v>0</v>
      </c>
      <c r="AL349" s="108">
        <f t="shared" si="648"/>
        <v>0</v>
      </c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50"/>
      <c r="CH349" s="150"/>
      <c r="CI349" s="150"/>
      <c r="CJ349" s="150"/>
      <c r="CK349" s="150"/>
      <c r="CL349" s="150"/>
      <c r="CM349" s="150"/>
      <c r="CN349" s="150"/>
      <c r="CO349" s="150"/>
      <c r="CP349" s="150"/>
      <c r="CQ349" s="150"/>
      <c r="CR349" s="150"/>
      <c r="CS349" s="150"/>
      <c r="CT349" s="150"/>
      <c r="CU349" s="150"/>
      <c r="CV349" s="150"/>
      <c r="CW349" s="150"/>
      <c r="CX349" s="150"/>
      <c r="CY349" s="150"/>
      <c r="CZ349" s="150"/>
      <c r="DA349" s="150"/>
      <c r="DB349" s="150"/>
      <c r="DC349" s="150"/>
      <c r="DD349" s="150"/>
      <c r="DE349" s="150"/>
      <c r="DF349" s="150"/>
      <c r="DG349" s="150"/>
      <c r="DH349" s="150"/>
      <c r="DI349" s="150"/>
      <c r="DJ349" s="150"/>
      <c r="DK349" s="150"/>
      <c r="DL349" s="150"/>
      <c r="DM349" s="150"/>
      <c r="DN349" s="150"/>
      <c r="DO349" s="150"/>
      <c r="DP349" s="150"/>
      <c r="DQ349" s="150"/>
      <c r="DR349" s="150"/>
      <c r="DS349" s="150"/>
      <c r="DT349" s="150"/>
      <c r="DU349" s="150"/>
      <c r="DV349" s="150"/>
      <c r="DW349" s="150"/>
      <c r="DX349" s="150"/>
      <c r="DY349" s="150"/>
      <c r="DZ349" s="150"/>
      <c r="EA349" s="150"/>
      <c r="EB349" s="150"/>
      <c r="EC349" s="150"/>
      <c r="ED349" s="150"/>
      <c r="EE349" s="150"/>
      <c r="EF349" s="150"/>
      <c r="EG349" s="150"/>
      <c r="EH349" s="150"/>
      <c r="EI349" s="150"/>
      <c r="EJ349" s="150"/>
      <c r="EK349" s="150"/>
      <c r="EL349" s="150"/>
      <c r="EM349" s="150"/>
      <c r="EN349" s="150"/>
      <c r="EO349" s="150"/>
      <c r="EP349" s="150"/>
      <c r="EQ349" s="150"/>
      <c r="ER349" s="150"/>
      <c r="ES349" s="150"/>
      <c r="ET349" s="150"/>
      <c r="EU349" s="150"/>
      <c r="EV349" s="150"/>
      <c r="EW349" s="150"/>
      <c r="EX349" s="150"/>
      <c r="EY349" s="150"/>
      <c r="EZ349" s="150"/>
      <c r="FA349" s="150"/>
      <c r="FB349" s="150"/>
      <c r="FC349" s="150"/>
      <c r="FD349" s="150"/>
      <c r="FE349" s="150"/>
      <c r="FF349" s="150"/>
      <c r="FG349" s="150"/>
      <c r="FH349" s="150"/>
      <c r="FI349" s="150"/>
      <c r="FJ349" s="150"/>
      <c r="FK349" s="150"/>
      <c r="FL349" s="150"/>
      <c r="FM349" s="150"/>
      <c r="FN349" s="150"/>
      <c r="FO349" s="150"/>
      <c r="FP349" s="150"/>
      <c r="FQ349" s="150"/>
      <c r="FR349" s="150"/>
      <c r="FS349" s="150"/>
      <c r="FT349" s="150"/>
      <c r="FU349" s="150"/>
      <c r="FV349" s="150"/>
      <c r="FW349" s="150"/>
      <c r="FX349" s="150"/>
      <c r="FY349" s="150"/>
      <c r="FZ349" s="150"/>
      <c r="GA349" s="150"/>
      <c r="GB349" s="150"/>
      <c r="GC349" s="150"/>
      <c r="GD349" s="150"/>
      <c r="GE349" s="150"/>
      <c r="GF349" s="150"/>
      <c r="GG349" s="150"/>
      <c r="GH349" s="150"/>
      <c r="GI349" s="150"/>
      <c r="GJ349" s="150"/>
      <c r="GK349" s="150"/>
      <c r="GL349" s="150"/>
      <c r="GM349" s="150"/>
      <c r="GN349" s="150"/>
      <c r="GO349" s="150"/>
      <c r="GP349" s="150"/>
      <c r="GQ349" s="150"/>
      <c r="GR349" s="150"/>
      <c r="GS349" s="150"/>
      <c r="GT349" s="150"/>
      <c r="GU349" s="150"/>
      <c r="GV349" s="150"/>
      <c r="GW349" s="150"/>
      <c r="GX349" s="150"/>
      <c r="GY349" s="150"/>
      <c r="GZ349" s="150"/>
      <c r="HA349" s="150"/>
      <c r="HB349" s="150"/>
      <c r="HC349" s="150"/>
      <c r="HD349" s="150"/>
      <c r="HE349" s="150"/>
      <c r="HF349" s="150"/>
      <c r="HG349" s="150"/>
      <c r="HH349" s="150"/>
      <c r="HI349" s="150"/>
      <c r="HJ349" s="150"/>
      <c r="HK349" s="150"/>
      <c r="HL349" s="150"/>
      <c r="HM349" s="150"/>
      <c r="HN349" s="150"/>
      <c r="HO349" s="150"/>
      <c r="HP349" s="150"/>
      <c r="HQ349" s="150"/>
      <c r="HR349" s="150"/>
      <c r="HS349" s="150"/>
      <c r="HT349" s="150"/>
      <c r="HU349" s="150"/>
      <c r="HV349" s="150"/>
      <c r="HW349" s="150"/>
      <c r="HX349" s="150"/>
      <c r="HY349" s="150"/>
      <c r="HZ349" s="150"/>
      <c r="IA349" s="150"/>
      <c r="IB349" s="150"/>
      <c r="IC349" s="150"/>
      <c r="ID349" s="150"/>
      <c r="IE349" s="150"/>
      <c r="IF349" s="150"/>
      <c r="IG349" s="150"/>
      <c r="IH349" s="150"/>
      <c r="II349" s="150"/>
      <c r="IJ349" s="150"/>
      <c r="IK349" s="150"/>
      <c r="IL349" s="150"/>
      <c r="IM349" s="150"/>
      <c r="IN349" s="150"/>
      <c r="IO349" s="150"/>
      <c r="IP349" s="150"/>
      <c r="IQ349" s="150"/>
      <c r="IR349" s="150"/>
      <c r="IS349" s="150"/>
      <c r="IT349" s="150"/>
      <c r="IU349" s="150"/>
      <c r="IV349" s="150"/>
      <c r="IW349" s="150"/>
      <c r="IX349" s="150"/>
      <c r="IY349" s="150"/>
      <c r="IZ349" s="150"/>
      <c r="JA349" s="150"/>
      <c r="JB349" s="150"/>
      <c r="JC349" s="150"/>
      <c r="JD349" s="150"/>
      <c r="JE349" s="150"/>
      <c r="JF349" s="150"/>
      <c r="JG349" s="150"/>
      <c r="JH349" s="150"/>
      <c r="JI349" s="150"/>
      <c r="JJ349" s="150"/>
      <c r="JK349" s="150"/>
      <c r="JL349" s="150"/>
      <c r="JM349" s="150"/>
      <c r="JN349" s="150"/>
      <c r="JO349" s="150"/>
      <c r="JP349" s="150"/>
      <c r="JQ349" s="150"/>
      <c r="JR349" s="150"/>
      <c r="JS349" s="150"/>
      <c r="JT349" s="150"/>
      <c r="JU349" s="150"/>
      <c r="JV349" s="150"/>
      <c r="JW349" s="150"/>
      <c r="JX349" s="150"/>
      <c r="JY349" s="150"/>
      <c r="JZ349" s="150"/>
      <c r="KA349" s="150"/>
      <c r="KB349" s="150"/>
      <c r="KC349" s="150"/>
      <c r="KD349" s="150"/>
      <c r="KE349" s="150"/>
      <c r="KF349" s="150"/>
      <c r="KG349" s="150"/>
      <c r="KH349" s="150"/>
      <c r="KI349" s="150"/>
      <c r="KJ349" s="150"/>
      <c r="KK349" s="150"/>
      <c r="KL349" s="150"/>
      <c r="KM349" s="150"/>
      <c r="KN349" s="150"/>
      <c r="KO349" s="150"/>
      <c r="KP349" s="150"/>
      <c r="KQ349" s="150"/>
      <c r="KR349" s="150"/>
      <c r="KS349" s="150"/>
      <c r="KT349" s="150"/>
      <c r="KU349" s="150"/>
      <c r="KV349" s="150"/>
      <c r="KW349" s="150"/>
      <c r="KX349" s="150"/>
      <c r="KY349" s="150"/>
      <c r="KZ349" s="150"/>
      <c r="LA349" s="150"/>
      <c r="LB349" s="150"/>
      <c r="LC349" s="150"/>
      <c r="LD349" s="150"/>
      <c r="LE349" s="150"/>
      <c r="LF349" s="150"/>
      <c r="LG349" s="150"/>
      <c r="LH349" s="150"/>
      <c r="LI349" s="150"/>
      <c r="LJ349" s="150"/>
      <c r="LK349" s="150"/>
      <c r="LL349" s="150"/>
      <c r="LM349" s="150"/>
      <c r="LN349" s="150"/>
      <c r="LO349" s="150"/>
      <c r="LP349" s="150"/>
      <c r="LQ349" s="150"/>
      <c r="LR349" s="150"/>
    </row>
    <row r="350" spans="1:330" s="158" customFormat="1" ht="15" x14ac:dyDescent="0.2">
      <c r="A350" s="151" t="s">
        <v>616</v>
      </c>
      <c r="B350" s="151" t="s">
        <v>641</v>
      </c>
      <c r="C350" s="153">
        <v>559</v>
      </c>
      <c r="D350" s="153"/>
      <c r="E350" s="151" t="s">
        <v>101</v>
      </c>
      <c r="F350" s="174">
        <v>3293</v>
      </c>
      <c r="G350" s="155" t="s">
        <v>64</v>
      </c>
      <c r="H350" s="156"/>
      <c r="I350" s="94">
        <v>0</v>
      </c>
      <c r="J350" s="112"/>
      <c r="K350" s="94">
        <v>3000</v>
      </c>
      <c r="L350" s="112"/>
      <c r="M350" s="118">
        <v>3000</v>
      </c>
      <c r="N350" s="113"/>
      <c r="O350" s="118">
        <v>3000</v>
      </c>
      <c r="P350" s="113"/>
      <c r="Q350" s="118">
        <v>3000</v>
      </c>
      <c r="R350" s="113"/>
      <c r="S350" s="118"/>
      <c r="T350" s="113"/>
      <c r="U350" s="94">
        <v>0</v>
      </c>
      <c r="V350" s="112"/>
      <c r="W350" s="118"/>
      <c r="X350" s="113"/>
      <c r="Y350" s="118"/>
      <c r="Z350" s="113"/>
      <c r="AA350" s="118"/>
      <c r="AB350" s="113"/>
      <c r="AC350" s="118"/>
      <c r="AD350" s="113"/>
      <c r="AE350" s="118"/>
      <c r="AF350" s="113"/>
      <c r="AG350" s="118"/>
      <c r="AH350" s="113"/>
      <c r="AI350" s="118"/>
      <c r="AJ350" s="113"/>
      <c r="AK350" s="118"/>
      <c r="AL350" s="113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7"/>
      <c r="BD350" s="157"/>
      <c r="BE350" s="157"/>
      <c r="BF350" s="157"/>
      <c r="BG350" s="157"/>
      <c r="BH350" s="157"/>
      <c r="BI350" s="157"/>
      <c r="BJ350" s="157"/>
      <c r="BK350" s="157"/>
      <c r="BL350" s="157"/>
      <c r="BM350" s="157"/>
      <c r="BN350" s="157"/>
      <c r="BO350" s="157"/>
      <c r="BP350" s="157"/>
      <c r="BQ350" s="157"/>
      <c r="BR350" s="157"/>
      <c r="BS350" s="157"/>
      <c r="BT350" s="157"/>
      <c r="BU350" s="157"/>
      <c r="BV350" s="157"/>
      <c r="BW350" s="157"/>
      <c r="BX350" s="157"/>
      <c r="BY350" s="157"/>
      <c r="BZ350" s="157"/>
      <c r="CA350" s="157"/>
      <c r="CB350" s="157"/>
      <c r="CC350" s="157"/>
      <c r="CD350" s="157"/>
      <c r="CE350" s="157"/>
      <c r="CF350" s="157"/>
      <c r="CG350" s="157"/>
      <c r="CH350" s="157"/>
      <c r="CI350" s="157"/>
      <c r="CJ350" s="157"/>
      <c r="CK350" s="157"/>
      <c r="CL350" s="157"/>
      <c r="CM350" s="157"/>
      <c r="CN350" s="157"/>
      <c r="CO350" s="157"/>
      <c r="CP350" s="157"/>
      <c r="CQ350" s="157"/>
      <c r="CR350" s="157"/>
      <c r="CS350" s="157"/>
      <c r="CT350" s="157"/>
      <c r="CU350" s="157"/>
      <c r="CV350" s="157"/>
      <c r="CW350" s="157"/>
      <c r="CX350" s="157"/>
      <c r="CY350" s="157"/>
      <c r="CZ350" s="157"/>
      <c r="DA350" s="157"/>
      <c r="DB350" s="157"/>
      <c r="DC350" s="157"/>
      <c r="DD350" s="157"/>
      <c r="DE350" s="157"/>
      <c r="DF350" s="157"/>
      <c r="DG350" s="157"/>
      <c r="DH350" s="157"/>
      <c r="DI350" s="157"/>
      <c r="DJ350" s="157"/>
      <c r="DK350" s="157"/>
      <c r="DL350" s="157"/>
      <c r="DM350" s="157"/>
      <c r="DN350" s="157"/>
      <c r="DO350" s="157"/>
      <c r="DP350" s="157"/>
      <c r="DQ350" s="157"/>
      <c r="DR350" s="157"/>
      <c r="DS350" s="157"/>
      <c r="DT350" s="157"/>
      <c r="DU350" s="157"/>
      <c r="DV350" s="157"/>
      <c r="DW350" s="157"/>
      <c r="DX350" s="157"/>
      <c r="DY350" s="157"/>
      <c r="DZ350" s="157"/>
      <c r="EA350" s="157"/>
      <c r="EB350" s="157"/>
      <c r="EC350" s="157"/>
      <c r="ED350" s="157"/>
      <c r="EE350" s="157"/>
      <c r="EF350" s="157"/>
      <c r="EG350" s="157"/>
      <c r="EH350" s="157"/>
      <c r="EI350" s="157"/>
      <c r="EJ350" s="157"/>
      <c r="EK350" s="157"/>
      <c r="EL350" s="157"/>
      <c r="EM350" s="157"/>
      <c r="EN350" s="157"/>
      <c r="EO350" s="157"/>
      <c r="EP350" s="157"/>
      <c r="EQ350" s="157"/>
      <c r="ER350" s="157"/>
      <c r="ES350" s="157"/>
      <c r="ET350" s="157"/>
      <c r="EU350" s="157"/>
      <c r="EV350" s="157"/>
      <c r="EW350" s="157"/>
      <c r="EX350" s="157"/>
      <c r="EY350" s="157"/>
      <c r="EZ350" s="157"/>
      <c r="FA350" s="157"/>
      <c r="FB350" s="157"/>
      <c r="FC350" s="157"/>
      <c r="FD350" s="157"/>
      <c r="FE350" s="157"/>
      <c r="FF350" s="157"/>
      <c r="FG350" s="157"/>
      <c r="FH350" s="157"/>
      <c r="FI350" s="157"/>
      <c r="FJ350" s="157"/>
      <c r="FK350" s="157"/>
      <c r="FL350" s="157"/>
      <c r="FM350" s="157"/>
      <c r="FN350" s="157"/>
      <c r="FO350" s="157"/>
      <c r="FP350" s="157"/>
      <c r="FQ350" s="157"/>
      <c r="FR350" s="157"/>
      <c r="FS350" s="157"/>
      <c r="FT350" s="157"/>
      <c r="FU350" s="157"/>
      <c r="FV350" s="157"/>
      <c r="FW350" s="157"/>
      <c r="FX350" s="157"/>
      <c r="FY350" s="157"/>
      <c r="FZ350" s="157"/>
      <c r="GA350" s="157"/>
      <c r="GB350" s="157"/>
      <c r="GC350" s="157"/>
      <c r="GD350" s="157"/>
      <c r="GE350" s="157"/>
      <c r="GF350" s="157"/>
      <c r="GG350" s="157"/>
      <c r="GH350" s="157"/>
      <c r="GI350" s="157"/>
      <c r="GJ350" s="157"/>
      <c r="GK350" s="157"/>
      <c r="GL350" s="157"/>
      <c r="GM350" s="157"/>
      <c r="GN350" s="157"/>
      <c r="GO350" s="157"/>
      <c r="GP350" s="157"/>
      <c r="GQ350" s="157"/>
      <c r="GR350" s="157"/>
      <c r="GS350" s="157"/>
      <c r="GT350" s="157"/>
      <c r="GU350" s="157"/>
      <c r="GV350" s="157"/>
      <c r="GW350" s="157"/>
      <c r="GX350" s="157"/>
      <c r="GY350" s="157"/>
      <c r="GZ350" s="157"/>
      <c r="HA350" s="157"/>
      <c r="HB350" s="157"/>
      <c r="HC350" s="157"/>
      <c r="HD350" s="157"/>
      <c r="HE350" s="157"/>
      <c r="HF350" s="157"/>
      <c r="HG350" s="157"/>
      <c r="HH350" s="157"/>
      <c r="HI350" s="157"/>
      <c r="HJ350" s="157"/>
      <c r="HK350" s="157"/>
      <c r="HL350" s="157"/>
      <c r="HM350" s="157"/>
      <c r="HN350" s="157"/>
      <c r="HO350" s="157"/>
      <c r="HP350" s="157"/>
      <c r="HQ350" s="157"/>
      <c r="HR350" s="157"/>
      <c r="HS350" s="157"/>
      <c r="HT350" s="157"/>
      <c r="HU350" s="157"/>
      <c r="HV350" s="157"/>
      <c r="HW350" s="157"/>
      <c r="HX350" s="157"/>
      <c r="HY350" s="157"/>
      <c r="HZ350" s="157"/>
      <c r="IA350" s="157"/>
      <c r="IB350" s="157"/>
      <c r="IC350" s="157"/>
      <c r="ID350" s="157"/>
      <c r="IE350" s="157"/>
      <c r="IF350" s="157"/>
      <c r="IG350" s="157"/>
      <c r="IH350" s="157"/>
      <c r="II350" s="157"/>
      <c r="IJ350" s="157"/>
      <c r="IK350" s="157"/>
      <c r="IL350" s="157"/>
      <c r="IM350" s="157"/>
      <c r="IN350" s="157"/>
      <c r="IO350" s="157"/>
      <c r="IP350" s="157"/>
      <c r="IQ350" s="157"/>
      <c r="IR350" s="157"/>
      <c r="IS350" s="157"/>
      <c r="IT350" s="157"/>
      <c r="IU350" s="157"/>
      <c r="IV350" s="157"/>
      <c r="IW350" s="157"/>
      <c r="IX350" s="157"/>
      <c r="IY350" s="157"/>
      <c r="IZ350" s="157"/>
      <c r="JA350" s="157"/>
      <c r="JB350" s="157"/>
      <c r="JC350" s="157"/>
      <c r="JD350" s="157"/>
      <c r="JE350" s="157"/>
      <c r="JF350" s="157"/>
      <c r="JG350" s="157"/>
      <c r="JH350" s="157"/>
      <c r="JI350" s="157"/>
      <c r="JJ350" s="157"/>
      <c r="JK350" s="157"/>
      <c r="JL350" s="157"/>
      <c r="JM350" s="157"/>
      <c r="JN350" s="157"/>
      <c r="JO350" s="157"/>
      <c r="JP350" s="157"/>
      <c r="JQ350" s="157"/>
      <c r="JR350" s="157"/>
      <c r="JS350" s="157"/>
      <c r="JT350" s="157"/>
      <c r="JU350" s="157"/>
      <c r="JV350" s="157"/>
      <c r="JW350" s="157"/>
      <c r="JX350" s="157"/>
      <c r="JY350" s="157"/>
      <c r="JZ350" s="157"/>
      <c r="KA350" s="157"/>
      <c r="KB350" s="157"/>
      <c r="KC350" s="157"/>
      <c r="KD350" s="157"/>
      <c r="KE350" s="157"/>
      <c r="KF350" s="157"/>
      <c r="KG350" s="157"/>
      <c r="KH350" s="157"/>
      <c r="KI350" s="157"/>
      <c r="KJ350" s="157"/>
      <c r="KK350" s="157"/>
      <c r="KL350" s="157"/>
      <c r="KM350" s="157"/>
      <c r="KN350" s="157"/>
      <c r="KO350" s="157"/>
      <c r="KP350" s="157"/>
      <c r="KQ350" s="157"/>
      <c r="KR350" s="157"/>
      <c r="KS350" s="157"/>
      <c r="KT350" s="157"/>
      <c r="KU350" s="157"/>
      <c r="KV350" s="157"/>
      <c r="KW350" s="157"/>
      <c r="KX350" s="157"/>
      <c r="KY350" s="157"/>
      <c r="KZ350" s="157"/>
      <c r="LA350" s="157"/>
      <c r="LB350" s="157"/>
      <c r="LC350" s="157"/>
      <c r="LD350" s="157"/>
      <c r="LE350" s="157"/>
      <c r="LF350" s="157"/>
      <c r="LG350" s="157"/>
      <c r="LH350" s="157"/>
      <c r="LI350" s="157"/>
      <c r="LJ350" s="157"/>
      <c r="LK350" s="157"/>
      <c r="LL350" s="157"/>
      <c r="LM350" s="157"/>
      <c r="LN350" s="157"/>
      <c r="LO350" s="157"/>
      <c r="LP350" s="157"/>
      <c r="LQ350" s="157"/>
      <c r="LR350" s="157"/>
    </row>
    <row r="351" spans="1:330" x14ac:dyDescent="0.2">
      <c r="A351" s="170" t="s">
        <v>616</v>
      </c>
      <c r="B351" s="170" t="s">
        <v>641</v>
      </c>
      <c r="C351" s="141">
        <v>559</v>
      </c>
      <c r="D351" s="141"/>
      <c r="E351" s="171"/>
      <c r="F351" s="142">
        <v>42</v>
      </c>
      <c r="G351" s="143"/>
      <c r="H351" s="172"/>
      <c r="I351" s="105">
        <f t="shared" ref="I351:AK352" si="649">I352</f>
        <v>0</v>
      </c>
      <c r="J351" s="105">
        <f t="shared" si="649"/>
        <v>0</v>
      </c>
      <c r="K351" s="105">
        <f t="shared" si="649"/>
        <v>3500</v>
      </c>
      <c r="L351" s="105">
        <f t="shared" si="649"/>
        <v>0</v>
      </c>
      <c r="M351" s="105">
        <f t="shared" si="649"/>
        <v>3500</v>
      </c>
      <c r="N351" s="105">
        <f t="shared" si="649"/>
        <v>0</v>
      </c>
      <c r="O351" s="105">
        <f t="shared" si="649"/>
        <v>3500</v>
      </c>
      <c r="P351" s="105">
        <f t="shared" si="649"/>
        <v>0</v>
      </c>
      <c r="Q351" s="105">
        <f t="shared" si="649"/>
        <v>3500</v>
      </c>
      <c r="R351" s="105">
        <f t="shared" si="649"/>
        <v>0</v>
      </c>
      <c r="S351" s="105">
        <f t="shared" si="649"/>
        <v>0</v>
      </c>
      <c r="T351" s="105">
        <f t="shared" si="649"/>
        <v>0</v>
      </c>
      <c r="U351" s="105">
        <f t="shared" si="649"/>
        <v>0</v>
      </c>
      <c r="V351" s="105">
        <f t="shared" si="649"/>
        <v>0</v>
      </c>
      <c r="W351" s="105">
        <f t="shared" si="649"/>
        <v>0</v>
      </c>
      <c r="X351" s="105">
        <f t="shared" si="649"/>
        <v>0</v>
      </c>
      <c r="Y351" s="105">
        <f t="shared" si="649"/>
        <v>0</v>
      </c>
      <c r="Z351" s="105">
        <f t="shared" si="649"/>
        <v>0</v>
      </c>
      <c r="AA351" s="105">
        <f t="shared" si="649"/>
        <v>0</v>
      </c>
      <c r="AB351" s="105">
        <f t="shared" si="649"/>
        <v>0</v>
      </c>
      <c r="AC351" s="105">
        <f t="shared" si="649"/>
        <v>0</v>
      </c>
      <c r="AD351" s="105">
        <f t="shared" si="649"/>
        <v>0</v>
      </c>
      <c r="AE351" s="105">
        <f t="shared" si="649"/>
        <v>0</v>
      </c>
      <c r="AF351" s="105">
        <f t="shared" si="649"/>
        <v>0</v>
      </c>
      <c r="AG351" s="105">
        <f t="shared" si="649"/>
        <v>0</v>
      </c>
      <c r="AH351" s="105">
        <f t="shared" ref="AG351:AJ352" si="650">AH352</f>
        <v>0</v>
      </c>
      <c r="AI351" s="105">
        <f t="shared" si="649"/>
        <v>0</v>
      </c>
      <c r="AJ351" s="105">
        <f t="shared" si="650"/>
        <v>0</v>
      </c>
      <c r="AK351" s="105">
        <f t="shared" si="649"/>
        <v>0</v>
      </c>
      <c r="AL351" s="105">
        <f t="shared" ref="AK351:AL352" si="651">AL352</f>
        <v>0</v>
      </c>
    </row>
    <row r="352" spans="1:330" s="159" customFormat="1" x14ac:dyDescent="0.2">
      <c r="A352" s="145" t="s">
        <v>616</v>
      </c>
      <c r="B352" s="145" t="s">
        <v>641</v>
      </c>
      <c r="C352" s="147">
        <v>559</v>
      </c>
      <c r="D352" s="147"/>
      <c r="E352" s="145"/>
      <c r="F352" s="168">
        <v>422</v>
      </c>
      <c r="G352" s="148"/>
      <c r="H352" s="149"/>
      <c r="I352" s="101">
        <f t="shared" si="649"/>
        <v>0</v>
      </c>
      <c r="J352" s="101">
        <f t="shared" si="649"/>
        <v>0</v>
      </c>
      <c r="K352" s="101">
        <f t="shared" si="649"/>
        <v>3500</v>
      </c>
      <c r="L352" s="101">
        <f t="shared" si="649"/>
        <v>0</v>
      </c>
      <c r="M352" s="108">
        <f t="shared" si="649"/>
        <v>3500</v>
      </c>
      <c r="N352" s="108">
        <f t="shared" si="649"/>
        <v>0</v>
      </c>
      <c r="O352" s="108">
        <f t="shared" si="649"/>
        <v>3500</v>
      </c>
      <c r="P352" s="108">
        <f t="shared" si="649"/>
        <v>0</v>
      </c>
      <c r="Q352" s="108">
        <f t="shared" si="649"/>
        <v>3500</v>
      </c>
      <c r="R352" s="108">
        <f t="shared" si="649"/>
        <v>0</v>
      </c>
      <c r="S352" s="108">
        <f t="shared" si="649"/>
        <v>0</v>
      </c>
      <c r="T352" s="108">
        <f t="shared" si="649"/>
        <v>0</v>
      </c>
      <c r="U352" s="101">
        <f t="shared" si="649"/>
        <v>0</v>
      </c>
      <c r="V352" s="101">
        <f t="shared" si="649"/>
        <v>0</v>
      </c>
      <c r="W352" s="108">
        <f t="shared" si="649"/>
        <v>0</v>
      </c>
      <c r="X352" s="108">
        <f t="shared" si="649"/>
        <v>0</v>
      </c>
      <c r="Y352" s="108">
        <f t="shared" si="649"/>
        <v>0</v>
      </c>
      <c r="Z352" s="108">
        <f t="shared" si="649"/>
        <v>0</v>
      </c>
      <c r="AA352" s="108">
        <f t="shared" si="649"/>
        <v>0</v>
      </c>
      <c r="AB352" s="108">
        <f t="shared" si="649"/>
        <v>0</v>
      </c>
      <c r="AC352" s="108">
        <f t="shared" si="649"/>
        <v>0</v>
      </c>
      <c r="AD352" s="108">
        <f t="shared" si="649"/>
        <v>0</v>
      </c>
      <c r="AE352" s="108">
        <f t="shared" si="649"/>
        <v>0</v>
      </c>
      <c r="AF352" s="108">
        <f t="shared" si="649"/>
        <v>0</v>
      </c>
      <c r="AG352" s="108">
        <f t="shared" si="650"/>
        <v>0</v>
      </c>
      <c r="AH352" s="108">
        <f t="shared" si="650"/>
        <v>0</v>
      </c>
      <c r="AI352" s="108">
        <f t="shared" si="650"/>
        <v>0</v>
      </c>
      <c r="AJ352" s="108">
        <f t="shared" si="650"/>
        <v>0</v>
      </c>
      <c r="AK352" s="108">
        <f t="shared" si="651"/>
        <v>0</v>
      </c>
      <c r="AL352" s="108">
        <f t="shared" si="651"/>
        <v>0</v>
      </c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50"/>
      <c r="CH352" s="150"/>
      <c r="CI352" s="150"/>
      <c r="CJ352" s="150"/>
      <c r="CK352" s="150"/>
      <c r="CL352" s="150"/>
      <c r="CM352" s="150"/>
      <c r="CN352" s="150"/>
      <c r="CO352" s="150"/>
      <c r="CP352" s="150"/>
      <c r="CQ352" s="150"/>
      <c r="CR352" s="150"/>
      <c r="CS352" s="150"/>
      <c r="CT352" s="150"/>
      <c r="CU352" s="150"/>
      <c r="CV352" s="150"/>
      <c r="CW352" s="150"/>
      <c r="CX352" s="150"/>
      <c r="CY352" s="150"/>
      <c r="CZ352" s="150"/>
      <c r="DA352" s="150"/>
      <c r="DB352" s="150"/>
      <c r="DC352" s="150"/>
      <c r="DD352" s="150"/>
      <c r="DE352" s="150"/>
      <c r="DF352" s="150"/>
      <c r="DG352" s="150"/>
      <c r="DH352" s="150"/>
      <c r="DI352" s="150"/>
      <c r="DJ352" s="150"/>
      <c r="DK352" s="150"/>
      <c r="DL352" s="150"/>
      <c r="DM352" s="150"/>
      <c r="DN352" s="150"/>
      <c r="DO352" s="150"/>
      <c r="DP352" s="150"/>
      <c r="DQ352" s="150"/>
      <c r="DR352" s="150"/>
      <c r="DS352" s="150"/>
      <c r="DT352" s="150"/>
      <c r="DU352" s="150"/>
      <c r="DV352" s="150"/>
      <c r="DW352" s="150"/>
      <c r="DX352" s="150"/>
      <c r="DY352" s="150"/>
      <c r="DZ352" s="150"/>
      <c r="EA352" s="150"/>
      <c r="EB352" s="150"/>
      <c r="EC352" s="150"/>
      <c r="ED352" s="150"/>
      <c r="EE352" s="150"/>
      <c r="EF352" s="150"/>
      <c r="EG352" s="150"/>
      <c r="EH352" s="150"/>
      <c r="EI352" s="150"/>
      <c r="EJ352" s="150"/>
      <c r="EK352" s="150"/>
      <c r="EL352" s="150"/>
      <c r="EM352" s="150"/>
      <c r="EN352" s="150"/>
      <c r="EO352" s="150"/>
      <c r="EP352" s="150"/>
      <c r="EQ352" s="150"/>
      <c r="ER352" s="150"/>
      <c r="ES352" s="150"/>
      <c r="ET352" s="150"/>
      <c r="EU352" s="150"/>
      <c r="EV352" s="150"/>
      <c r="EW352" s="150"/>
      <c r="EX352" s="150"/>
      <c r="EY352" s="150"/>
      <c r="EZ352" s="150"/>
      <c r="FA352" s="150"/>
      <c r="FB352" s="150"/>
      <c r="FC352" s="150"/>
      <c r="FD352" s="150"/>
      <c r="FE352" s="150"/>
      <c r="FF352" s="150"/>
      <c r="FG352" s="150"/>
      <c r="FH352" s="150"/>
      <c r="FI352" s="150"/>
      <c r="FJ352" s="150"/>
      <c r="FK352" s="150"/>
      <c r="FL352" s="150"/>
      <c r="FM352" s="150"/>
      <c r="FN352" s="150"/>
      <c r="FO352" s="150"/>
      <c r="FP352" s="150"/>
      <c r="FQ352" s="150"/>
      <c r="FR352" s="150"/>
      <c r="FS352" s="150"/>
      <c r="FT352" s="150"/>
      <c r="FU352" s="150"/>
      <c r="FV352" s="150"/>
      <c r="FW352" s="150"/>
      <c r="FX352" s="150"/>
      <c r="FY352" s="150"/>
      <c r="FZ352" s="150"/>
      <c r="GA352" s="150"/>
      <c r="GB352" s="150"/>
      <c r="GC352" s="150"/>
      <c r="GD352" s="150"/>
      <c r="GE352" s="150"/>
      <c r="GF352" s="150"/>
      <c r="GG352" s="150"/>
      <c r="GH352" s="150"/>
      <c r="GI352" s="150"/>
      <c r="GJ352" s="150"/>
      <c r="GK352" s="150"/>
      <c r="GL352" s="150"/>
      <c r="GM352" s="150"/>
      <c r="GN352" s="150"/>
      <c r="GO352" s="150"/>
      <c r="GP352" s="150"/>
      <c r="GQ352" s="150"/>
      <c r="GR352" s="150"/>
      <c r="GS352" s="150"/>
      <c r="GT352" s="150"/>
      <c r="GU352" s="150"/>
      <c r="GV352" s="150"/>
      <c r="GW352" s="150"/>
      <c r="GX352" s="150"/>
      <c r="GY352" s="150"/>
      <c r="GZ352" s="150"/>
      <c r="HA352" s="150"/>
      <c r="HB352" s="150"/>
      <c r="HC352" s="150"/>
      <c r="HD352" s="150"/>
      <c r="HE352" s="150"/>
      <c r="HF352" s="150"/>
      <c r="HG352" s="150"/>
      <c r="HH352" s="150"/>
      <c r="HI352" s="150"/>
      <c r="HJ352" s="150"/>
      <c r="HK352" s="150"/>
      <c r="HL352" s="150"/>
      <c r="HM352" s="150"/>
      <c r="HN352" s="150"/>
      <c r="HO352" s="150"/>
      <c r="HP352" s="150"/>
      <c r="HQ352" s="150"/>
      <c r="HR352" s="150"/>
      <c r="HS352" s="150"/>
      <c r="HT352" s="150"/>
      <c r="HU352" s="150"/>
      <c r="HV352" s="150"/>
      <c r="HW352" s="150"/>
      <c r="HX352" s="150"/>
      <c r="HY352" s="150"/>
      <c r="HZ352" s="150"/>
      <c r="IA352" s="150"/>
      <c r="IB352" s="150"/>
      <c r="IC352" s="150"/>
      <c r="ID352" s="150"/>
      <c r="IE352" s="150"/>
      <c r="IF352" s="150"/>
      <c r="IG352" s="150"/>
      <c r="IH352" s="150"/>
      <c r="II352" s="150"/>
      <c r="IJ352" s="150"/>
      <c r="IK352" s="150"/>
      <c r="IL352" s="150"/>
      <c r="IM352" s="150"/>
      <c r="IN352" s="150"/>
      <c r="IO352" s="150"/>
      <c r="IP352" s="150"/>
      <c r="IQ352" s="150"/>
      <c r="IR352" s="150"/>
      <c r="IS352" s="150"/>
      <c r="IT352" s="150"/>
      <c r="IU352" s="150"/>
      <c r="IV352" s="150"/>
      <c r="IW352" s="150"/>
      <c r="IX352" s="150"/>
      <c r="IY352" s="150"/>
      <c r="IZ352" s="150"/>
      <c r="JA352" s="150"/>
      <c r="JB352" s="150"/>
      <c r="JC352" s="150"/>
      <c r="JD352" s="150"/>
      <c r="JE352" s="150"/>
      <c r="JF352" s="150"/>
      <c r="JG352" s="150"/>
      <c r="JH352" s="150"/>
      <c r="JI352" s="150"/>
      <c r="JJ352" s="150"/>
      <c r="JK352" s="150"/>
      <c r="JL352" s="150"/>
      <c r="JM352" s="150"/>
      <c r="JN352" s="150"/>
      <c r="JO352" s="150"/>
      <c r="JP352" s="150"/>
      <c r="JQ352" s="150"/>
      <c r="JR352" s="150"/>
      <c r="JS352" s="150"/>
      <c r="JT352" s="150"/>
      <c r="JU352" s="150"/>
      <c r="JV352" s="150"/>
      <c r="JW352" s="150"/>
      <c r="JX352" s="150"/>
      <c r="JY352" s="150"/>
      <c r="JZ352" s="150"/>
      <c r="KA352" s="150"/>
      <c r="KB352" s="150"/>
      <c r="KC352" s="150"/>
      <c r="KD352" s="150"/>
      <c r="KE352" s="150"/>
      <c r="KF352" s="150"/>
      <c r="KG352" s="150"/>
      <c r="KH352" s="150"/>
      <c r="KI352" s="150"/>
      <c r="KJ352" s="150"/>
      <c r="KK352" s="150"/>
      <c r="KL352" s="150"/>
      <c r="KM352" s="150"/>
      <c r="KN352" s="150"/>
      <c r="KO352" s="150"/>
      <c r="KP352" s="150"/>
      <c r="KQ352" s="150"/>
      <c r="KR352" s="150"/>
      <c r="KS352" s="150"/>
      <c r="KT352" s="150"/>
      <c r="KU352" s="150"/>
      <c r="KV352" s="150"/>
      <c r="KW352" s="150"/>
      <c r="KX352" s="150"/>
      <c r="KY352" s="150"/>
      <c r="KZ352" s="150"/>
      <c r="LA352" s="150"/>
      <c r="LB352" s="150"/>
      <c r="LC352" s="150"/>
      <c r="LD352" s="150"/>
      <c r="LE352" s="150"/>
      <c r="LF352" s="150"/>
      <c r="LG352" s="150"/>
      <c r="LH352" s="150"/>
      <c r="LI352" s="150"/>
      <c r="LJ352" s="150"/>
      <c r="LK352" s="150"/>
      <c r="LL352" s="150"/>
      <c r="LM352" s="150"/>
      <c r="LN352" s="150"/>
      <c r="LO352" s="150"/>
      <c r="LP352" s="150"/>
      <c r="LQ352" s="150"/>
      <c r="LR352" s="150"/>
    </row>
    <row r="353" spans="1:330" s="158" customFormat="1" ht="15" x14ac:dyDescent="0.2">
      <c r="A353" s="151" t="s">
        <v>616</v>
      </c>
      <c r="B353" s="151" t="s">
        <v>641</v>
      </c>
      <c r="C353" s="153">
        <v>559</v>
      </c>
      <c r="D353" s="153"/>
      <c r="E353" s="151" t="s">
        <v>101</v>
      </c>
      <c r="F353" s="174">
        <v>4227</v>
      </c>
      <c r="G353" s="155" t="s">
        <v>77</v>
      </c>
      <c r="H353" s="156"/>
      <c r="I353" s="94">
        <v>0</v>
      </c>
      <c r="J353" s="112"/>
      <c r="K353" s="94">
        <v>3500</v>
      </c>
      <c r="L353" s="112"/>
      <c r="M353" s="118">
        <v>3500</v>
      </c>
      <c r="N353" s="113"/>
      <c r="O353" s="118">
        <v>3500</v>
      </c>
      <c r="P353" s="113"/>
      <c r="Q353" s="118">
        <v>3500</v>
      </c>
      <c r="R353" s="113"/>
      <c r="S353" s="118"/>
      <c r="T353" s="113"/>
      <c r="U353" s="94">
        <v>0</v>
      </c>
      <c r="V353" s="112"/>
      <c r="W353" s="118"/>
      <c r="X353" s="113"/>
      <c r="Y353" s="118"/>
      <c r="Z353" s="113"/>
      <c r="AA353" s="118"/>
      <c r="AB353" s="113"/>
      <c r="AC353" s="118"/>
      <c r="AD353" s="113"/>
      <c r="AE353" s="118"/>
      <c r="AF353" s="113"/>
      <c r="AG353" s="118"/>
      <c r="AH353" s="113"/>
      <c r="AI353" s="118"/>
      <c r="AJ353" s="113"/>
      <c r="AK353" s="118"/>
      <c r="AL353" s="113"/>
      <c r="AM353" s="157"/>
      <c r="AN353" s="157"/>
      <c r="AO353" s="157"/>
      <c r="AP353" s="157"/>
      <c r="AQ353" s="157"/>
      <c r="AR353" s="157"/>
      <c r="AS353" s="157"/>
      <c r="AT353" s="157"/>
      <c r="AU353" s="157"/>
      <c r="AV353" s="157"/>
      <c r="AW353" s="157"/>
      <c r="AX353" s="157"/>
      <c r="AY353" s="157"/>
      <c r="AZ353" s="157"/>
      <c r="BA353" s="157"/>
      <c r="BB353" s="157"/>
      <c r="BC353" s="157"/>
      <c r="BD353" s="157"/>
      <c r="BE353" s="157"/>
      <c r="BF353" s="157"/>
      <c r="BG353" s="157"/>
      <c r="BH353" s="157"/>
      <c r="BI353" s="157"/>
      <c r="BJ353" s="157"/>
      <c r="BK353" s="157"/>
      <c r="BL353" s="157"/>
      <c r="BM353" s="157"/>
      <c r="BN353" s="157"/>
      <c r="BO353" s="157"/>
      <c r="BP353" s="157"/>
      <c r="BQ353" s="157"/>
      <c r="BR353" s="157"/>
      <c r="BS353" s="157"/>
      <c r="BT353" s="157"/>
      <c r="BU353" s="157"/>
      <c r="BV353" s="157"/>
      <c r="BW353" s="157"/>
      <c r="BX353" s="157"/>
      <c r="BY353" s="157"/>
      <c r="BZ353" s="157"/>
      <c r="CA353" s="157"/>
      <c r="CB353" s="157"/>
      <c r="CC353" s="157"/>
      <c r="CD353" s="157"/>
      <c r="CE353" s="157"/>
      <c r="CF353" s="157"/>
      <c r="CG353" s="157"/>
      <c r="CH353" s="157"/>
      <c r="CI353" s="157"/>
      <c r="CJ353" s="157"/>
      <c r="CK353" s="157"/>
      <c r="CL353" s="157"/>
      <c r="CM353" s="157"/>
      <c r="CN353" s="157"/>
      <c r="CO353" s="157"/>
      <c r="CP353" s="157"/>
      <c r="CQ353" s="157"/>
      <c r="CR353" s="157"/>
      <c r="CS353" s="157"/>
      <c r="CT353" s="157"/>
      <c r="CU353" s="157"/>
      <c r="CV353" s="157"/>
      <c r="CW353" s="157"/>
      <c r="CX353" s="157"/>
      <c r="CY353" s="157"/>
      <c r="CZ353" s="157"/>
      <c r="DA353" s="157"/>
      <c r="DB353" s="157"/>
      <c r="DC353" s="157"/>
      <c r="DD353" s="157"/>
      <c r="DE353" s="157"/>
      <c r="DF353" s="157"/>
      <c r="DG353" s="157"/>
      <c r="DH353" s="157"/>
      <c r="DI353" s="157"/>
      <c r="DJ353" s="157"/>
      <c r="DK353" s="157"/>
      <c r="DL353" s="157"/>
      <c r="DM353" s="157"/>
      <c r="DN353" s="157"/>
      <c r="DO353" s="157"/>
      <c r="DP353" s="157"/>
      <c r="DQ353" s="157"/>
      <c r="DR353" s="157"/>
      <c r="DS353" s="157"/>
      <c r="DT353" s="157"/>
      <c r="DU353" s="157"/>
      <c r="DV353" s="157"/>
      <c r="DW353" s="157"/>
      <c r="DX353" s="157"/>
      <c r="DY353" s="157"/>
      <c r="DZ353" s="157"/>
      <c r="EA353" s="157"/>
      <c r="EB353" s="157"/>
      <c r="EC353" s="157"/>
      <c r="ED353" s="157"/>
      <c r="EE353" s="157"/>
      <c r="EF353" s="157"/>
      <c r="EG353" s="157"/>
      <c r="EH353" s="157"/>
      <c r="EI353" s="157"/>
      <c r="EJ353" s="157"/>
      <c r="EK353" s="157"/>
      <c r="EL353" s="157"/>
      <c r="EM353" s="157"/>
      <c r="EN353" s="157"/>
      <c r="EO353" s="157"/>
      <c r="EP353" s="157"/>
      <c r="EQ353" s="157"/>
      <c r="ER353" s="157"/>
      <c r="ES353" s="157"/>
      <c r="ET353" s="157"/>
      <c r="EU353" s="157"/>
      <c r="EV353" s="157"/>
      <c r="EW353" s="157"/>
      <c r="EX353" s="157"/>
      <c r="EY353" s="157"/>
      <c r="EZ353" s="157"/>
      <c r="FA353" s="157"/>
      <c r="FB353" s="157"/>
      <c r="FC353" s="157"/>
      <c r="FD353" s="157"/>
      <c r="FE353" s="157"/>
      <c r="FF353" s="157"/>
      <c r="FG353" s="157"/>
      <c r="FH353" s="157"/>
      <c r="FI353" s="157"/>
      <c r="FJ353" s="157"/>
      <c r="FK353" s="157"/>
      <c r="FL353" s="157"/>
      <c r="FM353" s="157"/>
      <c r="FN353" s="157"/>
      <c r="FO353" s="157"/>
      <c r="FP353" s="157"/>
      <c r="FQ353" s="157"/>
      <c r="FR353" s="157"/>
      <c r="FS353" s="157"/>
      <c r="FT353" s="157"/>
      <c r="FU353" s="157"/>
      <c r="FV353" s="157"/>
      <c r="FW353" s="157"/>
      <c r="FX353" s="157"/>
      <c r="FY353" s="157"/>
      <c r="FZ353" s="157"/>
      <c r="GA353" s="157"/>
      <c r="GB353" s="157"/>
      <c r="GC353" s="157"/>
      <c r="GD353" s="157"/>
      <c r="GE353" s="157"/>
      <c r="GF353" s="157"/>
      <c r="GG353" s="157"/>
      <c r="GH353" s="157"/>
      <c r="GI353" s="157"/>
      <c r="GJ353" s="157"/>
      <c r="GK353" s="157"/>
      <c r="GL353" s="157"/>
      <c r="GM353" s="157"/>
      <c r="GN353" s="157"/>
      <c r="GO353" s="157"/>
      <c r="GP353" s="157"/>
      <c r="GQ353" s="157"/>
      <c r="GR353" s="157"/>
      <c r="GS353" s="157"/>
      <c r="GT353" s="157"/>
      <c r="GU353" s="157"/>
      <c r="GV353" s="157"/>
      <c r="GW353" s="157"/>
      <c r="GX353" s="157"/>
      <c r="GY353" s="157"/>
      <c r="GZ353" s="157"/>
      <c r="HA353" s="157"/>
      <c r="HB353" s="157"/>
      <c r="HC353" s="157"/>
      <c r="HD353" s="157"/>
      <c r="HE353" s="157"/>
      <c r="HF353" s="157"/>
      <c r="HG353" s="157"/>
      <c r="HH353" s="157"/>
      <c r="HI353" s="157"/>
      <c r="HJ353" s="157"/>
      <c r="HK353" s="157"/>
      <c r="HL353" s="157"/>
      <c r="HM353" s="157"/>
      <c r="HN353" s="157"/>
      <c r="HO353" s="157"/>
      <c r="HP353" s="157"/>
      <c r="HQ353" s="157"/>
      <c r="HR353" s="157"/>
      <c r="HS353" s="157"/>
      <c r="HT353" s="157"/>
      <c r="HU353" s="157"/>
      <c r="HV353" s="157"/>
      <c r="HW353" s="157"/>
      <c r="HX353" s="157"/>
      <c r="HY353" s="157"/>
      <c r="HZ353" s="157"/>
      <c r="IA353" s="157"/>
      <c r="IB353" s="157"/>
      <c r="IC353" s="157"/>
      <c r="ID353" s="157"/>
      <c r="IE353" s="157"/>
      <c r="IF353" s="157"/>
      <c r="IG353" s="157"/>
      <c r="IH353" s="157"/>
      <c r="II353" s="157"/>
      <c r="IJ353" s="157"/>
      <c r="IK353" s="157"/>
      <c r="IL353" s="157"/>
      <c r="IM353" s="157"/>
      <c r="IN353" s="157"/>
      <c r="IO353" s="157"/>
      <c r="IP353" s="157"/>
      <c r="IQ353" s="157"/>
      <c r="IR353" s="157"/>
      <c r="IS353" s="157"/>
      <c r="IT353" s="157"/>
      <c r="IU353" s="157"/>
      <c r="IV353" s="157"/>
      <c r="IW353" s="157"/>
      <c r="IX353" s="157"/>
      <c r="IY353" s="157"/>
      <c r="IZ353" s="157"/>
      <c r="JA353" s="157"/>
      <c r="JB353" s="157"/>
      <c r="JC353" s="157"/>
      <c r="JD353" s="157"/>
      <c r="JE353" s="157"/>
      <c r="JF353" s="157"/>
      <c r="JG353" s="157"/>
      <c r="JH353" s="157"/>
      <c r="JI353" s="157"/>
      <c r="JJ353" s="157"/>
      <c r="JK353" s="157"/>
      <c r="JL353" s="157"/>
      <c r="JM353" s="157"/>
      <c r="JN353" s="157"/>
      <c r="JO353" s="157"/>
      <c r="JP353" s="157"/>
      <c r="JQ353" s="157"/>
      <c r="JR353" s="157"/>
      <c r="JS353" s="157"/>
      <c r="JT353" s="157"/>
      <c r="JU353" s="157"/>
      <c r="JV353" s="157"/>
      <c r="JW353" s="157"/>
      <c r="JX353" s="157"/>
      <c r="JY353" s="157"/>
      <c r="JZ353" s="157"/>
      <c r="KA353" s="157"/>
      <c r="KB353" s="157"/>
      <c r="KC353" s="157"/>
      <c r="KD353" s="157"/>
      <c r="KE353" s="157"/>
      <c r="KF353" s="157"/>
      <c r="KG353" s="157"/>
      <c r="KH353" s="157"/>
      <c r="KI353" s="157"/>
      <c r="KJ353" s="157"/>
      <c r="KK353" s="157"/>
      <c r="KL353" s="157"/>
      <c r="KM353" s="157"/>
      <c r="KN353" s="157"/>
      <c r="KO353" s="157"/>
      <c r="KP353" s="157"/>
      <c r="KQ353" s="157"/>
      <c r="KR353" s="157"/>
      <c r="KS353" s="157"/>
      <c r="KT353" s="157"/>
      <c r="KU353" s="157"/>
      <c r="KV353" s="157"/>
      <c r="KW353" s="157"/>
      <c r="KX353" s="157"/>
      <c r="KY353" s="157"/>
      <c r="KZ353" s="157"/>
      <c r="LA353" s="157"/>
      <c r="LB353" s="157"/>
      <c r="LC353" s="157"/>
      <c r="LD353" s="157"/>
      <c r="LE353" s="157"/>
      <c r="LF353" s="157"/>
      <c r="LG353" s="157"/>
      <c r="LH353" s="157"/>
      <c r="LI353" s="157"/>
      <c r="LJ353" s="157"/>
      <c r="LK353" s="157"/>
      <c r="LL353" s="157"/>
      <c r="LM353" s="157"/>
      <c r="LN353" s="157"/>
      <c r="LO353" s="157"/>
      <c r="LP353" s="157"/>
      <c r="LQ353" s="157"/>
      <c r="LR353" s="157"/>
    </row>
    <row r="354" spans="1:330" ht="90" x14ac:dyDescent="0.2">
      <c r="A354" s="175" t="s">
        <v>616</v>
      </c>
      <c r="B354" s="176" t="s">
        <v>643</v>
      </c>
      <c r="C354" s="176"/>
      <c r="D354" s="176"/>
      <c r="E354" s="176"/>
      <c r="F354" s="177"/>
      <c r="G354" s="178" t="s">
        <v>644</v>
      </c>
      <c r="H354" s="179" t="s">
        <v>603</v>
      </c>
      <c r="I354" s="100">
        <f t="shared" ref="I354:AF354" si="652">I355+I358</f>
        <v>0</v>
      </c>
      <c r="J354" s="100">
        <f t="shared" si="652"/>
        <v>0</v>
      </c>
      <c r="K354" s="100">
        <f t="shared" si="652"/>
        <v>1000</v>
      </c>
      <c r="L354" s="100">
        <f t="shared" si="652"/>
        <v>0</v>
      </c>
      <c r="M354" s="100">
        <f t="shared" si="652"/>
        <v>1000</v>
      </c>
      <c r="N354" s="100">
        <f t="shared" si="652"/>
        <v>0</v>
      </c>
      <c r="O354" s="100">
        <f t="shared" ref="O354:P354" si="653">O355+O358</f>
        <v>1000</v>
      </c>
      <c r="P354" s="100">
        <f t="shared" si="653"/>
        <v>0</v>
      </c>
      <c r="Q354" s="100">
        <f t="shared" ref="Q354:T354" si="654">Q355+Q358</f>
        <v>1000</v>
      </c>
      <c r="R354" s="100">
        <f t="shared" si="654"/>
        <v>0</v>
      </c>
      <c r="S354" s="100">
        <f t="shared" si="654"/>
        <v>0</v>
      </c>
      <c r="T354" s="100">
        <f t="shared" si="654"/>
        <v>0</v>
      </c>
      <c r="U354" s="100">
        <f t="shared" si="652"/>
        <v>1000000</v>
      </c>
      <c r="V354" s="100">
        <f t="shared" si="652"/>
        <v>0</v>
      </c>
      <c r="W354" s="100">
        <f t="shared" si="652"/>
        <v>1000000</v>
      </c>
      <c r="X354" s="100">
        <f t="shared" si="652"/>
        <v>0</v>
      </c>
      <c r="Y354" s="100">
        <f t="shared" ref="Y354:Z354" si="655">Y355+Y358</f>
        <v>1000000</v>
      </c>
      <c r="Z354" s="100">
        <f t="shared" si="655"/>
        <v>0</v>
      </c>
      <c r="AA354" s="100">
        <f t="shared" ref="AA354:AD354" si="656">AA355+AA358</f>
        <v>1000000</v>
      </c>
      <c r="AB354" s="100">
        <f t="shared" si="656"/>
        <v>0</v>
      </c>
      <c r="AC354" s="100">
        <f t="shared" si="656"/>
        <v>0</v>
      </c>
      <c r="AD354" s="100">
        <f t="shared" si="656"/>
        <v>0</v>
      </c>
      <c r="AE354" s="100">
        <f t="shared" si="652"/>
        <v>0</v>
      </c>
      <c r="AF354" s="100">
        <f t="shared" si="652"/>
        <v>0</v>
      </c>
      <c r="AG354" s="100">
        <f t="shared" ref="AG354:AH354" si="657">AG355+AG358</f>
        <v>0</v>
      </c>
      <c r="AH354" s="100">
        <f t="shared" si="657"/>
        <v>0</v>
      </c>
      <c r="AI354" s="100">
        <f t="shared" ref="AI354:AL354" si="658">AI355+AI358</f>
        <v>0</v>
      </c>
      <c r="AJ354" s="100">
        <f t="shared" si="658"/>
        <v>0</v>
      </c>
      <c r="AK354" s="100">
        <f t="shared" si="658"/>
        <v>0</v>
      </c>
      <c r="AL354" s="100">
        <f t="shared" si="658"/>
        <v>0</v>
      </c>
    </row>
    <row r="355" spans="1:330" x14ac:dyDescent="0.2">
      <c r="A355" s="170" t="s">
        <v>616</v>
      </c>
      <c r="B355" s="170" t="s">
        <v>643</v>
      </c>
      <c r="C355" s="141">
        <v>43</v>
      </c>
      <c r="D355" s="141"/>
      <c r="E355" s="171"/>
      <c r="F355" s="142">
        <v>42</v>
      </c>
      <c r="G355" s="143"/>
      <c r="H355" s="172"/>
      <c r="I355" s="105">
        <f t="shared" ref="I355:AK356" si="659">I356</f>
        <v>0</v>
      </c>
      <c r="J355" s="105">
        <f t="shared" si="659"/>
        <v>0</v>
      </c>
      <c r="K355" s="105">
        <f t="shared" si="659"/>
        <v>150</v>
      </c>
      <c r="L355" s="105">
        <f t="shared" si="659"/>
        <v>0</v>
      </c>
      <c r="M355" s="105">
        <f t="shared" si="659"/>
        <v>150</v>
      </c>
      <c r="N355" s="105">
        <f t="shared" si="659"/>
        <v>0</v>
      </c>
      <c r="O355" s="105">
        <f t="shared" si="659"/>
        <v>150</v>
      </c>
      <c r="P355" s="105">
        <f t="shared" si="659"/>
        <v>0</v>
      </c>
      <c r="Q355" s="105">
        <f t="shared" si="659"/>
        <v>150</v>
      </c>
      <c r="R355" s="105">
        <f t="shared" si="659"/>
        <v>0</v>
      </c>
      <c r="S355" s="105">
        <f t="shared" si="659"/>
        <v>0</v>
      </c>
      <c r="T355" s="105">
        <f t="shared" si="659"/>
        <v>0</v>
      </c>
      <c r="U355" s="105">
        <f t="shared" si="659"/>
        <v>150000</v>
      </c>
      <c r="V355" s="105">
        <f t="shared" si="659"/>
        <v>0</v>
      </c>
      <c r="W355" s="105">
        <f t="shared" si="659"/>
        <v>150000</v>
      </c>
      <c r="X355" s="105">
        <f t="shared" si="659"/>
        <v>0</v>
      </c>
      <c r="Y355" s="105">
        <f t="shared" si="659"/>
        <v>150000</v>
      </c>
      <c r="Z355" s="105">
        <f t="shared" si="659"/>
        <v>0</v>
      </c>
      <c r="AA355" s="105">
        <f t="shared" si="659"/>
        <v>150000</v>
      </c>
      <c r="AB355" s="105">
        <f t="shared" si="659"/>
        <v>0</v>
      </c>
      <c r="AC355" s="105">
        <f t="shared" si="659"/>
        <v>0</v>
      </c>
      <c r="AD355" s="105">
        <f t="shared" si="659"/>
        <v>0</v>
      </c>
      <c r="AE355" s="105">
        <f t="shared" si="659"/>
        <v>0</v>
      </c>
      <c r="AF355" s="105">
        <f t="shared" si="659"/>
        <v>0</v>
      </c>
      <c r="AG355" s="105">
        <f t="shared" si="659"/>
        <v>0</v>
      </c>
      <c r="AH355" s="105">
        <f t="shared" ref="AG355:AJ356" si="660">AH356</f>
        <v>0</v>
      </c>
      <c r="AI355" s="105">
        <f t="shared" si="659"/>
        <v>0</v>
      </c>
      <c r="AJ355" s="105">
        <f t="shared" si="660"/>
        <v>0</v>
      </c>
      <c r="AK355" s="105">
        <f t="shared" si="659"/>
        <v>0</v>
      </c>
      <c r="AL355" s="105">
        <f t="shared" ref="AK355:AL356" si="661">AL356</f>
        <v>0</v>
      </c>
    </row>
    <row r="356" spans="1:330" s="159" customFormat="1" x14ac:dyDescent="0.2">
      <c r="A356" s="145" t="s">
        <v>616</v>
      </c>
      <c r="B356" s="145" t="s">
        <v>643</v>
      </c>
      <c r="C356" s="147">
        <v>43</v>
      </c>
      <c r="D356" s="147"/>
      <c r="E356" s="145"/>
      <c r="F356" s="168">
        <v>421</v>
      </c>
      <c r="G356" s="148"/>
      <c r="H356" s="149"/>
      <c r="I356" s="101">
        <f t="shared" si="659"/>
        <v>0</v>
      </c>
      <c r="J356" s="101">
        <f t="shared" si="659"/>
        <v>0</v>
      </c>
      <c r="K356" s="101">
        <f t="shared" si="659"/>
        <v>150</v>
      </c>
      <c r="L356" s="101">
        <f t="shared" si="659"/>
        <v>0</v>
      </c>
      <c r="M356" s="108">
        <f t="shared" si="659"/>
        <v>150</v>
      </c>
      <c r="N356" s="108">
        <f t="shared" si="659"/>
        <v>0</v>
      </c>
      <c r="O356" s="108">
        <f t="shared" si="659"/>
        <v>150</v>
      </c>
      <c r="P356" s="108">
        <f t="shared" si="659"/>
        <v>0</v>
      </c>
      <c r="Q356" s="108">
        <f t="shared" si="659"/>
        <v>150</v>
      </c>
      <c r="R356" s="108">
        <f t="shared" si="659"/>
        <v>0</v>
      </c>
      <c r="S356" s="108">
        <f t="shared" si="659"/>
        <v>0</v>
      </c>
      <c r="T356" s="108">
        <f t="shared" si="659"/>
        <v>0</v>
      </c>
      <c r="U356" s="101">
        <f t="shared" si="659"/>
        <v>150000</v>
      </c>
      <c r="V356" s="101">
        <f t="shared" si="659"/>
        <v>0</v>
      </c>
      <c r="W356" s="108">
        <f t="shared" si="659"/>
        <v>150000</v>
      </c>
      <c r="X356" s="108">
        <f t="shared" si="659"/>
        <v>0</v>
      </c>
      <c r="Y356" s="108">
        <f t="shared" si="659"/>
        <v>150000</v>
      </c>
      <c r="Z356" s="108">
        <f t="shared" si="659"/>
        <v>0</v>
      </c>
      <c r="AA356" s="108">
        <f t="shared" si="659"/>
        <v>150000</v>
      </c>
      <c r="AB356" s="108">
        <f t="shared" si="659"/>
        <v>0</v>
      </c>
      <c r="AC356" s="108">
        <f t="shared" si="659"/>
        <v>0</v>
      </c>
      <c r="AD356" s="108">
        <f t="shared" si="659"/>
        <v>0</v>
      </c>
      <c r="AE356" s="108">
        <f t="shared" si="659"/>
        <v>0</v>
      </c>
      <c r="AF356" s="108">
        <f t="shared" si="659"/>
        <v>0</v>
      </c>
      <c r="AG356" s="108">
        <f t="shared" si="660"/>
        <v>0</v>
      </c>
      <c r="AH356" s="108">
        <f t="shared" si="660"/>
        <v>0</v>
      </c>
      <c r="AI356" s="108">
        <f t="shared" si="660"/>
        <v>0</v>
      </c>
      <c r="AJ356" s="108">
        <f t="shared" si="660"/>
        <v>0</v>
      </c>
      <c r="AK356" s="108">
        <f t="shared" si="661"/>
        <v>0</v>
      </c>
      <c r="AL356" s="108">
        <f t="shared" si="661"/>
        <v>0</v>
      </c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50"/>
      <c r="CH356" s="150"/>
      <c r="CI356" s="150"/>
      <c r="CJ356" s="150"/>
      <c r="CK356" s="150"/>
      <c r="CL356" s="150"/>
      <c r="CM356" s="150"/>
      <c r="CN356" s="150"/>
      <c r="CO356" s="150"/>
      <c r="CP356" s="150"/>
      <c r="CQ356" s="150"/>
      <c r="CR356" s="150"/>
      <c r="CS356" s="150"/>
      <c r="CT356" s="150"/>
      <c r="CU356" s="150"/>
      <c r="CV356" s="150"/>
      <c r="CW356" s="150"/>
      <c r="CX356" s="150"/>
      <c r="CY356" s="150"/>
      <c r="CZ356" s="150"/>
      <c r="DA356" s="150"/>
      <c r="DB356" s="150"/>
      <c r="DC356" s="150"/>
      <c r="DD356" s="150"/>
      <c r="DE356" s="150"/>
      <c r="DF356" s="150"/>
      <c r="DG356" s="150"/>
      <c r="DH356" s="150"/>
      <c r="DI356" s="150"/>
      <c r="DJ356" s="150"/>
      <c r="DK356" s="150"/>
      <c r="DL356" s="150"/>
      <c r="DM356" s="150"/>
      <c r="DN356" s="150"/>
      <c r="DO356" s="150"/>
      <c r="DP356" s="150"/>
      <c r="DQ356" s="150"/>
      <c r="DR356" s="150"/>
      <c r="DS356" s="150"/>
      <c r="DT356" s="150"/>
      <c r="DU356" s="150"/>
      <c r="DV356" s="150"/>
      <c r="DW356" s="150"/>
      <c r="DX356" s="150"/>
      <c r="DY356" s="150"/>
      <c r="DZ356" s="150"/>
      <c r="EA356" s="150"/>
      <c r="EB356" s="150"/>
      <c r="EC356" s="150"/>
      <c r="ED356" s="150"/>
      <c r="EE356" s="150"/>
      <c r="EF356" s="150"/>
      <c r="EG356" s="150"/>
      <c r="EH356" s="150"/>
      <c r="EI356" s="150"/>
      <c r="EJ356" s="150"/>
      <c r="EK356" s="150"/>
      <c r="EL356" s="150"/>
      <c r="EM356" s="150"/>
      <c r="EN356" s="150"/>
      <c r="EO356" s="150"/>
      <c r="EP356" s="150"/>
      <c r="EQ356" s="150"/>
      <c r="ER356" s="150"/>
      <c r="ES356" s="150"/>
      <c r="ET356" s="150"/>
      <c r="EU356" s="150"/>
      <c r="EV356" s="150"/>
      <c r="EW356" s="150"/>
      <c r="EX356" s="150"/>
      <c r="EY356" s="150"/>
      <c r="EZ356" s="150"/>
      <c r="FA356" s="150"/>
      <c r="FB356" s="150"/>
      <c r="FC356" s="150"/>
      <c r="FD356" s="150"/>
      <c r="FE356" s="150"/>
      <c r="FF356" s="150"/>
      <c r="FG356" s="150"/>
      <c r="FH356" s="150"/>
      <c r="FI356" s="150"/>
      <c r="FJ356" s="150"/>
      <c r="FK356" s="150"/>
      <c r="FL356" s="150"/>
      <c r="FM356" s="150"/>
      <c r="FN356" s="150"/>
      <c r="FO356" s="150"/>
      <c r="FP356" s="150"/>
      <c r="FQ356" s="150"/>
      <c r="FR356" s="150"/>
      <c r="FS356" s="150"/>
      <c r="FT356" s="150"/>
      <c r="FU356" s="150"/>
      <c r="FV356" s="150"/>
      <c r="FW356" s="150"/>
      <c r="FX356" s="150"/>
      <c r="FY356" s="150"/>
      <c r="FZ356" s="150"/>
      <c r="GA356" s="150"/>
      <c r="GB356" s="150"/>
      <c r="GC356" s="150"/>
      <c r="GD356" s="150"/>
      <c r="GE356" s="150"/>
      <c r="GF356" s="150"/>
      <c r="GG356" s="150"/>
      <c r="GH356" s="150"/>
      <c r="GI356" s="150"/>
      <c r="GJ356" s="150"/>
      <c r="GK356" s="150"/>
      <c r="GL356" s="150"/>
      <c r="GM356" s="150"/>
      <c r="GN356" s="150"/>
      <c r="GO356" s="150"/>
      <c r="GP356" s="150"/>
      <c r="GQ356" s="150"/>
      <c r="GR356" s="150"/>
      <c r="GS356" s="150"/>
      <c r="GT356" s="150"/>
      <c r="GU356" s="150"/>
      <c r="GV356" s="150"/>
      <c r="GW356" s="150"/>
      <c r="GX356" s="150"/>
      <c r="GY356" s="150"/>
      <c r="GZ356" s="150"/>
      <c r="HA356" s="150"/>
      <c r="HB356" s="150"/>
      <c r="HC356" s="150"/>
      <c r="HD356" s="150"/>
      <c r="HE356" s="150"/>
      <c r="HF356" s="150"/>
      <c r="HG356" s="150"/>
      <c r="HH356" s="150"/>
      <c r="HI356" s="150"/>
      <c r="HJ356" s="150"/>
      <c r="HK356" s="150"/>
      <c r="HL356" s="150"/>
      <c r="HM356" s="150"/>
      <c r="HN356" s="150"/>
      <c r="HO356" s="150"/>
      <c r="HP356" s="150"/>
      <c r="HQ356" s="150"/>
      <c r="HR356" s="150"/>
      <c r="HS356" s="150"/>
      <c r="HT356" s="150"/>
      <c r="HU356" s="150"/>
      <c r="HV356" s="150"/>
      <c r="HW356" s="150"/>
      <c r="HX356" s="150"/>
      <c r="HY356" s="150"/>
      <c r="HZ356" s="150"/>
      <c r="IA356" s="150"/>
      <c r="IB356" s="150"/>
      <c r="IC356" s="150"/>
      <c r="ID356" s="150"/>
      <c r="IE356" s="150"/>
      <c r="IF356" s="150"/>
      <c r="IG356" s="150"/>
      <c r="IH356" s="150"/>
      <c r="II356" s="150"/>
      <c r="IJ356" s="150"/>
      <c r="IK356" s="150"/>
      <c r="IL356" s="150"/>
      <c r="IM356" s="150"/>
      <c r="IN356" s="150"/>
      <c r="IO356" s="150"/>
      <c r="IP356" s="150"/>
      <c r="IQ356" s="150"/>
      <c r="IR356" s="150"/>
      <c r="IS356" s="150"/>
      <c r="IT356" s="150"/>
      <c r="IU356" s="150"/>
      <c r="IV356" s="150"/>
      <c r="IW356" s="150"/>
      <c r="IX356" s="150"/>
      <c r="IY356" s="150"/>
      <c r="IZ356" s="150"/>
      <c r="JA356" s="150"/>
      <c r="JB356" s="150"/>
      <c r="JC356" s="150"/>
      <c r="JD356" s="150"/>
      <c r="JE356" s="150"/>
      <c r="JF356" s="150"/>
      <c r="JG356" s="150"/>
      <c r="JH356" s="150"/>
      <c r="JI356" s="150"/>
      <c r="JJ356" s="150"/>
      <c r="JK356" s="150"/>
      <c r="JL356" s="150"/>
      <c r="JM356" s="150"/>
      <c r="JN356" s="150"/>
      <c r="JO356" s="150"/>
      <c r="JP356" s="150"/>
      <c r="JQ356" s="150"/>
      <c r="JR356" s="150"/>
      <c r="JS356" s="150"/>
      <c r="JT356" s="150"/>
      <c r="JU356" s="150"/>
      <c r="JV356" s="150"/>
      <c r="JW356" s="150"/>
      <c r="JX356" s="150"/>
      <c r="JY356" s="150"/>
      <c r="JZ356" s="150"/>
      <c r="KA356" s="150"/>
      <c r="KB356" s="150"/>
      <c r="KC356" s="150"/>
      <c r="KD356" s="150"/>
      <c r="KE356" s="150"/>
      <c r="KF356" s="150"/>
      <c r="KG356" s="150"/>
      <c r="KH356" s="150"/>
      <c r="KI356" s="150"/>
      <c r="KJ356" s="150"/>
      <c r="KK356" s="150"/>
      <c r="KL356" s="150"/>
      <c r="KM356" s="150"/>
      <c r="KN356" s="150"/>
      <c r="KO356" s="150"/>
      <c r="KP356" s="150"/>
      <c r="KQ356" s="150"/>
      <c r="KR356" s="150"/>
      <c r="KS356" s="150"/>
      <c r="KT356" s="150"/>
      <c r="KU356" s="150"/>
      <c r="KV356" s="150"/>
      <c r="KW356" s="150"/>
      <c r="KX356" s="150"/>
      <c r="KY356" s="150"/>
      <c r="KZ356" s="150"/>
      <c r="LA356" s="150"/>
      <c r="LB356" s="150"/>
      <c r="LC356" s="150"/>
      <c r="LD356" s="150"/>
      <c r="LE356" s="150"/>
      <c r="LF356" s="150"/>
      <c r="LG356" s="150"/>
      <c r="LH356" s="150"/>
      <c r="LI356" s="150"/>
      <c r="LJ356" s="150"/>
      <c r="LK356" s="150"/>
      <c r="LL356" s="150"/>
      <c r="LM356" s="150"/>
      <c r="LN356" s="150"/>
      <c r="LO356" s="150"/>
      <c r="LP356" s="150"/>
      <c r="LQ356" s="150"/>
      <c r="LR356" s="150"/>
    </row>
    <row r="357" spans="1:330" s="158" customFormat="1" ht="15" x14ac:dyDescent="0.2">
      <c r="A357" s="151" t="s">
        <v>616</v>
      </c>
      <c r="B357" s="151" t="s">
        <v>643</v>
      </c>
      <c r="C357" s="153">
        <v>43</v>
      </c>
      <c r="D357" s="153"/>
      <c r="E357" s="151" t="s">
        <v>101</v>
      </c>
      <c r="F357" s="174">
        <v>4214</v>
      </c>
      <c r="G357" s="155" t="s">
        <v>645</v>
      </c>
      <c r="H357" s="156"/>
      <c r="I357" s="94">
        <v>0</v>
      </c>
      <c r="J357" s="112"/>
      <c r="K357" s="94">
        <v>150</v>
      </c>
      <c r="L357" s="112"/>
      <c r="M357" s="118">
        <v>150</v>
      </c>
      <c r="N357" s="113"/>
      <c r="O357" s="118">
        <v>150</v>
      </c>
      <c r="P357" s="113"/>
      <c r="Q357" s="118">
        <v>150</v>
      </c>
      <c r="R357" s="113"/>
      <c r="S357" s="118"/>
      <c r="T357" s="113"/>
      <c r="U357" s="94">
        <v>150000</v>
      </c>
      <c r="V357" s="112"/>
      <c r="W357" s="118">
        <v>150000</v>
      </c>
      <c r="X357" s="113"/>
      <c r="Y357" s="118">
        <v>150000</v>
      </c>
      <c r="Z357" s="113"/>
      <c r="AA357" s="118">
        <v>150000</v>
      </c>
      <c r="AB357" s="113"/>
      <c r="AC357" s="118"/>
      <c r="AD357" s="113"/>
      <c r="AE357" s="118"/>
      <c r="AF357" s="113"/>
      <c r="AG357" s="118"/>
      <c r="AH357" s="113"/>
      <c r="AI357" s="118"/>
      <c r="AJ357" s="113"/>
      <c r="AK357" s="118"/>
      <c r="AL357" s="113"/>
      <c r="AM357" s="157"/>
      <c r="AN357" s="157"/>
      <c r="AO357" s="157"/>
      <c r="AP357" s="157"/>
      <c r="AQ357" s="157"/>
      <c r="AR357" s="157"/>
      <c r="AS357" s="157"/>
      <c r="AT357" s="157"/>
      <c r="AU357" s="157"/>
      <c r="AV357" s="157"/>
      <c r="AW357" s="157"/>
      <c r="AX357" s="157"/>
      <c r="AY357" s="157"/>
      <c r="AZ357" s="157"/>
      <c r="BA357" s="157"/>
      <c r="BB357" s="157"/>
      <c r="BC357" s="157"/>
      <c r="BD357" s="157"/>
      <c r="BE357" s="157"/>
      <c r="BF357" s="157"/>
      <c r="BG357" s="157"/>
      <c r="BH357" s="157"/>
      <c r="BI357" s="157"/>
      <c r="BJ357" s="157"/>
      <c r="BK357" s="157"/>
      <c r="BL357" s="157"/>
      <c r="BM357" s="157"/>
      <c r="BN357" s="157"/>
      <c r="BO357" s="157"/>
      <c r="BP357" s="157"/>
      <c r="BQ357" s="157"/>
      <c r="BR357" s="157"/>
      <c r="BS357" s="157"/>
      <c r="BT357" s="157"/>
      <c r="BU357" s="157"/>
      <c r="BV357" s="157"/>
      <c r="BW357" s="157"/>
      <c r="BX357" s="157"/>
      <c r="BY357" s="157"/>
      <c r="BZ357" s="157"/>
      <c r="CA357" s="157"/>
      <c r="CB357" s="157"/>
      <c r="CC357" s="157"/>
      <c r="CD357" s="157"/>
      <c r="CE357" s="157"/>
      <c r="CF357" s="157"/>
      <c r="CG357" s="157"/>
      <c r="CH357" s="157"/>
      <c r="CI357" s="157"/>
      <c r="CJ357" s="157"/>
      <c r="CK357" s="157"/>
      <c r="CL357" s="157"/>
      <c r="CM357" s="157"/>
      <c r="CN357" s="157"/>
      <c r="CO357" s="157"/>
      <c r="CP357" s="157"/>
      <c r="CQ357" s="157"/>
      <c r="CR357" s="157"/>
      <c r="CS357" s="157"/>
      <c r="CT357" s="157"/>
      <c r="CU357" s="157"/>
      <c r="CV357" s="157"/>
      <c r="CW357" s="157"/>
      <c r="CX357" s="157"/>
      <c r="CY357" s="157"/>
      <c r="CZ357" s="157"/>
      <c r="DA357" s="157"/>
      <c r="DB357" s="157"/>
      <c r="DC357" s="157"/>
      <c r="DD357" s="157"/>
      <c r="DE357" s="157"/>
      <c r="DF357" s="157"/>
      <c r="DG357" s="157"/>
      <c r="DH357" s="157"/>
      <c r="DI357" s="157"/>
      <c r="DJ357" s="157"/>
      <c r="DK357" s="157"/>
      <c r="DL357" s="157"/>
      <c r="DM357" s="157"/>
      <c r="DN357" s="157"/>
      <c r="DO357" s="157"/>
      <c r="DP357" s="157"/>
      <c r="DQ357" s="157"/>
      <c r="DR357" s="157"/>
      <c r="DS357" s="157"/>
      <c r="DT357" s="157"/>
      <c r="DU357" s="157"/>
      <c r="DV357" s="157"/>
      <c r="DW357" s="157"/>
      <c r="DX357" s="157"/>
      <c r="DY357" s="157"/>
      <c r="DZ357" s="157"/>
      <c r="EA357" s="157"/>
      <c r="EB357" s="157"/>
      <c r="EC357" s="157"/>
      <c r="ED357" s="157"/>
      <c r="EE357" s="157"/>
      <c r="EF357" s="157"/>
      <c r="EG357" s="157"/>
      <c r="EH357" s="157"/>
      <c r="EI357" s="157"/>
      <c r="EJ357" s="157"/>
      <c r="EK357" s="157"/>
      <c r="EL357" s="157"/>
      <c r="EM357" s="157"/>
      <c r="EN357" s="157"/>
      <c r="EO357" s="157"/>
      <c r="EP357" s="157"/>
      <c r="EQ357" s="157"/>
      <c r="ER357" s="157"/>
      <c r="ES357" s="157"/>
      <c r="ET357" s="157"/>
      <c r="EU357" s="157"/>
      <c r="EV357" s="157"/>
      <c r="EW357" s="157"/>
      <c r="EX357" s="157"/>
      <c r="EY357" s="157"/>
      <c r="EZ357" s="157"/>
      <c r="FA357" s="157"/>
      <c r="FB357" s="157"/>
      <c r="FC357" s="157"/>
      <c r="FD357" s="157"/>
      <c r="FE357" s="157"/>
      <c r="FF357" s="157"/>
      <c r="FG357" s="157"/>
      <c r="FH357" s="157"/>
      <c r="FI357" s="157"/>
      <c r="FJ357" s="157"/>
      <c r="FK357" s="157"/>
      <c r="FL357" s="157"/>
      <c r="FM357" s="157"/>
      <c r="FN357" s="157"/>
      <c r="FO357" s="157"/>
      <c r="FP357" s="157"/>
      <c r="FQ357" s="157"/>
      <c r="FR357" s="157"/>
      <c r="FS357" s="157"/>
      <c r="FT357" s="157"/>
      <c r="FU357" s="157"/>
      <c r="FV357" s="157"/>
      <c r="FW357" s="157"/>
      <c r="FX357" s="157"/>
      <c r="FY357" s="157"/>
      <c r="FZ357" s="157"/>
      <c r="GA357" s="157"/>
      <c r="GB357" s="157"/>
      <c r="GC357" s="157"/>
      <c r="GD357" s="157"/>
      <c r="GE357" s="157"/>
      <c r="GF357" s="157"/>
      <c r="GG357" s="157"/>
      <c r="GH357" s="157"/>
      <c r="GI357" s="157"/>
      <c r="GJ357" s="157"/>
      <c r="GK357" s="157"/>
      <c r="GL357" s="157"/>
      <c r="GM357" s="157"/>
      <c r="GN357" s="157"/>
      <c r="GO357" s="157"/>
      <c r="GP357" s="157"/>
      <c r="GQ357" s="157"/>
      <c r="GR357" s="157"/>
      <c r="GS357" s="157"/>
      <c r="GT357" s="157"/>
      <c r="GU357" s="157"/>
      <c r="GV357" s="157"/>
      <c r="GW357" s="157"/>
      <c r="GX357" s="157"/>
      <c r="GY357" s="157"/>
      <c r="GZ357" s="157"/>
      <c r="HA357" s="157"/>
      <c r="HB357" s="157"/>
      <c r="HC357" s="157"/>
      <c r="HD357" s="157"/>
      <c r="HE357" s="157"/>
      <c r="HF357" s="157"/>
      <c r="HG357" s="157"/>
      <c r="HH357" s="157"/>
      <c r="HI357" s="157"/>
      <c r="HJ357" s="157"/>
      <c r="HK357" s="157"/>
      <c r="HL357" s="157"/>
      <c r="HM357" s="157"/>
      <c r="HN357" s="157"/>
      <c r="HO357" s="157"/>
      <c r="HP357" s="157"/>
      <c r="HQ357" s="157"/>
      <c r="HR357" s="157"/>
      <c r="HS357" s="157"/>
      <c r="HT357" s="157"/>
      <c r="HU357" s="157"/>
      <c r="HV357" s="157"/>
      <c r="HW357" s="157"/>
      <c r="HX357" s="157"/>
      <c r="HY357" s="157"/>
      <c r="HZ357" s="157"/>
      <c r="IA357" s="157"/>
      <c r="IB357" s="157"/>
      <c r="IC357" s="157"/>
      <c r="ID357" s="157"/>
      <c r="IE357" s="157"/>
      <c r="IF357" s="157"/>
      <c r="IG357" s="157"/>
      <c r="IH357" s="157"/>
      <c r="II357" s="157"/>
      <c r="IJ357" s="157"/>
      <c r="IK357" s="157"/>
      <c r="IL357" s="157"/>
      <c r="IM357" s="157"/>
      <c r="IN357" s="157"/>
      <c r="IO357" s="157"/>
      <c r="IP357" s="157"/>
      <c r="IQ357" s="157"/>
      <c r="IR357" s="157"/>
      <c r="IS357" s="157"/>
      <c r="IT357" s="157"/>
      <c r="IU357" s="157"/>
      <c r="IV357" s="157"/>
      <c r="IW357" s="157"/>
      <c r="IX357" s="157"/>
      <c r="IY357" s="157"/>
      <c r="IZ357" s="157"/>
      <c r="JA357" s="157"/>
      <c r="JB357" s="157"/>
      <c r="JC357" s="157"/>
      <c r="JD357" s="157"/>
      <c r="JE357" s="157"/>
      <c r="JF357" s="157"/>
      <c r="JG357" s="157"/>
      <c r="JH357" s="157"/>
      <c r="JI357" s="157"/>
      <c r="JJ357" s="157"/>
      <c r="JK357" s="157"/>
      <c r="JL357" s="157"/>
      <c r="JM357" s="157"/>
      <c r="JN357" s="157"/>
      <c r="JO357" s="157"/>
      <c r="JP357" s="157"/>
      <c r="JQ357" s="157"/>
      <c r="JR357" s="157"/>
      <c r="JS357" s="157"/>
      <c r="JT357" s="157"/>
      <c r="JU357" s="157"/>
      <c r="JV357" s="157"/>
      <c r="JW357" s="157"/>
      <c r="JX357" s="157"/>
      <c r="JY357" s="157"/>
      <c r="JZ357" s="157"/>
      <c r="KA357" s="157"/>
      <c r="KB357" s="157"/>
      <c r="KC357" s="157"/>
      <c r="KD357" s="157"/>
      <c r="KE357" s="157"/>
      <c r="KF357" s="157"/>
      <c r="KG357" s="157"/>
      <c r="KH357" s="157"/>
      <c r="KI357" s="157"/>
      <c r="KJ357" s="157"/>
      <c r="KK357" s="157"/>
      <c r="KL357" s="157"/>
      <c r="KM357" s="157"/>
      <c r="KN357" s="157"/>
      <c r="KO357" s="157"/>
      <c r="KP357" s="157"/>
      <c r="KQ357" s="157"/>
      <c r="KR357" s="157"/>
      <c r="KS357" s="157"/>
      <c r="KT357" s="157"/>
      <c r="KU357" s="157"/>
      <c r="KV357" s="157"/>
      <c r="KW357" s="157"/>
      <c r="KX357" s="157"/>
      <c r="KY357" s="157"/>
      <c r="KZ357" s="157"/>
      <c r="LA357" s="157"/>
      <c r="LB357" s="157"/>
      <c r="LC357" s="157"/>
      <c r="LD357" s="157"/>
      <c r="LE357" s="157"/>
      <c r="LF357" s="157"/>
      <c r="LG357" s="157"/>
      <c r="LH357" s="157"/>
      <c r="LI357" s="157"/>
      <c r="LJ357" s="157"/>
      <c r="LK357" s="157"/>
      <c r="LL357" s="157"/>
      <c r="LM357" s="157"/>
      <c r="LN357" s="157"/>
      <c r="LO357" s="157"/>
      <c r="LP357" s="157"/>
      <c r="LQ357" s="157"/>
      <c r="LR357" s="157"/>
    </row>
    <row r="358" spans="1:330" x14ac:dyDescent="0.2">
      <c r="A358" s="170" t="s">
        <v>616</v>
      </c>
      <c r="B358" s="170" t="s">
        <v>643</v>
      </c>
      <c r="C358" s="141">
        <v>559</v>
      </c>
      <c r="D358" s="141"/>
      <c r="E358" s="171"/>
      <c r="F358" s="142">
        <v>42</v>
      </c>
      <c r="G358" s="143"/>
      <c r="H358" s="172"/>
      <c r="I358" s="105">
        <f t="shared" ref="I358:AK359" si="662">I359</f>
        <v>0</v>
      </c>
      <c r="J358" s="105">
        <f t="shared" si="662"/>
        <v>0</v>
      </c>
      <c r="K358" s="105">
        <f t="shared" si="662"/>
        <v>850</v>
      </c>
      <c r="L358" s="105">
        <f t="shared" si="662"/>
        <v>0</v>
      </c>
      <c r="M358" s="105">
        <f t="shared" si="662"/>
        <v>850</v>
      </c>
      <c r="N358" s="105">
        <f t="shared" si="662"/>
        <v>0</v>
      </c>
      <c r="O358" s="105">
        <f t="shared" si="662"/>
        <v>850</v>
      </c>
      <c r="P358" s="105">
        <f t="shared" si="662"/>
        <v>0</v>
      </c>
      <c r="Q358" s="105">
        <f t="shared" si="662"/>
        <v>850</v>
      </c>
      <c r="R358" s="105">
        <f t="shared" si="662"/>
        <v>0</v>
      </c>
      <c r="S358" s="105">
        <f t="shared" si="662"/>
        <v>0</v>
      </c>
      <c r="T358" s="105">
        <f t="shared" si="662"/>
        <v>0</v>
      </c>
      <c r="U358" s="105">
        <f t="shared" si="662"/>
        <v>850000</v>
      </c>
      <c r="V358" s="105">
        <f t="shared" si="662"/>
        <v>0</v>
      </c>
      <c r="W358" s="105">
        <f t="shared" si="662"/>
        <v>850000</v>
      </c>
      <c r="X358" s="105">
        <f t="shared" si="662"/>
        <v>0</v>
      </c>
      <c r="Y358" s="105">
        <f t="shared" si="662"/>
        <v>850000</v>
      </c>
      <c r="Z358" s="105">
        <f t="shared" si="662"/>
        <v>0</v>
      </c>
      <c r="AA358" s="105">
        <f t="shared" si="662"/>
        <v>850000</v>
      </c>
      <c r="AB358" s="105">
        <f t="shared" si="662"/>
        <v>0</v>
      </c>
      <c r="AC358" s="105">
        <f t="shared" si="662"/>
        <v>0</v>
      </c>
      <c r="AD358" s="105">
        <f t="shared" si="662"/>
        <v>0</v>
      </c>
      <c r="AE358" s="105">
        <f t="shared" si="662"/>
        <v>0</v>
      </c>
      <c r="AF358" s="105">
        <f t="shared" si="662"/>
        <v>0</v>
      </c>
      <c r="AG358" s="105">
        <f t="shared" si="662"/>
        <v>0</v>
      </c>
      <c r="AH358" s="105">
        <f t="shared" ref="AG358:AJ359" si="663">AH359</f>
        <v>0</v>
      </c>
      <c r="AI358" s="105">
        <f t="shared" si="662"/>
        <v>0</v>
      </c>
      <c r="AJ358" s="105">
        <f t="shared" si="663"/>
        <v>0</v>
      </c>
      <c r="AK358" s="105">
        <f t="shared" si="662"/>
        <v>0</v>
      </c>
      <c r="AL358" s="105">
        <f t="shared" ref="AK358:AL359" si="664">AL359</f>
        <v>0</v>
      </c>
    </row>
    <row r="359" spans="1:330" s="159" customFormat="1" x14ac:dyDescent="0.2">
      <c r="A359" s="145" t="s">
        <v>616</v>
      </c>
      <c r="B359" s="145" t="s">
        <v>643</v>
      </c>
      <c r="C359" s="147">
        <v>559</v>
      </c>
      <c r="D359" s="147"/>
      <c r="E359" s="145"/>
      <c r="F359" s="168">
        <v>421</v>
      </c>
      <c r="G359" s="148"/>
      <c r="H359" s="149"/>
      <c r="I359" s="101">
        <f t="shared" si="662"/>
        <v>0</v>
      </c>
      <c r="J359" s="101">
        <f t="shared" si="662"/>
        <v>0</v>
      </c>
      <c r="K359" s="101">
        <f t="shared" si="662"/>
        <v>850</v>
      </c>
      <c r="L359" s="101">
        <f t="shared" si="662"/>
        <v>0</v>
      </c>
      <c r="M359" s="108">
        <f t="shared" si="662"/>
        <v>850</v>
      </c>
      <c r="N359" s="108">
        <f t="shared" si="662"/>
        <v>0</v>
      </c>
      <c r="O359" s="108">
        <f t="shared" si="662"/>
        <v>850</v>
      </c>
      <c r="P359" s="108">
        <f t="shared" si="662"/>
        <v>0</v>
      </c>
      <c r="Q359" s="108">
        <f t="shared" si="662"/>
        <v>850</v>
      </c>
      <c r="R359" s="108">
        <f t="shared" si="662"/>
        <v>0</v>
      </c>
      <c r="S359" s="108">
        <f t="shared" si="662"/>
        <v>0</v>
      </c>
      <c r="T359" s="108">
        <f t="shared" si="662"/>
        <v>0</v>
      </c>
      <c r="U359" s="101">
        <f t="shared" si="662"/>
        <v>850000</v>
      </c>
      <c r="V359" s="101">
        <f t="shared" si="662"/>
        <v>0</v>
      </c>
      <c r="W359" s="108">
        <f t="shared" si="662"/>
        <v>850000</v>
      </c>
      <c r="X359" s="108">
        <f t="shared" si="662"/>
        <v>0</v>
      </c>
      <c r="Y359" s="108">
        <f t="shared" si="662"/>
        <v>850000</v>
      </c>
      <c r="Z359" s="108">
        <f t="shared" si="662"/>
        <v>0</v>
      </c>
      <c r="AA359" s="108">
        <f t="shared" si="662"/>
        <v>850000</v>
      </c>
      <c r="AB359" s="108">
        <f t="shared" si="662"/>
        <v>0</v>
      </c>
      <c r="AC359" s="108">
        <f t="shared" si="662"/>
        <v>0</v>
      </c>
      <c r="AD359" s="108">
        <f t="shared" si="662"/>
        <v>0</v>
      </c>
      <c r="AE359" s="108">
        <f t="shared" si="662"/>
        <v>0</v>
      </c>
      <c r="AF359" s="108">
        <f t="shared" si="662"/>
        <v>0</v>
      </c>
      <c r="AG359" s="108">
        <f t="shared" si="663"/>
        <v>0</v>
      </c>
      <c r="AH359" s="108">
        <f t="shared" si="663"/>
        <v>0</v>
      </c>
      <c r="AI359" s="108">
        <f t="shared" si="663"/>
        <v>0</v>
      </c>
      <c r="AJ359" s="108">
        <f t="shared" si="663"/>
        <v>0</v>
      </c>
      <c r="AK359" s="108">
        <f t="shared" si="664"/>
        <v>0</v>
      </c>
      <c r="AL359" s="108">
        <f t="shared" si="664"/>
        <v>0</v>
      </c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  <c r="BI359" s="150"/>
      <c r="BJ359" s="150"/>
      <c r="BK359" s="150"/>
      <c r="BL359" s="150"/>
      <c r="BM359" s="150"/>
      <c r="BN359" s="150"/>
      <c r="BO359" s="150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  <c r="CA359" s="150"/>
      <c r="CB359" s="150"/>
      <c r="CC359" s="150"/>
      <c r="CD359" s="150"/>
      <c r="CE359" s="150"/>
      <c r="CF359" s="150"/>
      <c r="CG359" s="150"/>
      <c r="CH359" s="150"/>
      <c r="CI359" s="150"/>
      <c r="CJ359" s="150"/>
      <c r="CK359" s="150"/>
      <c r="CL359" s="150"/>
      <c r="CM359" s="150"/>
      <c r="CN359" s="150"/>
      <c r="CO359" s="150"/>
      <c r="CP359" s="150"/>
      <c r="CQ359" s="150"/>
      <c r="CR359" s="150"/>
      <c r="CS359" s="150"/>
      <c r="CT359" s="150"/>
      <c r="CU359" s="150"/>
      <c r="CV359" s="150"/>
      <c r="CW359" s="150"/>
      <c r="CX359" s="150"/>
      <c r="CY359" s="150"/>
      <c r="CZ359" s="150"/>
      <c r="DA359" s="150"/>
      <c r="DB359" s="150"/>
      <c r="DC359" s="150"/>
      <c r="DD359" s="150"/>
      <c r="DE359" s="150"/>
      <c r="DF359" s="150"/>
      <c r="DG359" s="150"/>
      <c r="DH359" s="150"/>
      <c r="DI359" s="150"/>
      <c r="DJ359" s="150"/>
      <c r="DK359" s="150"/>
      <c r="DL359" s="150"/>
      <c r="DM359" s="150"/>
      <c r="DN359" s="150"/>
      <c r="DO359" s="150"/>
      <c r="DP359" s="150"/>
      <c r="DQ359" s="150"/>
      <c r="DR359" s="150"/>
      <c r="DS359" s="150"/>
      <c r="DT359" s="150"/>
      <c r="DU359" s="150"/>
      <c r="DV359" s="150"/>
      <c r="DW359" s="150"/>
      <c r="DX359" s="150"/>
      <c r="DY359" s="150"/>
      <c r="DZ359" s="150"/>
      <c r="EA359" s="150"/>
      <c r="EB359" s="150"/>
      <c r="EC359" s="150"/>
      <c r="ED359" s="150"/>
      <c r="EE359" s="150"/>
      <c r="EF359" s="150"/>
      <c r="EG359" s="150"/>
      <c r="EH359" s="150"/>
      <c r="EI359" s="150"/>
      <c r="EJ359" s="150"/>
      <c r="EK359" s="150"/>
      <c r="EL359" s="150"/>
      <c r="EM359" s="150"/>
      <c r="EN359" s="150"/>
      <c r="EO359" s="150"/>
      <c r="EP359" s="150"/>
      <c r="EQ359" s="150"/>
      <c r="ER359" s="150"/>
      <c r="ES359" s="150"/>
      <c r="ET359" s="150"/>
      <c r="EU359" s="150"/>
      <c r="EV359" s="150"/>
      <c r="EW359" s="150"/>
      <c r="EX359" s="150"/>
      <c r="EY359" s="150"/>
      <c r="EZ359" s="150"/>
      <c r="FA359" s="150"/>
      <c r="FB359" s="150"/>
      <c r="FC359" s="150"/>
      <c r="FD359" s="150"/>
      <c r="FE359" s="150"/>
      <c r="FF359" s="150"/>
      <c r="FG359" s="150"/>
      <c r="FH359" s="150"/>
      <c r="FI359" s="150"/>
      <c r="FJ359" s="150"/>
      <c r="FK359" s="150"/>
      <c r="FL359" s="150"/>
      <c r="FM359" s="150"/>
      <c r="FN359" s="150"/>
      <c r="FO359" s="150"/>
      <c r="FP359" s="150"/>
      <c r="FQ359" s="150"/>
      <c r="FR359" s="150"/>
      <c r="FS359" s="150"/>
      <c r="FT359" s="150"/>
      <c r="FU359" s="150"/>
      <c r="FV359" s="150"/>
      <c r="FW359" s="150"/>
      <c r="FX359" s="150"/>
      <c r="FY359" s="150"/>
      <c r="FZ359" s="150"/>
      <c r="GA359" s="150"/>
      <c r="GB359" s="150"/>
      <c r="GC359" s="150"/>
      <c r="GD359" s="150"/>
      <c r="GE359" s="150"/>
      <c r="GF359" s="150"/>
      <c r="GG359" s="150"/>
      <c r="GH359" s="150"/>
      <c r="GI359" s="150"/>
      <c r="GJ359" s="150"/>
      <c r="GK359" s="150"/>
      <c r="GL359" s="150"/>
      <c r="GM359" s="150"/>
      <c r="GN359" s="150"/>
      <c r="GO359" s="150"/>
      <c r="GP359" s="150"/>
      <c r="GQ359" s="150"/>
      <c r="GR359" s="150"/>
      <c r="GS359" s="150"/>
      <c r="GT359" s="150"/>
      <c r="GU359" s="150"/>
      <c r="GV359" s="150"/>
      <c r="GW359" s="150"/>
      <c r="GX359" s="150"/>
      <c r="GY359" s="150"/>
      <c r="GZ359" s="150"/>
      <c r="HA359" s="150"/>
      <c r="HB359" s="150"/>
      <c r="HC359" s="150"/>
      <c r="HD359" s="150"/>
      <c r="HE359" s="150"/>
      <c r="HF359" s="150"/>
      <c r="HG359" s="150"/>
      <c r="HH359" s="150"/>
      <c r="HI359" s="150"/>
      <c r="HJ359" s="150"/>
      <c r="HK359" s="150"/>
      <c r="HL359" s="150"/>
      <c r="HM359" s="150"/>
      <c r="HN359" s="150"/>
      <c r="HO359" s="150"/>
      <c r="HP359" s="150"/>
      <c r="HQ359" s="150"/>
      <c r="HR359" s="150"/>
      <c r="HS359" s="150"/>
      <c r="HT359" s="150"/>
      <c r="HU359" s="150"/>
      <c r="HV359" s="150"/>
      <c r="HW359" s="150"/>
      <c r="HX359" s="150"/>
      <c r="HY359" s="150"/>
      <c r="HZ359" s="150"/>
      <c r="IA359" s="150"/>
      <c r="IB359" s="150"/>
      <c r="IC359" s="150"/>
      <c r="ID359" s="150"/>
      <c r="IE359" s="150"/>
      <c r="IF359" s="150"/>
      <c r="IG359" s="150"/>
      <c r="IH359" s="150"/>
      <c r="II359" s="150"/>
      <c r="IJ359" s="150"/>
      <c r="IK359" s="150"/>
      <c r="IL359" s="150"/>
      <c r="IM359" s="150"/>
      <c r="IN359" s="150"/>
      <c r="IO359" s="150"/>
      <c r="IP359" s="150"/>
      <c r="IQ359" s="150"/>
      <c r="IR359" s="150"/>
      <c r="IS359" s="150"/>
      <c r="IT359" s="150"/>
      <c r="IU359" s="150"/>
      <c r="IV359" s="150"/>
      <c r="IW359" s="150"/>
      <c r="IX359" s="150"/>
      <c r="IY359" s="150"/>
      <c r="IZ359" s="150"/>
      <c r="JA359" s="150"/>
      <c r="JB359" s="150"/>
      <c r="JC359" s="150"/>
      <c r="JD359" s="150"/>
      <c r="JE359" s="150"/>
      <c r="JF359" s="150"/>
      <c r="JG359" s="150"/>
      <c r="JH359" s="150"/>
      <c r="JI359" s="150"/>
      <c r="JJ359" s="150"/>
      <c r="JK359" s="150"/>
      <c r="JL359" s="150"/>
      <c r="JM359" s="150"/>
      <c r="JN359" s="150"/>
      <c r="JO359" s="150"/>
      <c r="JP359" s="150"/>
      <c r="JQ359" s="150"/>
      <c r="JR359" s="150"/>
      <c r="JS359" s="150"/>
      <c r="JT359" s="150"/>
      <c r="JU359" s="150"/>
      <c r="JV359" s="150"/>
      <c r="JW359" s="150"/>
      <c r="JX359" s="150"/>
      <c r="JY359" s="150"/>
      <c r="JZ359" s="150"/>
      <c r="KA359" s="150"/>
      <c r="KB359" s="150"/>
      <c r="KC359" s="150"/>
      <c r="KD359" s="150"/>
      <c r="KE359" s="150"/>
      <c r="KF359" s="150"/>
      <c r="KG359" s="150"/>
      <c r="KH359" s="150"/>
      <c r="KI359" s="150"/>
      <c r="KJ359" s="150"/>
      <c r="KK359" s="150"/>
      <c r="KL359" s="150"/>
      <c r="KM359" s="150"/>
      <c r="KN359" s="150"/>
      <c r="KO359" s="150"/>
      <c r="KP359" s="150"/>
      <c r="KQ359" s="150"/>
      <c r="KR359" s="150"/>
      <c r="KS359" s="150"/>
      <c r="KT359" s="150"/>
      <c r="KU359" s="150"/>
      <c r="KV359" s="150"/>
      <c r="KW359" s="150"/>
      <c r="KX359" s="150"/>
      <c r="KY359" s="150"/>
      <c r="KZ359" s="150"/>
      <c r="LA359" s="150"/>
      <c r="LB359" s="150"/>
      <c r="LC359" s="150"/>
      <c r="LD359" s="150"/>
      <c r="LE359" s="150"/>
      <c r="LF359" s="150"/>
      <c r="LG359" s="150"/>
      <c r="LH359" s="150"/>
      <c r="LI359" s="150"/>
      <c r="LJ359" s="150"/>
      <c r="LK359" s="150"/>
      <c r="LL359" s="150"/>
      <c r="LM359" s="150"/>
      <c r="LN359" s="150"/>
      <c r="LO359" s="150"/>
      <c r="LP359" s="150"/>
      <c r="LQ359" s="150"/>
      <c r="LR359" s="150"/>
    </row>
    <row r="360" spans="1:330" s="158" customFormat="1" ht="15" x14ac:dyDescent="0.2">
      <c r="A360" s="151" t="s">
        <v>616</v>
      </c>
      <c r="B360" s="151" t="s">
        <v>643</v>
      </c>
      <c r="C360" s="153">
        <v>559</v>
      </c>
      <c r="D360" s="153"/>
      <c r="E360" s="151" t="s">
        <v>101</v>
      </c>
      <c r="F360" s="174">
        <v>4214</v>
      </c>
      <c r="G360" s="155" t="s">
        <v>645</v>
      </c>
      <c r="H360" s="156"/>
      <c r="I360" s="94">
        <v>0</v>
      </c>
      <c r="J360" s="112"/>
      <c r="K360" s="94">
        <v>850</v>
      </c>
      <c r="L360" s="112"/>
      <c r="M360" s="118">
        <v>850</v>
      </c>
      <c r="N360" s="113"/>
      <c r="O360" s="118">
        <v>850</v>
      </c>
      <c r="P360" s="113"/>
      <c r="Q360" s="118">
        <v>850</v>
      </c>
      <c r="R360" s="113"/>
      <c r="S360" s="118"/>
      <c r="T360" s="113"/>
      <c r="U360" s="94">
        <v>850000</v>
      </c>
      <c r="V360" s="112"/>
      <c r="W360" s="118">
        <v>850000</v>
      </c>
      <c r="X360" s="113"/>
      <c r="Y360" s="118">
        <v>850000</v>
      </c>
      <c r="Z360" s="113"/>
      <c r="AA360" s="118">
        <v>850000</v>
      </c>
      <c r="AB360" s="113"/>
      <c r="AC360" s="118"/>
      <c r="AD360" s="113"/>
      <c r="AE360" s="118"/>
      <c r="AF360" s="113"/>
      <c r="AG360" s="118"/>
      <c r="AH360" s="113"/>
      <c r="AI360" s="118"/>
      <c r="AJ360" s="113"/>
      <c r="AK360" s="118"/>
      <c r="AL360" s="113"/>
      <c r="AM360" s="157"/>
      <c r="AN360" s="157"/>
      <c r="AO360" s="157"/>
      <c r="AP360" s="157"/>
      <c r="AQ360" s="157"/>
      <c r="AR360" s="157"/>
      <c r="AS360" s="157"/>
      <c r="AT360" s="157"/>
      <c r="AU360" s="157"/>
      <c r="AV360" s="157"/>
      <c r="AW360" s="157"/>
      <c r="AX360" s="157"/>
      <c r="AY360" s="157"/>
      <c r="AZ360" s="157"/>
      <c r="BA360" s="157"/>
      <c r="BB360" s="157"/>
      <c r="BC360" s="157"/>
      <c r="BD360" s="157"/>
      <c r="BE360" s="157"/>
      <c r="BF360" s="157"/>
      <c r="BG360" s="157"/>
      <c r="BH360" s="157"/>
      <c r="BI360" s="157"/>
      <c r="BJ360" s="157"/>
      <c r="BK360" s="157"/>
      <c r="BL360" s="157"/>
      <c r="BM360" s="157"/>
      <c r="BN360" s="157"/>
      <c r="BO360" s="157"/>
      <c r="BP360" s="157"/>
      <c r="BQ360" s="157"/>
      <c r="BR360" s="157"/>
      <c r="BS360" s="157"/>
      <c r="BT360" s="157"/>
      <c r="BU360" s="157"/>
      <c r="BV360" s="157"/>
      <c r="BW360" s="157"/>
      <c r="BX360" s="157"/>
      <c r="BY360" s="157"/>
      <c r="BZ360" s="157"/>
      <c r="CA360" s="157"/>
      <c r="CB360" s="157"/>
      <c r="CC360" s="157"/>
      <c r="CD360" s="157"/>
      <c r="CE360" s="157"/>
      <c r="CF360" s="157"/>
      <c r="CG360" s="157"/>
      <c r="CH360" s="157"/>
      <c r="CI360" s="157"/>
      <c r="CJ360" s="157"/>
      <c r="CK360" s="157"/>
      <c r="CL360" s="157"/>
      <c r="CM360" s="157"/>
      <c r="CN360" s="157"/>
      <c r="CO360" s="157"/>
      <c r="CP360" s="157"/>
      <c r="CQ360" s="157"/>
      <c r="CR360" s="157"/>
      <c r="CS360" s="157"/>
      <c r="CT360" s="157"/>
      <c r="CU360" s="157"/>
      <c r="CV360" s="157"/>
      <c r="CW360" s="157"/>
      <c r="CX360" s="157"/>
      <c r="CY360" s="157"/>
      <c r="CZ360" s="157"/>
      <c r="DA360" s="157"/>
      <c r="DB360" s="157"/>
      <c r="DC360" s="157"/>
      <c r="DD360" s="157"/>
      <c r="DE360" s="157"/>
      <c r="DF360" s="157"/>
      <c r="DG360" s="157"/>
      <c r="DH360" s="157"/>
      <c r="DI360" s="157"/>
      <c r="DJ360" s="157"/>
      <c r="DK360" s="157"/>
      <c r="DL360" s="157"/>
      <c r="DM360" s="157"/>
      <c r="DN360" s="157"/>
      <c r="DO360" s="157"/>
      <c r="DP360" s="157"/>
      <c r="DQ360" s="157"/>
      <c r="DR360" s="157"/>
      <c r="DS360" s="157"/>
      <c r="DT360" s="157"/>
      <c r="DU360" s="157"/>
      <c r="DV360" s="157"/>
      <c r="DW360" s="157"/>
      <c r="DX360" s="157"/>
      <c r="DY360" s="157"/>
      <c r="DZ360" s="157"/>
      <c r="EA360" s="157"/>
      <c r="EB360" s="157"/>
      <c r="EC360" s="157"/>
      <c r="ED360" s="157"/>
      <c r="EE360" s="157"/>
      <c r="EF360" s="157"/>
      <c r="EG360" s="157"/>
      <c r="EH360" s="157"/>
      <c r="EI360" s="157"/>
      <c r="EJ360" s="157"/>
      <c r="EK360" s="157"/>
      <c r="EL360" s="157"/>
      <c r="EM360" s="157"/>
      <c r="EN360" s="157"/>
      <c r="EO360" s="157"/>
      <c r="EP360" s="157"/>
      <c r="EQ360" s="157"/>
      <c r="ER360" s="157"/>
      <c r="ES360" s="157"/>
      <c r="ET360" s="157"/>
      <c r="EU360" s="157"/>
      <c r="EV360" s="157"/>
      <c r="EW360" s="157"/>
      <c r="EX360" s="157"/>
      <c r="EY360" s="157"/>
      <c r="EZ360" s="157"/>
      <c r="FA360" s="157"/>
      <c r="FB360" s="157"/>
      <c r="FC360" s="157"/>
      <c r="FD360" s="157"/>
      <c r="FE360" s="157"/>
      <c r="FF360" s="157"/>
      <c r="FG360" s="157"/>
      <c r="FH360" s="157"/>
      <c r="FI360" s="157"/>
      <c r="FJ360" s="157"/>
      <c r="FK360" s="157"/>
      <c r="FL360" s="157"/>
      <c r="FM360" s="157"/>
      <c r="FN360" s="157"/>
      <c r="FO360" s="157"/>
      <c r="FP360" s="157"/>
      <c r="FQ360" s="157"/>
      <c r="FR360" s="157"/>
      <c r="FS360" s="157"/>
      <c r="FT360" s="157"/>
      <c r="FU360" s="157"/>
      <c r="FV360" s="157"/>
      <c r="FW360" s="157"/>
      <c r="FX360" s="157"/>
      <c r="FY360" s="157"/>
      <c r="FZ360" s="157"/>
      <c r="GA360" s="157"/>
      <c r="GB360" s="157"/>
      <c r="GC360" s="157"/>
      <c r="GD360" s="157"/>
      <c r="GE360" s="157"/>
      <c r="GF360" s="157"/>
      <c r="GG360" s="157"/>
      <c r="GH360" s="157"/>
      <c r="GI360" s="157"/>
      <c r="GJ360" s="157"/>
      <c r="GK360" s="157"/>
      <c r="GL360" s="157"/>
      <c r="GM360" s="157"/>
      <c r="GN360" s="157"/>
      <c r="GO360" s="157"/>
      <c r="GP360" s="157"/>
      <c r="GQ360" s="157"/>
      <c r="GR360" s="157"/>
      <c r="GS360" s="157"/>
      <c r="GT360" s="157"/>
      <c r="GU360" s="157"/>
      <c r="GV360" s="157"/>
      <c r="GW360" s="157"/>
      <c r="GX360" s="157"/>
      <c r="GY360" s="157"/>
      <c r="GZ360" s="157"/>
      <c r="HA360" s="157"/>
      <c r="HB360" s="157"/>
      <c r="HC360" s="157"/>
      <c r="HD360" s="157"/>
      <c r="HE360" s="157"/>
      <c r="HF360" s="157"/>
      <c r="HG360" s="157"/>
      <c r="HH360" s="157"/>
      <c r="HI360" s="157"/>
      <c r="HJ360" s="157"/>
      <c r="HK360" s="157"/>
      <c r="HL360" s="157"/>
      <c r="HM360" s="157"/>
      <c r="HN360" s="157"/>
      <c r="HO360" s="157"/>
      <c r="HP360" s="157"/>
      <c r="HQ360" s="157"/>
      <c r="HR360" s="157"/>
      <c r="HS360" s="157"/>
      <c r="HT360" s="157"/>
      <c r="HU360" s="157"/>
      <c r="HV360" s="157"/>
      <c r="HW360" s="157"/>
      <c r="HX360" s="157"/>
      <c r="HY360" s="157"/>
      <c r="HZ360" s="157"/>
      <c r="IA360" s="157"/>
      <c r="IB360" s="157"/>
      <c r="IC360" s="157"/>
      <c r="ID360" s="157"/>
      <c r="IE360" s="157"/>
      <c r="IF360" s="157"/>
      <c r="IG360" s="157"/>
      <c r="IH360" s="157"/>
      <c r="II360" s="157"/>
      <c r="IJ360" s="157"/>
      <c r="IK360" s="157"/>
      <c r="IL360" s="157"/>
      <c r="IM360" s="157"/>
      <c r="IN360" s="157"/>
      <c r="IO360" s="157"/>
      <c r="IP360" s="157"/>
      <c r="IQ360" s="157"/>
      <c r="IR360" s="157"/>
      <c r="IS360" s="157"/>
      <c r="IT360" s="157"/>
      <c r="IU360" s="157"/>
      <c r="IV360" s="157"/>
      <c r="IW360" s="157"/>
      <c r="IX360" s="157"/>
      <c r="IY360" s="157"/>
      <c r="IZ360" s="157"/>
      <c r="JA360" s="157"/>
      <c r="JB360" s="157"/>
      <c r="JC360" s="157"/>
      <c r="JD360" s="157"/>
      <c r="JE360" s="157"/>
      <c r="JF360" s="157"/>
      <c r="JG360" s="157"/>
      <c r="JH360" s="157"/>
      <c r="JI360" s="157"/>
      <c r="JJ360" s="157"/>
      <c r="JK360" s="157"/>
      <c r="JL360" s="157"/>
      <c r="JM360" s="157"/>
      <c r="JN360" s="157"/>
      <c r="JO360" s="157"/>
      <c r="JP360" s="157"/>
      <c r="JQ360" s="157"/>
      <c r="JR360" s="157"/>
      <c r="JS360" s="157"/>
      <c r="JT360" s="157"/>
      <c r="JU360" s="157"/>
      <c r="JV360" s="157"/>
      <c r="JW360" s="157"/>
      <c r="JX360" s="157"/>
      <c r="JY360" s="157"/>
      <c r="JZ360" s="157"/>
      <c r="KA360" s="157"/>
      <c r="KB360" s="157"/>
      <c r="KC360" s="157"/>
      <c r="KD360" s="157"/>
      <c r="KE360" s="157"/>
      <c r="KF360" s="157"/>
      <c r="KG360" s="157"/>
      <c r="KH360" s="157"/>
      <c r="KI360" s="157"/>
      <c r="KJ360" s="157"/>
      <c r="KK360" s="157"/>
      <c r="KL360" s="157"/>
      <c r="KM360" s="157"/>
      <c r="KN360" s="157"/>
      <c r="KO360" s="157"/>
      <c r="KP360" s="157"/>
      <c r="KQ360" s="157"/>
      <c r="KR360" s="157"/>
      <c r="KS360" s="157"/>
      <c r="KT360" s="157"/>
      <c r="KU360" s="157"/>
      <c r="KV360" s="157"/>
      <c r="KW360" s="157"/>
      <c r="KX360" s="157"/>
      <c r="KY360" s="157"/>
      <c r="KZ360" s="157"/>
      <c r="LA360" s="157"/>
      <c r="LB360" s="157"/>
      <c r="LC360" s="157"/>
      <c r="LD360" s="157"/>
      <c r="LE360" s="157"/>
      <c r="LF360" s="157"/>
      <c r="LG360" s="157"/>
      <c r="LH360" s="157"/>
      <c r="LI360" s="157"/>
      <c r="LJ360" s="157"/>
      <c r="LK360" s="157"/>
      <c r="LL360" s="157"/>
      <c r="LM360" s="157"/>
      <c r="LN360" s="157"/>
      <c r="LO360" s="157"/>
      <c r="LP360" s="157"/>
      <c r="LQ360" s="157"/>
      <c r="LR360" s="157"/>
    </row>
    <row r="361" spans="1:330" ht="90" x14ac:dyDescent="0.2">
      <c r="A361" s="175" t="s">
        <v>616</v>
      </c>
      <c r="B361" s="215" t="s">
        <v>659</v>
      </c>
      <c r="C361" s="215"/>
      <c r="D361" s="215"/>
      <c r="E361" s="215"/>
      <c r="F361" s="216"/>
      <c r="G361" s="218" t="s">
        <v>660</v>
      </c>
      <c r="H361" s="179" t="s">
        <v>603</v>
      </c>
      <c r="I361" s="100">
        <f t="shared" ref="I361:AJ361" si="665">I362+I365</f>
        <v>19500</v>
      </c>
      <c r="J361" s="100">
        <f t="shared" si="665"/>
        <v>0</v>
      </c>
      <c r="K361" s="100">
        <f t="shared" si="665"/>
        <v>0</v>
      </c>
      <c r="L361" s="100">
        <f t="shared" si="665"/>
        <v>0</v>
      </c>
      <c r="M361" s="100">
        <f t="shared" si="665"/>
        <v>0</v>
      </c>
      <c r="N361" s="100">
        <f t="shared" si="665"/>
        <v>0</v>
      </c>
      <c r="O361" s="100">
        <f t="shared" si="665"/>
        <v>0</v>
      </c>
      <c r="P361" s="100">
        <f t="shared" si="665"/>
        <v>0</v>
      </c>
      <c r="Q361" s="100">
        <f t="shared" si="665"/>
        <v>0</v>
      </c>
      <c r="R361" s="100">
        <f t="shared" si="665"/>
        <v>0</v>
      </c>
      <c r="S361" s="100">
        <f t="shared" ref="S361:T361" si="666">S362+S365</f>
        <v>0</v>
      </c>
      <c r="T361" s="100">
        <f t="shared" si="666"/>
        <v>0</v>
      </c>
      <c r="U361" s="100">
        <f t="shared" si="665"/>
        <v>0</v>
      </c>
      <c r="V361" s="100">
        <f t="shared" si="665"/>
        <v>0</v>
      </c>
      <c r="W361" s="100">
        <f t="shared" si="665"/>
        <v>0</v>
      </c>
      <c r="X361" s="100">
        <f t="shared" si="665"/>
        <v>0</v>
      </c>
      <c r="Y361" s="100">
        <f t="shared" si="665"/>
        <v>0</v>
      </c>
      <c r="Z361" s="100">
        <f t="shared" si="665"/>
        <v>0</v>
      </c>
      <c r="AA361" s="100">
        <f t="shared" si="665"/>
        <v>0</v>
      </c>
      <c r="AB361" s="100">
        <f t="shared" si="665"/>
        <v>0</v>
      </c>
      <c r="AC361" s="100">
        <f t="shared" ref="AC361:AD361" si="667">AC362+AC365</f>
        <v>0</v>
      </c>
      <c r="AD361" s="100">
        <f t="shared" si="667"/>
        <v>0</v>
      </c>
      <c r="AE361" s="100">
        <f t="shared" si="665"/>
        <v>0</v>
      </c>
      <c r="AF361" s="100">
        <f t="shared" si="665"/>
        <v>0</v>
      </c>
      <c r="AG361" s="100">
        <f t="shared" si="665"/>
        <v>0</v>
      </c>
      <c r="AH361" s="100">
        <f t="shared" si="665"/>
        <v>0</v>
      </c>
      <c r="AI361" s="100">
        <f t="shared" si="665"/>
        <v>0</v>
      </c>
      <c r="AJ361" s="100">
        <f t="shared" si="665"/>
        <v>0</v>
      </c>
      <c r="AK361" s="100">
        <f t="shared" ref="AK361:AL361" si="668">AK362+AK365</f>
        <v>0</v>
      </c>
      <c r="AL361" s="100">
        <f t="shared" si="668"/>
        <v>0</v>
      </c>
    </row>
    <row r="362" spans="1:330" x14ac:dyDescent="0.2">
      <c r="A362" s="170" t="s">
        <v>616</v>
      </c>
      <c r="B362" s="170" t="s">
        <v>659</v>
      </c>
      <c r="C362" s="141">
        <v>43</v>
      </c>
      <c r="D362" s="141"/>
      <c r="E362" s="171"/>
      <c r="F362" s="142">
        <v>32</v>
      </c>
      <c r="G362" s="143"/>
      <c r="H362" s="172"/>
      <c r="I362" s="105">
        <f t="shared" ref="I362:AK363" si="669">I363</f>
        <v>3500</v>
      </c>
      <c r="J362" s="105">
        <f t="shared" si="669"/>
        <v>0</v>
      </c>
      <c r="K362" s="105">
        <f t="shared" si="669"/>
        <v>0</v>
      </c>
      <c r="L362" s="105">
        <f t="shared" si="669"/>
        <v>0</v>
      </c>
      <c r="M362" s="105">
        <f t="shared" si="669"/>
        <v>0</v>
      </c>
      <c r="N362" s="105">
        <f t="shared" si="669"/>
        <v>0</v>
      </c>
      <c r="O362" s="105">
        <f t="shared" si="669"/>
        <v>0</v>
      </c>
      <c r="P362" s="105">
        <f t="shared" si="669"/>
        <v>0</v>
      </c>
      <c r="Q362" s="105">
        <f t="shared" si="669"/>
        <v>0</v>
      </c>
      <c r="R362" s="105">
        <f t="shared" si="669"/>
        <v>0</v>
      </c>
      <c r="S362" s="105">
        <f t="shared" si="669"/>
        <v>0</v>
      </c>
      <c r="T362" s="105">
        <f t="shared" si="669"/>
        <v>0</v>
      </c>
      <c r="U362" s="105">
        <f t="shared" si="669"/>
        <v>0</v>
      </c>
      <c r="V362" s="105">
        <f t="shared" si="669"/>
        <v>0</v>
      </c>
      <c r="W362" s="105">
        <f t="shared" si="669"/>
        <v>0</v>
      </c>
      <c r="X362" s="105">
        <f t="shared" si="669"/>
        <v>0</v>
      </c>
      <c r="Y362" s="105">
        <f t="shared" si="669"/>
        <v>0</v>
      </c>
      <c r="Z362" s="105">
        <f t="shared" si="669"/>
        <v>0</v>
      </c>
      <c r="AA362" s="105">
        <f t="shared" si="669"/>
        <v>0</v>
      </c>
      <c r="AB362" s="105">
        <f t="shared" si="669"/>
        <v>0</v>
      </c>
      <c r="AC362" s="105">
        <f t="shared" si="669"/>
        <v>0</v>
      </c>
      <c r="AD362" s="105">
        <f t="shared" si="669"/>
        <v>0</v>
      </c>
      <c r="AE362" s="105">
        <f t="shared" si="669"/>
        <v>0</v>
      </c>
      <c r="AF362" s="105">
        <f t="shared" si="669"/>
        <v>0</v>
      </c>
      <c r="AG362" s="105">
        <f t="shared" si="669"/>
        <v>0</v>
      </c>
      <c r="AH362" s="105">
        <f t="shared" si="669"/>
        <v>0</v>
      </c>
      <c r="AI362" s="105">
        <f t="shared" si="669"/>
        <v>0</v>
      </c>
      <c r="AJ362" s="105">
        <f t="shared" ref="AG362:AJ363" si="670">AJ363</f>
        <v>0</v>
      </c>
      <c r="AK362" s="105">
        <f t="shared" si="669"/>
        <v>0</v>
      </c>
      <c r="AL362" s="105">
        <f t="shared" ref="AK362:AL363" si="671">AL363</f>
        <v>0</v>
      </c>
    </row>
    <row r="363" spans="1:330" s="159" customFormat="1" x14ac:dyDescent="0.2">
      <c r="A363" s="145" t="s">
        <v>616</v>
      </c>
      <c r="B363" s="145" t="s">
        <v>659</v>
      </c>
      <c r="C363" s="147">
        <v>43</v>
      </c>
      <c r="D363" s="147"/>
      <c r="E363" s="145"/>
      <c r="F363" s="168">
        <v>323</v>
      </c>
      <c r="G363" s="148"/>
      <c r="H363" s="149"/>
      <c r="I363" s="101">
        <f t="shared" si="669"/>
        <v>3500</v>
      </c>
      <c r="J363" s="101">
        <f t="shared" si="669"/>
        <v>0</v>
      </c>
      <c r="K363" s="101">
        <f t="shared" si="669"/>
        <v>0</v>
      </c>
      <c r="L363" s="101">
        <f t="shared" si="669"/>
        <v>0</v>
      </c>
      <c r="M363" s="108">
        <f t="shared" si="669"/>
        <v>0</v>
      </c>
      <c r="N363" s="108">
        <f t="shared" si="669"/>
        <v>0</v>
      </c>
      <c r="O363" s="108">
        <f t="shared" si="669"/>
        <v>0</v>
      </c>
      <c r="P363" s="108">
        <f t="shared" si="669"/>
        <v>0</v>
      </c>
      <c r="Q363" s="108">
        <f t="shared" si="669"/>
        <v>0</v>
      </c>
      <c r="R363" s="108">
        <f t="shared" si="669"/>
        <v>0</v>
      </c>
      <c r="S363" s="108">
        <f t="shared" si="669"/>
        <v>0</v>
      </c>
      <c r="T363" s="108">
        <f t="shared" si="669"/>
        <v>0</v>
      </c>
      <c r="U363" s="101">
        <f t="shared" si="669"/>
        <v>0</v>
      </c>
      <c r="V363" s="101">
        <f t="shared" si="669"/>
        <v>0</v>
      </c>
      <c r="W363" s="108">
        <f t="shared" si="669"/>
        <v>0</v>
      </c>
      <c r="X363" s="108">
        <f t="shared" si="669"/>
        <v>0</v>
      </c>
      <c r="Y363" s="108">
        <f t="shared" si="669"/>
        <v>0</v>
      </c>
      <c r="Z363" s="108">
        <f t="shared" si="669"/>
        <v>0</v>
      </c>
      <c r="AA363" s="108">
        <f t="shared" si="669"/>
        <v>0</v>
      </c>
      <c r="AB363" s="108">
        <f t="shared" si="669"/>
        <v>0</v>
      </c>
      <c r="AC363" s="108">
        <f t="shared" si="669"/>
        <v>0</v>
      </c>
      <c r="AD363" s="108">
        <f t="shared" si="669"/>
        <v>0</v>
      </c>
      <c r="AE363" s="108">
        <f t="shared" si="669"/>
        <v>0</v>
      </c>
      <c r="AF363" s="108">
        <f t="shared" si="669"/>
        <v>0</v>
      </c>
      <c r="AG363" s="108">
        <f t="shared" si="670"/>
        <v>0</v>
      </c>
      <c r="AH363" s="108">
        <f t="shared" si="670"/>
        <v>0</v>
      </c>
      <c r="AI363" s="108">
        <f t="shared" si="670"/>
        <v>0</v>
      </c>
      <c r="AJ363" s="108">
        <f t="shared" si="670"/>
        <v>0</v>
      </c>
      <c r="AK363" s="108">
        <f t="shared" si="671"/>
        <v>0</v>
      </c>
      <c r="AL363" s="108">
        <f t="shared" si="671"/>
        <v>0</v>
      </c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  <c r="CA363" s="150"/>
      <c r="CB363" s="150"/>
      <c r="CC363" s="150"/>
      <c r="CD363" s="150"/>
      <c r="CE363" s="150"/>
      <c r="CF363" s="150"/>
      <c r="CG363" s="150"/>
      <c r="CH363" s="150"/>
      <c r="CI363" s="150"/>
      <c r="CJ363" s="150"/>
      <c r="CK363" s="150"/>
      <c r="CL363" s="150"/>
      <c r="CM363" s="150"/>
      <c r="CN363" s="150"/>
      <c r="CO363" s="150"/>
      <c r="CP363" s="150"/>
      <c r="CQ363" s="150"/>
      <c r="CR363" s="150"/>
      <c r="CS363" s="150"/>
      <c r="CT363" s="150"/>
      <c r="CU363" s="150"/>
      <c r="CV363" s="150"/>
      <c r="CW363" s="150"/>
      <c r="CX363" s="150"/>
      <c r="CY363" s="150"/>
      <c r="CZ363" s="150"/>
      <c r="DA363" s="150"/>
      <c r="DB363" s="150"/>
      <c r="DC363" s="150"/>
      <c r="DD363" s="150"/>
      <c r="DE363" s="150"/>
      <c r="DF363" s="150"/>
      <c r="DG363" s="150"/>
      <c r="DH363" s="150"/>
      <c r="DI363" s="150"/>
      <c r="DJ363" s="150"/>
      <c r="DK363" s="150"/>
      <c r="DL363" s="150"/>
      <c r="DM363" s="150"/>
      <c r="DN363" s="150"/>
      <c r="DO363" s="150"/>
      <c r="DP363" s="150"/>
      <c r="DQ363" s="150"/>
      <c r="DR363" s="150"/>
      <c r="DS363" s="150"/>
      <c r="DT363" s="150"/>
      <c r="DU363" s="150"/>
      <c r="DV363" s="150"/>
      <c r="DW363" s="150"/>
      <c r="DX363" s="150"/>
      <c r="DY363" s="150"/>
      <c r="DZ363" s="150"/>
      <c r="EA363" s="150"/>
      <c r="EB363" s="150"/>
      <c r="EC363" s="150"/>
      <c r="ED363" s="150"/>
      <c r="EE363" s="150"/>
      <c r="EF363" s="150"/>
      <c r="EG363" s="150"/>
      <c r="EH363" s="150"/>
      <c r="EI363" s="150"/>
      <c r="EJ363" s="150"/>
      <c r="EK363" s="150"/>
      <c r="EL363" s="150"/>
      <c r="EM363" s="150"/>
      <c r="EN363" s="150"/>
      <c r="EO363" s="150"/>
      <c r="EP363" s="150"/>
      <c r="EQ363" s="150"/>
      <c r="ER363" s="150"/>
      <c r="ES363" s="150"/>
      <c r="ET363" s="150"/>
      <c r="EU363" s="150"/>
      <c r="EV363" s="150"/>
      <c r="EW363" s="150"/>
      <c r="EX363" s="150"/>
      <c r="EY363" s="150"/>
      <c r="EZ363" s="150"/>
      <c r="FA363" s="150"/>
      <c r="FB363" s="150"/>
      <c r="FC363" s="150"/>
      <c r="FD363" s="150"/>
      <c r="FE363" s="150"/>
      <c r="FF363" s="150"/>
      <c r="FG363" s="150"/>
      <c r="FH363" s="150"/>
      <c r="FI363" s="150"/>
      <c r="FJ363" s="150"/>
      <c r="FK363" s="150"/>
      <c r="FL363" s="150"/>
      <c r="FM363" s="150"/>
      <c r="FN363" s="150"/>
      <c r="FO363" s="150"/>
      <c r="FP363" s="150"/>
      <c r="FQ363" s="150"/>
      <c r="FR363" s="150"/>
      <c r="FS363" s="150"/>
      <c r="FT363" s="150"/>
      <c r="FU363" s="150"/>
      <c r="FV363" s="150"/>
      <c r="FW363" s="150"/>
      <c r="FX363" s="150"/>
      <c r="FY363" s="150"/>
      <c r="FZ363" s="150"/>
      <c r="GA363" s="150"/>
      <c r="GB363" s="150"/>
      <c r="GC363" s="150"/>
      <c r="GD363" s="150"/>
      <c r="GE363" s="150"/>
      <c r="GF363" s="150"/>
      <c r="GG363" s="150"/>
      <c r="GH363" s="150"/>
      <c r="GI363" s="150"/>
      <c r="GJ363" s="150"/>
      <c r="GK363" s="150"/>
      <c r="GL363" s="150"/>
      <c r="GM363" s="150"/>
      <c r="GN363" s="150"/>
      <c r="GO363" s="150"/>
      <c r="GP363" s="150"/>
      <c r="GQ363" s="150"/>
      <c r="GR363" s="150"/>
      <c r="GS363" s="150"/>
      <c r="GT363" s="150"/>
      <c r="GU363" s="150"/>
      <c r="GV363" s="150"/>
      <c r="GW363" s="150"/>
      <c r="GX363" s="150"/>
      <c r="GY363" s="150"/>
      <c r="GZ363" s="150"/>
      <c r="HA363" s="150"/>
      <c r="HB363" s="150"/>
      <c r="HC363" s="150"/>
      <c r="HD363" s="150"/>
      <c r="HE363" s="150"/>
      <c r="HF363" s="150"/>
      <c r="HG363" s="150"/>
      <c r="HH363" s="150"/>
      <c r="HI363" s="150"/>
      <c r="HJ363" s="150"/>
      <c r="HK363" s="150"/>
      <c r="HL363" s="150"/>
      <c r="HM363" s="150"/>
      <c r="HN363" s="150"/>
      <c r="HO363" s="150"/>
      <c r="HP363" s="150"/>
      <c r="HQ363" s="150"/>
      <c r="HR363" s="150"/>
      <c r="HS363" s="150"/>
      <c r="HT363" s="150"/>
      <c r="HU363" s="150"/>
      <c r="HV363" s="150"/>
      <c r="HW363" s="150"/>
      <c r="HX363" s="150"/>
      <c r="HY363" s="150"/>
      <c r="HZ363" s="150"/>
      <c r="IA363" s="150"/>
      <c r="IB363" s="150"/>
      <c r="IC363" s="150"/>
      <c r="ID363" s="150"/>
      <c r="IE363" s="150"/>
      <c r="IF363" s="150"/>
      <c r="IG363" s="150"/>
      <c r="IH363" s="150"/>
      <c r="II363" s="150"/>
      <c r="IJ363" s="150"/>
      <c r="IK363" s="150"/>
      <c r="IL363" s="150"/>
      <c r="IM363" s="150"/>
      <c r="IN363" s="150"/>
      <c r="IO363" s="150"/>
      <c r="IP363" s="150"/>
      <c r="IQ363" s="150"/>
      <c r="IR363" s="150"/>
      <c r="IS363" s="150"/>
      <c r="IT363" s="150"/>
      <c r="IU363" s="150"/>
      <c r="IV363" s="150"/>
      <c r="IW363" s="150"/>
      <c r="IX363" s="150"/>
      <c r="IY363" s="150"/>
      <c r="IZ363" s="150"/>
      <c r="JA363" s="150"/>
      <c r="JB363" s="150"/>
      <c r="JC363" s="150"/>
      <c r="JD363" s="150"/>
      <c r="JE363" s="150"/>
      <c r="JF363" s="150"/>
      <c r="JG363" s="150"/>
      <c r="JH363" s="150"/>
      <c r="JI363" s="150"/>
      <c r="JJ363" s="150"/>
      <c r="JK363" s="150"/>
      <c r="JL363" s="150"/>
      <c r="JM363" s="150"/>
      <c r="JN363" s="150"/>
      <c r="JO363" s="150"/>
      <c r="JP363" s="150"/>
      <c r="JQ363" s="150"/>
      <c r="JR363" s="150"/>
      <c r="JS363" s="150"/>
      <c r="JT363" s="150"/>
      <c r="JU363" s="150"/>
      <c r="JV363" s="150"/>
      <c r="JW363" s="150"/>
      <c r="JX363" s="150"/>
      <c r="JY363" s="150"/>
      <c r="JZ363" s="150"/>
      <c r="KA363" s="150"/>
      <c r="KB363" s="150"/>
      <c r="KC363" s="150"/>
      <c r="KD363" s="150"/>
      <c r="KE363" s="150"/>
      <c r="KF363" s="150"/>
      <c r="KG363" s="150"/>
      <c r="KH363" s="150"/>
      <c r="KI363" s="150"/>
      <c r="KJ363" s="150"/>
      <c r="KK363" s="150"/>
      <c r="KL363" s="150"/>
      <c r="KM363" s="150"/>
      <c r="KN363" s="150"/>
      <c r="KO363" s="150"/>
      <c r="KP363" s="150"/>
      <c r="KQ363" s="150"/>
      <c r="KR363" s="150"/>
      <c r="KS363" s="150"/>
      <c r="KT363" s="150"/>
      <c r="KU363" s="150"/>
      <c r="KV363" s="150"/>
      <c r="KW363" s="150"/>
      <c r="KX363" s="150"/>
      <c r="KY363" s="150"/>
      <c r="KZ363" s="150"/>
      <c r="LA363" s="150"/>
      <c r="LB363" s="150"/>
      <c r="LC363" s="150"/>
      <c r="LD363" s="150"/>
      <c r="LE363" s="150"/>
      <c r="LF363" s="150"/>
      <c r="LG363" s="150"/>
      <c r="LH363" s="150"/>
      <c r="LI363" s="150"/>
      <c r="LJ363" s="150"/>
      <c r="LK363" s="150"/>
      <c r="LL363" s="150"/>
      <c r="LM363" s="150"/>
      <c r="LN363" s="150"/>
      <c r="LO363" s="150"/>
      <c r="LP363" s="150"/>
      <c r="LQ363" s="150"/>
      <c r="LR363" s="150"/>
    </row>
    <row r="364" spans="1:330" s="158" customFormat="1" ht="15" x14ac:dyDescent="0.2">
      <c r="A364" s="151" t="s">
        <v>616</v>
      </c>
      <c r="B364" s="151" t="s">
        <v>659</v>
      </c>
      <c r="C364" s="153">
        <v>43</v>
      </c>
      <c r="D364" s="153"/>
      <c r="E364" s="151" t="s">
        <v>101</v>
      </c>
      <c r="F364" s="174">
        <v>3237</v>
      </c>
      <c r="G364" s="155" t="s">
        <v>661</v>
      </c>
      <c r="H364" s="156"/>
      <c r="I364" s="94">
        <v>3500</v>
      </c>
      <c r="J364" s="112"/>
      <c r="K364" s="94"/>
      <c r="L364" s="112"/>
      <c r="M364" s="118"/>
      <c r="N364" s="113"/>
      <c r="O364" s="118"/>
      <c r="P364" s="113"/>
      <c r="Q364" s="118"/>
      <c r="R364" s="113"/>
      <c r="S364" s="118"/>
      <c r="T364" s="113"/>
      <c r="U364" s="94"/>
      <c r="V364" s="112"/>
      <c r="W364" s="118"/>
      <c r="X364" s="113"/>
      <c r="Y364" s="118"/>
      <c r="Z364" s="113"/>
      <c r="AA364" s="118"/>
      <c r="AB364" s="113"/>
      <c r="AC364" s="118"/>
      <c r="AD364" s="113"/>
      <c r="AE364" s="118"/>
      <c r="AF364" s="113"/>
      <c r="AG364" s="118"/>
      <c r="AH364" s="113"/>
      <c r="AI364" s="118"/>
      <c r="AJ364" s="113"/>
      <c r="AK364" s="118"/>
      <c r="AL364" s="113"/>
      <c r="AM364" s="157"/>
      <c r="AN364" s="157"/>
      <c r="AO364" s="157"/>
      <c r="AP364" s="157"/>
      <c r="AQ364" s="157"/>
      <c r="AR364" s="157"/>
      <c r="AS364" s="157"/>
      <c r="AT364" s="157"/>
      <c r="AU364" s="157"/>
      <c r="AV364" s="157"/>
      <c r="AW364" s="157"/>
      <c r="AX364" s="157"/>
      <c r="AY364" s="157"/>
      <c r="AZ364" s="157"/>
      <c r="BA364" s="157"/>
      <c r="BB364" s="157"/>
      <c r="BC364" s="157"/>
      <c r="BD364" s="157"/>
      <c r="BE364" s="157"/>
      <c r="BF364" s="157"/>
      <c r="BG364" s="157"/>
      <c r="BH364" s="157"/>
      <c r="BI364" s="157"/>
      <c r="BJ364" s="157"/>
      <c r="BK364" s="157"/>
      <c r="BL364" s="157"/>
      <c r="BM364" s="157"/>
      <c r="BN364" s="157"/>
      <c r="BO364" s="157"/>
      <c r="BP364" s="157"/>
      <c r="BQ364" s="157"/>
      <c r="BR364" s="157"/>
      <c r="BS364" s="157"/>
      <c r="BT364" s="157"/>
      <c r="BU364" s="157"/>
      <c r="BV364" s="157"/>
      <c r="BW364" s="157"/>
      <c r="BX364" s="157"/>
      <c r="BY364" s="157"/>
      <c r="BZ364" s="157"/>
      <c r="CA364" s="157"/>
      <c r="CB364" s="157"/>
      <c r="CC364" s="157"/>
      <c r="CD364" s="157"/>
      <c r="CE364" s="157"/>
      <c r="CF364" s="157"/>
      <c r="CG364" s="157"/>
      <c r="CH364" s="157"/>
      <c r="CI364" s="157"/>
      <c r="CJ364" s="157"/>
      <c r="CK364" s="157"/>
      <c r="CL364" s="157"/>
      <c r="CM364" s="157"/>
      <c r="CN364" s="157"/>
      <c r="CO364" s="157"/>
      <c r="CP364" s="157"/>
      <c r="CQ364" s="157"/>
      <c r="CR364" s="157"/>
      <c r="CS364" s="157"/>
      <c r="CT364" s="157"/>
      <c r="CU364" s="157"/>
      <c r="CV364" s="157"/>
      <c r="CW364" s="157"/>
      <c r="CX364" s="157"/>
      <c r="CY364" s="157"/>
      <c r="CZ364" s="157"/>
      <c r="DA364" s="157"/>
      <c r="DB364" s="157"/>
      <c r="DC364" s="157"/>
      <c r="DD364" s="157"/>
      <c r="DE364" s="157"/>
      <c r="DF364" s="157"/>
      <c r="DG364" s="157"/>
      <c r="DH364" s="157"/>
      <c r="DI364" s="157"/>
      <c r="DJ364" s="157"/>
      <c r="DK364" s="157"/>
      <c r="DL364" s="157"/>
      <c r="DM364" s="157"/>
      <c r="DN364" s="157"/>
      <c r="DO364" s="157"/>
      <c r="DP364" s="157"/>
      <c r="DQ364" s="157"/>
      <c r="DR364" s="157"/>
      <c r="DS364" s="157"/>
      <c r="DT364" s="157"/>
      <c r="DU364" s="157"/>
      <c r="DV364" s="157"/>
      <c r="DW364" s="157"/>
      <c r="DX364" s="157"/>
      <c r="DY364" s="157"/>
      <c r="DZ364" s="157"/>
      <c r="EA364" s="157"/>
      <c r="EB364" s="157"/>
      <c r="EC364" s="157"/>
      <c r="ED364" s="157"/>
      <c r="EE364" s="157"/>
      <c r="EF364" s="157"/>
      <c r="EG364" s="157"/>
      <c r="EH364" s="157"/>
      <c r="EI364" s="157"/>
      <c r="EJ364" s="157"/>
      <c r="EK364" s="157"/>
      <c r="EL364" s="157"/>
      <c r="EM364" s="157"/>
      <c r="EN364" s="157"/>
      <c r="EO364" s="157"/>
      <c r="EP364" s="157"/>
      <c r="EQ364" s="157"/>
      <c r="ER364" s="157"/>
      <c r="ES364" s="157"/>
      <c r="ET364" s="157"/>
      <c r="EU364" s="157"/>
      <c r="EV364" s="157"/>
      <c r="EW364" s="157"/>
      <c r="EX364" s="157"/>
      <c r="EY364" s="157"/>
      <c r="EZ364" s="157"/>
      <c r="FA364" s="157"/>
      <c r="FB364" s="157"/>
      <c r="FC364" s="157"/>
      <c r="FD364" s="157"/>
      <c r="FE364" s="157"/>
      <c r="FF364" s="157"/>
      <c r="FG364" s="157"/>
      <c r="FH364" s="157"/>
      <c r="FI364" s="157"/>
      <c r="FJ364" s="157"/>
      <c r="FK364" s="157"/>
      <c r="FL364" s="157"/>
      <c r="FM364" s="157"/>
      <c r="FN364" s="157"/>
      <c r="FO364" s="157"/>
      <c r="FP364" s="157"/>
      <c r="FQ364" s="157"/>
      <c r="FR364" s="157"/>
      <c r="FS364" s="157"/>
      <c r="FT364" s="157"/>
      <c r="FU364" s="157"/>
      <c r="FV364" s="157"/>
      <c r="FW364" s="157"/>
      <c r="FX364" s="157"/>
      <c r="FY364" s="157"/>
      <c r="FZ364" s="157"/>
      <c r="GA364" s="157"/>
      <c r="GB364" s="157"/>
      <c r="GC364" s="157"/>
      <c r="GD364" s="157"/>
      <c r="GE364" s="157"/>
      <c r="GF364" s="157"/>
      <c r="GG364" s="157"/>
      <c r="GH364" s="157"/>
      <c r="GI364" s="157"/>
      <c r="GJ364" s="157"/>
      <c r="GK364" s="157"/>
      <c r="GL364" s="157"/>
      <c r="GM364" s="157"/>
      <c r="GN364" s="157"/>
      <c r="GO364" s="157"/>
      <c r="GP364" s="157"/>
      <c r="GQ364" s="157"/>
      <c r="GR364" s="157"/>
      <c r="GS364" s="157"/>
      <c r="GT364" s="157"/>
      <c r="GU364" s="157"/>
      <c r="GV364" s="157"/>
      <c r="GW364" s="157"/>
      <c r="GX364" s="157"/>
      <c r="GY364" s="157"/>
      <c r="GZ364" s="157"/>
      <c r="HA364" s="157"/>
      <c r="HB364" s="157"/>
      <c r="HC364" s="157"/>
      <c r="HD364" s="157"/>
      <c r="HE364" s="157"/>
      <c r="HF364" s="157"/>
      <c r="HG364" s="157"/>
      <c r="HH364" s="157"/>
      <c r="HI364" s="157"/>
      <c r="HJ364" s="157"/>
      <c r="HK364" s="157"/>
      <c r="HL364" s="157"/>
      <c r="HM364" s="157"/>
      <c r="HN364" s="157"/>
      <c r="HO364" s="157"/>
      <c r="HP364" s="157"/>
      <c r="HQ364" s="157"/>
      <c r="HR364" s="157"/>
      <c r="HS364" s="157"/>
      <c r="HT364" s="157"/>
      <c r="HU364" s="157"/>
      <c r="HV364" s="157"/>
      <c r="HW364" s="157"/>
      <c r="HX364" s="157"/>
      <c r="HY364" s="157"/>
      <c r="HZ364" s="157"/>
      <c r="IA364" s="157"/>
      <c r="IB364" s="157"/>
      <c r="IC364" s="157"/>
      <c r="ID364" s="157"/>
      <c r="IE364" s="157"/>
      <c r="IF364" s="157"/>
      <c r="IG364" s="157"/>
      <c r="IH364" s="157"/>
      <c r="II364" s="157"/>
      <c r="IJ364" s="157"/>
      <c r="IK364" s="157"/>
      <c r="IL364" s="157"/>
      <c r="IM364" s="157"/>
      <c r="IN364" s="157"/>
      <c r="IO364" s="157"/>
      <c r="IP364" s="157"/>
      <c r="IQ364" s="157"/>
      <c r="IR364" s="157"/>
      <c r="IS364" s="157"/>
      <c r="IT364" s="157"/>
      <c r="IU364" s="157"/>
      <c r="IV364" s="157"/>
      <c r="IW364" s="157"/>
      <c r="IX364" s="157"/>
      <c r="IY364" s="157"/>
      <c r="IZ364" s="157"/>
      <c r="JA364" s="157"/>
      <c r="JB364" s="157"/>
      <c r="JC364" s="157"/>
      <c r="JD364" s="157"/>
      <c r="JE364" s="157"/>
      <c r="JF364" s="157"/>
      <c r="JG364" s="157"/>
      <c r="JH364" s="157"/>
      <c r="JI364" s="157"/>
      <c r="JJ364" s="157"/>
      <c r="JK364" s="157"/>
      <c r="JL364" s="157"/>
      <c r="JM364" s="157"/>
      <c r="JN364" s="157"/>
      <c r="JO364" s="157"/>
      <c r="JP364" s="157"/>
      <c r="JQ364" s="157"/>
      <c r="JR364" s="157"/>
      <c r="JS364" s="157"/>
      <c r="JT364" s="157"/>
      <c r="JU364" s="157"/>
      <c r="JV364" s="157"/>
      <c r="JW364" s="157"/>
      <c r="JX364" s="157"/>
      <c r="JY364" s="157"/>
      <c r="JZ364" s="157"/>
      <c r="KA364" s="157"/>
      <c r="KB364" s="157"/>
      <c r="KC364" s="157"/>
      <c r="KD364" s="157"/>
      <c r="KE364" s="157"/>
      <c r="KF364" s="157"/>
      <c r="KG364" s="157"/>
      <c r="KH364" s="157"/>
      <c r="KI364" s="157"/>
      <c r="KJ364" s="157"/>
      <c r="KK364" s="157"/>
      <c r="KL364" s="157"/>
      <c r="KM364" s="157"/>
      <c r="KN364" s="157"/>
      <c r="KO364" s="157"/>
      <c r="KP364" s="157"/>
      <c r="KQ364" s="157"/>
      <c r="KR364" s="157"/>
      <c r="KS364" s="157"/>
      <c r="KT364" s="157"/>
      <c r="KU364" s="157"/>
      <c r="KV364" s="157"/>
      <c r="KW364" s="157"/>
      <c r="KX364" s="157"/>
      <c r="KY364" s="157"/>
      <c r="KZ364" s="157"/>
      <c r="LA364" s="157"/>
      <c r="LB364" s="157"/>
      <c r="LC364" s="157"/>
      <c r="LD364" s="157"/>
      <c r="LE364" s="157"/>
      <c r="LF364" s="157"/>
      <c r="LG364" s="157"/>
      <c r="LH364" s="157"/>
      <c r="LI364" s="157"/>
      <c r="LJ364" s="157"/>
      <c r="LK364" s="157"/>
      <c r="LL364" s="157"/>
      <c r="LM364" s="157"/>
      <c r="LN364" s="157"/>
      <c r="LO364" s="157"/>
      <c r="LP364" s="157"/>
      <c r="LQ364" s="157"/>
      <c r="LR364" s="157"/>
    </row>
    <row r="365" spans="1:330" x14ac:dyDescent="0.2">
      <c r="A365" s="170" t="s">
        <v>616</v>
      </c>
      <c r="B365" s="170" t="s">
        <v>659</v>
      </c>
      <c r="C365" s="141">
        <v>559</v>
      </c>
      <c r="D365" s="141"/>
      <c r="E365" s="171"/>
      <c r="F365" s="142">
        <v>32</v>
      </c>
      <c r="G365" s="143"/>
      <c r="H365" s="172"/>
      <c r="I365" s="105">
        <f t="shared" ref="I365:AK366" si="672">I366</f>
        <v>16000</v>
      </c>
      <c r="J365" s="105">
        <f t="shared" si="672"/>
        <v>0</v>
      </c>
      <c r="K365" s="105">
        <f t="shared" si="672"/>
        <v>0</v>
      </c>
      <c r="L365" s="105">
        <f t="shared" si="672"/>
        <v>0</v>
      </c>
      <c r="M365" s="105">
        <f t="shared" si="672"/>
        <v>0</v>
      </c>
      <c r="N365" s="105">
        <f t="shared" si="672"/>
        <v>0</v>
      </c>
      <c r="O365" s="105">
        <f t="shared" si="672"/>
        <v>0</v>
      </c>
      <c r="P365" s="105">
        <f t="shared" si="672"/>
        <v>0</v>
      </c>
      <c r="Q365" s="105">
        <f t="shared" si="672"/>
        <v>0</v>
      </c>
      <c r="R365" s="105">
        <f t="shared" si="672"/>
        <v>0</v>
      </c>
      <c r="S365" s="105">
        <f t="shared" si="672"/>
        <v>0</v>
      </c>
      <c r="T365" s="105">
        <f t="shared" si="672"/>
        <v>0</v>
      </c>
      <c r="U365" s="105">
        <f t="shared" si="672"/>
        <v>0</v>
      </c>
      <c r="V365" s="105">
        <f t="shared" si="672"/>
        <v>0</v>
      </c>
      <c r="W365" s="105">
        <f t="shared" si="672"/>
        <v>0</v>
      </c>
      <c r="X365" s="105">
        <f t="shared" si="672"/>
        <v>0</v>
      </c>
      <c r="Y365" s="105">
        <f t="shared" si="672"/>
        <v>0</v>
      </c>
      <c r="Z365" s="105">
        <f t="shared" si="672"/>
        <v>0</v>
      </c>
      <c r="AA365" s="105">
        <f t="shared" si="672"/>
        <v>0</v>
      </c>
      <c r="AB365" s="105">
        <f t="shared" si="672"/>
        <v>0</v>
      </c>
      <c r="AC365" s="105">
        <f t="shared" si="672"/>
        <v>0</v>
      </c>
      <c r="AD365" s="105">
        <f t="shared" si="672"/>
        <v>0</v>
      </c>
      <c r="AE365" s="105">
        <f t="shared" si="672"/>
        <v>0</v>
      </c>
      <c r="AF365" s="105">
        <f t="shared" si="672"/>
        <v>0</v>
      </c>
      <c r="AG365" s="105">
        <f t="shared" si="672"/>
        <v>0</v>
      </c>
      <c r="AH365" s="105">
        <f t="shared" si="672"/>
        <v>0</v>
      </c>
      <c r="AI365" s="105">
        <f t="shared" si="672"/>
        <v>0</v>
      </c>
      <c r="AJ365" s="105">
        <f t="shared" ref="AG365:AJ366" si="673">AJ366</f>
        <v>0</v>
      </c>
      <c r="AK365" s="105">
        <f t="shared" si="672"/>
        <v>0</v>
      </c>
      <c r="AL365" s="105">
        <f t="shared" ref="AK365:AL366" si="674">AL366</f>
        <v>0</v>
      </c>
    </row>
    <row r="366" spans="1:330" s="159" customFormat="1" x14ac:dyDescent="0.2">
      <c r="A366" s="145" t="s">
        <v>616</v>
      </c>
      <c r="B366" s="145" t="s">
        <v>659</v>
      </c>
      <c r="C366" s="147">
        <v>559</v>
      </c>
      <c r="D366" s="147"/>
      <c r="E366" s="145"/>
      <c r="F366" s="168">
        <v>323</v>
      </c>
      <c r="G366" s="148"/>
      <c r="H366" s="149"/>
      <c r="I366" s="101">
        <f t="shared" si="672"/>
        <v>16000</v>
      </c>
      <c r="J366" s="101">
        <f t="shared" si="672"/>
        <v>0</v>
      </c>
      <c r="K366" s="101">
        <f t="shared" si="672"/>
        <v>0</v>
      </c>
      <c r="L366" s="101">
        <f t="shared" si="672"/>
        <v>0</v>
      </c>
      <c r="M366" s="108">
        <f t="shared" si="672"/>
        <v>0</v>
      </c>
      <c r="N366" s="108">
        <f t="shared" si="672"/>
        <v>0</v>
      </c>
      <c r="O366" s="108">
        <f t="shared" si="672"/>
        <v>0</v>
      </c>
      <c r="P366" s="108">
        <f t="shared" si="672"/>
        <v>0</v>
      </c>
      <c r="Q366" s="108">
        <f t="shared" si="672"/>
        <v>0</v>
      </c>
      <c r="R366" s="108">
        <f t="shared" si="672"/>
        <v>0</v>
      </c>
      <c r="S366" s="108">
        <f t="shared" si="672"/>
        <v>0</v>
      </c>
      <c r="T366" s="108">
        <f t="shared" si="672"/>
        <v>0</v>
      </c>
      <c r="U366" s="101">
        <f t="shared" si="672"/>
        <v>0</v>
      </c>
      <c r="V366" s="101">
        <f t="shared" si="672"/>
        <v>0</v>
      </c>
      <c r="W366" s="108">
        <f t="shared" si="672"/>
        <v>0</v>
      </c>
      <c r="X366" s="108">
        <f t="shared" si="672"/>
        <v>0</v>
      </c>
      <c r="Y366" s="108">
        <f t="shared" si="672"/>
        <v>0</v>
      </c>
      <c r="Z366" s="108">
        <f t="shared" si="672"/>
        <v>0</v>
      </c>
      <c r="AA366" s="108">
        <f t="shared" si="672"/>
        <v>0</v>
      </c>
      <c r="AB366" s="108">
        <f t="shared" si="672"/>
        <v>0</v>
      </c>
      <c r="AC366" s="108">
        <f t="shared" si="672"/>
        <v>0</v>
      </c>
      <c r="AD366" s="108">
        <f t="shared" si="672"/>
        <v>0</v>
      </c>
      <c r="AE366" s="108">
        <f t="shared" si="672"/>
        <v>0</v>
      </c>
      <c r="AF366" s="108">
        <f t="shared" si="672"/>
        <v>0</v>
      </c>
      <c r="AG366" s="108">
        <f t="shared" si="673"/>
        <v>0</v>
      </c>
      <c r="AH366" s="108">
        <f t="shared" si="673"/>
        <v>0</v>
      </c>
      <c r="AI366" s="108">
        <f t="shared" si="673"/>
        <v>0</v>
      </c>
      <c r="AJ366" s="108">
        <f t="shared" si="673"/>
        <v>0</v>
      </c>
      <c r="AK366" s="108">
        <f t="shared" si="674"/>
        <v>0</v>
      </c>
      <c r="AL366" s="108">
        <f t="shared" si="674"/>
        <v>0</v>
      </c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0"/>
      <c r="BR366" s="150"/>
      <c r="BS366" s="150"/>
      <c r="BT366" s="150"/>
      <c r="BU366" s="150"/>
      <c r="BV366" s="150"/>
      <c r="BW366" s="150"/>
      <c r="BX366" s="150"/>
      <c r="BY366" s="150"/>
      <c r="BZ366" s="150"/>
      <c r="CA366" s="150"/>
      <c r="CB366" s="150"/>
      <c r="CC366" s="150"/>
      <c r="CD366" s="150"/>
      <c r="CE366" s="150"/>
      <c r="CF366" s="150"/>
      <c r="CG366" s="150"/>
      <c r="CH366" s="150"/>
      <c r="CI366" s="150"/>
      <c r="CJ366" s="150"/>
      <c r="CK366" s="150"/>
      <c r="CL366" s="150"/>
      <c r="CM366" s="150"/>
      <c r="CN366" s="150"/>
      <c r="CO366" s="150"/>
      <c r="CP366" s="150"/>
      <c r="CQ366" s="150"/>
      <c r="CR366" s="150"/>
      <c r="CS366" s="150"/>
      <c r="CT366" s="150"/>
      <c r="CU366" s="150"/>
      <c r="CV366" s="150"/>
      <c r="CW366" s="150"/>
      <c r="CX366" s="150"/>
      <c r="CY366" s="150"/>
      <c r="CZ366" s="150"/>
      <c r="DA366" s="150"/>
      <c r="DB366" s="150"/>
      <c r="DC366" s="150"/>
      <c r="DD366" s="150"/>
      <c r="DE366" s="150"/>
      <c r="DF366" s="150"/>
      <c r="DG366" s="150"/>
      <c r="DH366" s="150"/>
      <c r="DI366" s="150"/>
      <c r="DJ366" s="150"/>
      <c r="DK366" s="150"/>
      <c r="DL366" s="150"/>
      <c r="DM366" s="150"/>
      <c r="DN366" s="150"/>
      <c r="DO366" s="150"/>
      <c r="DP366" s="150"/>
      <c r="DQ366" s="150"/>
      <c r="DR366" s="150"/>
      <c r="DS366" s="150"/>
      <c r="DT366" s="150"/>
      <c r="DU366" s="150"/>
      <c r="DV366" s="150"/>
      <c r="DW366" s="150"/>
      <c r="DX366" s="150"/>
      <c r="DY366" s="150"/>
      <c r="DZ366" s="150"/>
      <c r="EA366" s="150"/>
      <c r="EB366" s="150"/>
      <c r="EC366" s="150"/>
      <c r="ED366" s="150"/>
      <c r="EE366" s="150"/>
      <c r="EF366" s="150"/>
      <c r="EG366" s="150"/>
      <c r="EH366" s="150"/>
      <c r="EI366" s="150"/>
      <c r="EJ366" s="150"/>
      <c r="EK366" s="150"/>
      <c r="EL366" s="150"/>
      <c r="EM366" s="150"/>
      <c r="EN366" s="150"/>
      <c r="EO366" s="150"/>
      <c r="EP366" s="150"/>
      <c r="EQ366" s="150"/>
      <c r="ER366" s="150"/>
      <c r="ES366" s="150"/>
      <c r="ET366" s="150"/>
      <c r="EU366" s="150"/>
      <c r="EV366" s="150"/>
      <c r="EW366" s="150"/>
      <c r="EX366" s="150"/>
      <c r="EY366" s="150"/>
      <c r="EZ366" s="150"/>
      <c r="FA366" s="150"/>
      <c r="FB366" s="150"/>
      <c r="FC366" s="150"/>
      <c r="FD366" s="150"/>
      <c r="FE366" s="150"/>
      <c r="FF366" s="150"/>
      <c r="FG366" s="150"/>
      <c r="FH366" s="150"/>
      <c r="FI366" s="150"/>
      <c r="FJ366" s="150"/>
      <c r="FK366" s="150"/>
      <c r="FL366" s="150"/>
      <c r="FM366" s="150"/>
      <c r="FN366" s="150"/>
      <c r="FO366" s="150"/>
      <c r="FP366" s="150"/>
      <c r="FQ366" s="150"/>
      <c r="FR366" s="150"/>
      <c r="FS366" s="150"/>
      <c r="FT366" s="150"/>
      <c r="FU366" s="150"/>
      <c r="FV366" s="150"/>
      <c r="FW366" s="150"/>
      <c r="FX366" s="150"/>
      <c r="FY366" s="150"/>
      <c r="FZ366" s="150"/>
      <c r="GA366" s="150"/>
      <c r="GB366" s="150"/>
      <c r="GC366" s="150"/>
      <c r="GD366" s="150"/>
      <c r="GE366" s="150"/>
      <c r="GF366" s="150"/>
      <c r="GG366" s="150"/>
      <c r="GH366" s="150"/>
      <c r="GI366" s="150"/>
      <c r="GJ366" s="150"/>
      <c r="GK366" s="150"/>
      <c r="GL366" s="150"/>
      <c r="GM366" s="150"/>
      <c r="GN366" s="150"/>
      <c r="GO366" s="150"/>
      <c r="GP366" s="150"/>
      <c r="GQ366" s="150"/>
      <c r="GR366" s="150"/>
      <c r="GS366" s="150"/>
      <c r="GT366" s="150"/>
      <c r="GU366" s="150"/>
      <c r="GV366" s="150"/>
      <c r="GW366" s="150"/>
      <c r="GX366" s="150"/>
      <c r="GY366" s="150"/>
      <c r="GZ366" s="150"/>
      <c r="HA366" s="150"/>
      <c r="HB366" s="150"/>
      <c r="HC366" s="150"/>
      <c r="HD366" s="150"/>
      <c r="HE366" s="150"/>
      <c r="HF366" s="150"/>
      <c r="HG366" s="150"/>
      <c r="HH366" s="150"/>
      <c r="HI366" s="150"/>
      <c r="HJ366" s="150"/>
      <c r="HK366" s="150"/>
      <c r="HL366" s="150"/>
      <c r="HM366" s="150"/>
      <c r="HN366" s="150"/>
      <c r="HO366" s="150"/>
      <c r="HP366" s="150"/>
      <c r="HQ366" s="150"/>
      <c r="HR366" s="150"/>
      <c r="HS366" s="150"/>
      <c r="HT366" s="150"/>
      <c r="HU366" s="150"/>
      <c r="HV366" s="150"/>
      <c r="HW366" s="150"/>
      <c r="HX366" s="150"/>
      <c r="HY366" s="150"/>
      <c r="HZ366" s="150"/>
      <c r="IA366" s="150"/>
      <c r="IB366" s="150"/>
      <c r="IC366" s="150"/>
      <c r="ID366" s="150"/>
      <c r="IE366" s="150"/>
      <c r="IF366" s="150"/>
      <c r="IG366" s="150"/>
      <c r="IH366" s="150"/>
      <c r="II366" s="150"/>
      <c r="IJ366" s="150"/>
      <c r="IK366" s="150"/>
      <c r="IL366" s="150"/>
      <c r="IM366" s="150"/>
      <c r="IN366" s="150"/>
      <c r="IO366" s="150"/>
      <c r="IP366" s="150"/>
      <c r="IQ366" s="150"/>
      <c r="IR366" s="150"/>
      <c r="IS366" s="150"/>
      <c r="IT366" s="150"/>
      <c r="IU366" s="150"/>
      <c r="IV366" s="150"/>
      <c r="IW366" s="150"/>
      <c r="IX366" s="150"/>
      <c r="IY366" s="150"/>
      <c r="IZ366" s="150"/>
      <c r="JA366" s="150"/>
      <c r="JB366" s="150"/>
      <c r="JC366" s="150"/>
      <c r="JD366" s="150"/>
      <c r="JE366" s="150"/>
      <c r="JF366" s="150"/>
      <c r="JG366" s="150"/>
      <c r="JH366" s="150"/>
      <c r="JI366" s="150"/>
      <c r="JJ366" s="150"/>
      <c r="JK366" s="150"/>
      <c r="JL366" s="150"/>
      <c r="JM366" s="150"/>
      <c r="JN366" s="150"/>
      <c r="JO366" s="150"/>
      <c r="JP366" s="150"/>
      <c r="JQ366" s="150"/>
      <c r="JR366" s="150"/>
      <c r="JS366" s="150"/>
      <c r="JT366" s="150"/>
      <c r="JU366" s="150"/>
      <c r="JV366" s="150"/>
      <c r="JW366" s="150"/>
      <c r="JX366" s="150"/>
      <c r="JY366" s="150"/>
      <c r="JZ366" s="150"/>
      <c r="KA366" s="150"/>
      <c r="KB366" s="150"/>
      <c r="KC366" s="150"/>
      <c r="KD366" s="150"/>
      <c r="KE366" s="150"/>
      <c r="KF366" s="150"/>
      <c r="KG366" s="150"/>
      <c r="KH366" s="150"/>
      <c r="KI366" s="150"/>
      <c r="KJ366" s="150"/>
      <c r="KK366" s="150"/>
      <c r="KL366" s="150"/>
      <c r="KM366" s="150"/>
      <c r="KN366" s="150"/>
      <c r="KO366" s="150"/>
      <c r="KP366" s="150"/>
      <c r="KQ366" s="150"/>
      <c r="KR366" s="150"/>
      <c r="KS366" s="150"/>
      <c r="KT366" s="150"/>
      <c r="KU366" s="150"/>
      <c r="KV366" s="150"/>
      <c r="KW366" s="150"/>
      <c r="KX366" s="150"/>
      <c r="KY366" s="150"/>
      <c r="KZ366" s="150"/>
      <c r="LA366" s="150"/>
      <c r="LB366" s="150"/>
      <c r="LC366" s="150"/>
      <c r="LD366" s="150"/>
      <c r="LE366" s="150"/>
      <c r="LF366" s="150"/>
      <c r="LG366" s="150"/>
      <c r="LH366" s="150"/>
      <c r="LI366" s="150"/>
      <c r="LJ366" s="150"/>
      <c r="LK366" s="150"/>
      <c r="LL366" s="150"/>
      <c r="LM366" s="150"/>
      <c r="LN366" s="150"/>
      <c r="LO366" s="150"/>
      <c r="LP366" s="150"/>
      <c r="LQ366" s="150"/>
      <c r="LR366" s="150"/>
    </row>
    <row r="367" spans="1:330" s="158" customFormat="1" ht="15" x14ac:dyDescent="0.2">
      <c r="A367" s="151" t="s">
        <v>616</v>
      </c>
      <c r="B367" s="151" t="s">
        <v>659</v>
      </c>
      <c r="C367" s="153">
        <v>559</v>
      </c>
      <c r="D367" s="153"/>
      <c r="E367" s="151" t="s">
        <v>101</v>
      </c>
      <c r="F367" s="174">
        <v>3237</v>
      </c>
      <c r="G367" s="155" t="s">
        <v>661</v>
      </c>
      <c r="H367" s="156"/>
      <c r="I367" s="94">
        <v>16000</v>
      </c>
      <c r="J367" s="112"/>
      <c r="K367" s="94"/>
      <c r="L367" s="112"/>
      <c r="M367" s="118"/>
      <c r="N367" s="113"/>
      <c r="O367" s="118"/>
      <c r="P367" s="113"/>
      <c r="Q367" s="118"/>
      <c r="R367" s="113"/>
      <c r="S367" s="118"/>
      <c r="T367" s="113"/>
      <c r="U367" s="94"/>
      <c r="V367" s="112"/>
      <c r="W367" s="118"/>
      <c r="X367" s="113"/>
      <c r="Y367" s="118"/>
      <c r="Z367" s="113"/>
      <c r="AA367" s="118"/>
      <c r="AB367" s="113"/>
      <c r="AC367" s="118"/>
      <c r="AD367" s="113"/>
      <c r="AE367" s="118"/>
      <c r="AF367" s="113"/>
      <c r="AG367" s="118"/>
      <c r="AH367" s="113"/>
      <c r="AI367" s="118"/>
      <c r="AJ367" s="113"/>
      <c r="AK367" s="118"/>
      <c r="AL367" s="113"/>
      <c r="AM367" s="157"/>
      <c r="AN367" s="157"/>
      <c r="AO367" s="157"/>
      <c r="AP367" s="157"/>
      <c r="AQ367" s="157"/>
      <c r="AR367" s="157"/>
      <c r="AS367" s="157"/>
      <c r="AT367" s="157"/>
      <c r="AU367" s="157"/>
      <c r="AV367" s="157"/>
      <c r="AW367" s="157"/>
      <c r="AX367" s="157"/>
      <c r="AY367" s="157"/>
      <c r="AZ367" s="157"/>
      <c r="BA367" s="157"/>
      <c r="BB367" s="157"/>
      <c r="BC367" s="157"/>
      <c r="BD367" s="157"/>
      <c r="BE367" s="157"/>
      <c r="BF367" s="157"/>
      <c r="BG367" s="157"/>
      <c r="BH367" s="157"/>
      <c r="BI367" s="157"/>
      <c r="BJ367" s="157"/>
      <c r="BK367" s="157"/>
      <c r="BL367" s="157"/>
      <c r="BM367" s="157"/>
      <c r="BN367" s="157"/>
      <c r="BO367" s="157"/>
      <c r="BP367" s="157"/>
      <c r="BQ367" s="157"/>
      <c r="BR367" s="157"/>
      <c r="BS367" s="157"/>
      <c r="BT367" s="157"/>
      <c r="BU367" s="157"/>
      <c r="BV367" s="157"/>
      <c r="BW367" s="157"/>
      <c r="BX367" s="157"/>
      <c r="BY367" s="157"/>
      <c r="BZ367" s="157"/>
      <c r="CA367" s="157"/>
      <c r="CB367" s="157"/>
      <c r="CC367" s="157"/>
      <c r="CD367" s="157"/>
      <c r="CE367" s="157"/>
      <c r="CF367" s="157"/>
      <c r="CG367" s="157"/>
      <c r="CH367" s="157"/>
      <c r="CI367" s="157"/>
      <c r="CJ367" s="157"/>
      <c r="CK367" s="157"/>
      <c r="CL367" s="157"/>
      <c r="CM367" s="157"/>
      <c r="CN367" s="157"/>
      <c r="CO367" s="157"/>
      <c r="CP367" s="157"/>
      <c r="CQ367" s="157"/>
      <c r="CR367" s="157"/>
      <c r="CS367" s="157"/>
      <c r="CT367" s="157"/>
      <c r="CU367" s="157"/>
      <c r="CV367" s="157"/>
      <c r="CW367" s="157"/>
      <c r="CX367" s="157"/>
      <c r="CY367" s="157"/>
      <c r="CZ367" s="157"/>
      <c r="DA367" s="157"/>
      <c r="DB367" s="157"/>
      <c r="DC367" s="157"/>
      <c r="DD367" s="157"/>
      <c r="DE367" s="157"/>
      <c r="DF367" s="157"/>
      <c r="DG367" s="157"/>
      <c r="DH367" s="157"/>
      <c r="DI367" s="157"/>
      <c r="DJ367" s="157"/>
      <c r="DK367" s="157"/>
      <c r="DL367" s="157"/>
      <c r="DM367" s="157"/>
      <c r="DN367" s="157"/>
      <c r="DO367" s="157"/>
      <c r="DP367" s="157"/>
      <c r="DQ367" s="157"/>
      <c r="DR367" s="157"/>
      <c r="DS367" s="157"/>
      <c r="DT367" s="157"/>
      <c r="DU367" s="157"/>
      <c r="DV367" s="157"/>
      <c r="DW367" s="157"/>
      <c r="DX367" s="157"/>
      <c r="DY367" s="157"/>
      <c r="DZ367" s="157"/>
      <c r="EA367" s="157"/>
      <c r="EB367" s="157"/>
      <c r="EC367" s="157"/>
      <c r="ED367" s="157"/>
      <c r="EE367" s="157"/>
      <c r="EF367" s="157"/>
      <c r="EG367" s="157"/>
      <c r="EH367" s="157"/>
      <c r="EI367" s="157"/>
      <c r="EJ367" s="157"/>
      <c r="EK367" s="157"/>
      <c r="EL367" s="157"/>
      <c r="EM367" s="157"/>
      <c r="EN367" s="157"/>
      <c r="EO367" s="157"/>
      <c r="EP367" s="157"/>
      <c r="EQ367" s="157"/>
      <c r="ER367" s="157"/>
      <c r="ES367" s="157"/>
      <c r="ET367" s="157"/>
      <c r="EU367" s="157"/>
      <c r="EV367" s="157"/>
      <c r="EW367" s="157"/>
      <c r="EX367" s="157"/>
      <c r="EY367" s="157"/>
      <c r="EZ367" s="157"/>
      <c r="FA367" s="157"/>
      <c r="FB367" s="157"/>
      <c r="FC367" s="157"/>
      <c r="FD367" s="157"/>
      <c r="FE367" s="157"/>
      <c r="FF367" s="157"/>
      <c r="FG367" s="157"/>
      <c r="FH367" s="157"/>
      <c r="FI367" s="157"/>
      <c r="FJ367" s="157"/>
      <c r="FK367" s="157"/>
      <c r="FL367" s="157"/>
      <c r="FM367" s="157"/>
      <c r="FN367" s="157"/>
      <c r="FO367" s="157"/>
      <c r="FP367" s="157"/>
      <c r="FQ367" s="157"/>
      <c r="FR367" s="157"/>
      <c r="FS367" s="157"/>
      <c r="FT367" s="157"/>
      <c r="FU367" s="157"/>
      <c r="FV367" s="157"/>
      <c r="FW367" s="157"/>
      <c r="FX367" s="157"/>
      <c r="FY367" s="157"/>
      <c r="FZ367" s="157"/>
      <c r="GA367" s="157"/>
      <c r="GB367" s="157"/>
      <c r="GC367" s="157"/>
      <c r="GD367" s="157"/>
      <c r="GE367" s="157"/>
      <c r="GF367" s="157"/>
      <c r="GG367" s="157"/>
      <c r="GH367" s="157"/>
      <c r="GI367" s="157"/>
      <c r="GJ367" s="157"/>
      <c r="GK367" s="157"/>
      <c r="GL367" s="157"/>
      <c r="GM367" s="157"/>
      <c r="GN367" s="157"/>
      <c r="GO367" s="157"/>
      <c r="GP367" s="157"/>
      <c r="GQ367" s="157"/>
      <c r="GR367" s="157"/>
      <c r="GS367" s="157"/>
      <c r="GT367" s="157"/>
      <c r="GU367" s="157"/>
      <c r="GV367" s="157"/>
      <c r="GW367" s="157"/>
      <c r="GX367" s="157"/>
      <c r="GY367" s="157"/>
      <c r="GZ367" s="157"/>
      <c r="HA367" s="157"/>
      <c r="HB367" s="157"/>
      <c r="HC367" s="157"/>
      <c r="HD367" s="157"/>
      <c r="HE367" s="157"/>
      <c r="HF367" s="157"/>
      <c r="HG367" s="157"/>
      <c r="HH367" s="157"/>
      <c r="HI367" s="157"/>
      <c r="HJ367" s="157"/>
      <c r="HK367" s="157"/>
      <c r="HL367" s="157"/>
      <c r="HM367" s="157"/>
      <c r="HN367" s="157"/>
      <c r="HO367" s="157"/>
      <c r="HP367" s="157"/>
      <c r="HQ367" s="157"/>
      <c r="HR367" s="157"/>
      <c r="HS367" s="157"/>
      <c r="HT367" s="157"/>
      <c r="HU367" s="157"/>
      <c r="HV367" s="157"/>
      <c r="HW367" s="157"/>
      <c r="HX367" s="157"/>
      <c r="HY367" s="157"/>
      <c r="HZ367" s="157"/>
      <c r="IA367" s="157"/>
      <c r="IB367" s="157"/>
      <c r="IC367" s="157"/>
      <c r="ID367" s="157"/>
      <c r="IE367" s="157"/>
      <c r="IF367" s="157"/>
      <c r="IG367" s="157"/>
      <c r="IH367" s="157"/>
      <c r="II367" s="157"/>
      <c r="IJ367" s="157"/>
      <c r="IK367" s="157"/>
      <c r="IL367" s="157"/>
      <c r="IM367" s="157"/>
      <c r="IN367" s="157"/>
      <c r="IO367" s="157"/>
      <c r="IP367" s="157"/>
      <c r="IQ367" s="157"/>
      <c r="IR367" s="157"/>
      <c r="IS367" s="157"/>
      <c r="IT367" s="157"/>
      <c r="IU367" s="157"/>
      <c r="IV367" s="157"/>
      <c r="IW367" s="157"/>
      <c r="IX367" s="157"/>
      <c r="IY367" s="157"/>
      <c r="IZ367" s="157"/>
      <c r="JA367" s="157"/>
      <c r="JB367" s="157"/>
      <c r="JC367" s="157"/>
      <c r="JD367" s="157"/>
      <c r="JE367" s="157"/>
      <c r="JF367" s="157"/>
      <c r="JG367" s="157"/>
      <c r="JH367" s="157"/>
      <c r="JI367" s="157"/>
      <c r="JJ367" s="157"/>
      <c r="JK367" s="157"/>
      <c r="JL367" s="157"/>
      <c r="JM367" s="157"/>
      <c r="JN367" s="157"/>
      <c r="JO367" s="157"/>
      <c r="JP367" s="157"/>
      <c r="JQ367" s="157"/>
      <c r="JR367" s="157"/>
      <c r="JS367" s="157"/>
      <c r="JT367" s="157"/>
      <c r="JU367" s="157"/>
      <c r="JV367" s="157"/>
      <c r="JW367" s="157"/>
      <c r="JX367" s="157"/>
      <c r="JY367" s="157"/>
      <c r="JZ367" s="157"/>
      <c r="KA367" s="157"/>
      <c r="KB367" s="157"/>
      <c r="KC367" s="157"/>
      <c r="KD367" s="157"/>
      <c r="KE367" s="157"/>
      <c r="KF367" s="157"/>
      <c r="KG367" s="157"/>
      <c r="KH367" s="157"/>
      <c r="KI367" s="157"/>
      <c r="KJ367" s="157"/>
      <c r="KK367" s="157"/>
      <c r="KL367" s="157"/>
      <c r="KM367" s="157"/>
      <c r="KN367" s="157"/>
      <c r="KO367" s="157"/>
      <c r="KP367" s="157"/>
      <c r="KQ367" s="157"/>
      <c r="KR367" s="157"/>
      <c r="KS367" s="157"/>
      <c r="KT367" s="157"/>
      <c r="KU367" s="157"/>
      <c r="KV367" s="157"/>
      <c r="KW367" s="157"/>
      <c r="KX367" s="157"/>
      <c r="KY367" s="157"/>
      <c r="KZ367" s="157"/>
      <c r="LA367" s="157"/>
      <c r="LB367" s="157"/>
      <c r="LC367" s="157"/>
      <c r="LD367" s="157"/>
      <c r="LE367" s="157"/>
      <c r="LF367" s="157"/>
      <c r="LG367" s="157"/>
      <c r="LH367" s="157"/>
      <c r="LI367" s="157"/>
      <c r="LJ367" s="157"/>
      <c r="LK367" s="157"/>
      <c r="LL367" s="157"/>
      <c r="LM367" s="157"/>
      <c r="LN367" s="157"/>
      <c r="LO367" s="157"/>
      <c r="LP367" s="157"/>
      <c r="LQ367" s="157"/>
      <c r="LR367" s="157"/>
    </row>
    <row r="368" spans="1:330" s="173" customFormat="1" ht="90" x14ac:dyDescent="0.2">
      <c r="A368" s="175" t="s">
        <v>616</v>
      </c>
      <c r="B368" s="176" t="s">
        <v>680</v>
      </c>
      <c r="C368" s="176"/>
      <c r="D368" s="176"/>
      <c r="E368" s="176"/>
      <c r="F368" s="177"/>
      <c r="G368" s="180" t="s">
        <v>679</v>
      </c>
      <c r="H368" s="179" t="s">
        <v>603</v>
      </c>
      <c r="I368" s="100">
        <f>I369+I376+I388+I391+I398+I410</f>
        <v>0</v>
      </c>
      <c r="J368" s="100">
        <f>J369+J376+J388+J391+J398+J410</f>
        <v>0</v>
      </c>
      <c r="K368" s="100">
        <f t="shared" ref="K368:AL368" si="675">K369+K376+K388+K391+K398+K410</f>
        <v>0</v>
      </c>
      <c r="L368" s="100">
        <f t="shared" si="675"/>
        <v>0</v>
      </c>
      <c r="M368" s="100">
        <f t="shared" si="675"/>
        <v>0</v>
      </c>
      <c r="N368" s="100">
        <f t="shared" si="675"/>
        <v>0</v>
      </c>
      <c r="O368" s="100">
        <f t="shared" si="675"/>
        <v>0</v>
      </c>
      <c r="P368" s="100">
        <f t="shared" si="675"/>
        <v>0</v>
      </c>
      <c r="Q368" s="100">
        <f t="shared" si="675"/>
        <v>0</v>
      </c>
      <c r="R368" s="100">
        <f t="shared" si="675"/>
        <v>0</v>
      </c>
      <c r="S368" s="100">
        <f t="shared" si="675"/>
        <v>297930</v>
      </c>
      <c r="T368" s="100">
        <f t="shared" si="675"/>
        <v>0</v>
      </c>
      <c r="U368" s="100">
        <f t="shared" si="675"/>
        <v>0</v>
      </c>
      <c r="V368" s="100">
        <f t="shared" si="675"/>
        <v>0</v>
      </c>
      <c r="W368" s="100">
        <f t="shared" si="675"/>
        <v>0</v>
      </c>
      <c r="X368" s="100">
        <f t="shared" si="675"/>
        <v>0</v>
      </c>
      <c r="Y368" s="100">
        <f t="shared" si="675"/>
        <v>0</v>
      </c>
      <c r="Z368" s="100">
        <f t="shared" si="675"/>
        <v>0</v>
      </c>
      <c r="AA368" s="100">
        <f t="shared" si="675"/>
        <v>0</v>
      </c>
      <c r="AB368" s="100">
        <f t="shared" si="675"/>
        <v>0</v>
      </c>
      <c r="AC368" s="100">
        <f t="shared" si="675"/>
        <v>659700</v>
      </c>
      <c r="AD368" s="100">
        <f t="shared" si="675"/>
        <v>0</v>
      </c>
      <c r="AE368" s="100">
        <f t="shared" si="675"/>
        <v>0</v>
      </c>
      <c r="AF368" s="100">
        <f t="shared" si="675"/>
        <v>0</v>
      </c>
      <c r="AG368" s="100">
        <f t="shared" si="675"/>
        <v>0</v>
      </c>
      <c r="AH368" s="100">
        <f t="shared" si="675"/>
        <v>0</v>
      </c>
      <c r="AI368" s="100">
        <f t="shared" si="675"/>
        <v>0</v>
      </c>
      <c r="AJ368" s="100">
        <f t="shared" si="675"/>
        <v>0</v>
      </c>
      <c r="AK368" s="100">
        <f t="shared" si="675"/>
        <v>180000</v>
      </c>
      <c r="AL368" s="100">
        <f t="shared" si="675"/>
        <v>0</v>
      </c>
      <c r="AM368" s="161"/>
      <c r="AN368" s="161"/>
      <c r="AO368" s="161"/>
      <c r="AP368" s="161"/>
      <c r="AQ368" s="161"/>
      <c r="AR368" s="161"/>
      <c r="AS368" s="161"/>
      <c r="AT368" s="161"/>
      <c r="AU368" s="161"/>
      <c r="AV368" s="161"/>
      <c r="AW368" s="161"/>
      <c r="AX368" s="161"/>
      <c r="AY368" s="161"/>
      <c r="AZ368" s="161"/>
      <c r="BA368" s="161"/>
      <c r="BB368" s="161"/>
      <c r="BC368" s="161"/>
      <c r="BD368" s="161"/>
      <c r="BE368" s="161"/>
      <c r="BF368" s="161"/>
      <c r="BG368" s="161"/>
      <c r="BH368" s="161"/>
      <c r="BI368" s="161"/>
      <c r="BJ368" s="161"/>
      <c r="BK368" s="161"/>
      <c r="BL368" s="161"/>
      <c r="BM368" s="161"/>
      <c r="BN368" s="161"/>
      <c r="BO368" s="161"/>
      <c r="BP368" s="161"/>
      <c r="BQ368" s="161"/>
      <c r="BR368" s="161"/>
      <c r="BS368" s="161"/>
      <c r="BT368" s="161"/>
      <c r="BU368" s="161"/>
      <c r="BV368" s="161"/>
      <c r="BW368" s="161"/>
      <c r="BX368" s="161"/>
      <c r="BY368" s="161"/>
      <c r="BZ368" s="161"/>
      <c r="CA368" s="161"/>
      <c r="CB368" s="161"/>
      <c r="CC368" s="161"/>
      <c r="CD368" s="161"/>
      <c r="CE368" s="161"/>
      <c r="CF368" s="161"/>
      <c r="CG368" s="161"/>
      <c r="CH368" s="161"/>
      <c r="CI368" s="161"/>
      <c r="CJ368" s="161"/>
      <c r="CK368" s="161"/>
      <c r="CL368" s="161"/>
      <c r="CM368" s="161"/>
      <c r="CN368" s="161"/>
      <c r="CO368" s="161"/>
      <c r="CP368" s="161"/>
      <c r="CQ368" s="161"/>
      <c r="CR368" s="161"/>
      <c r="CS368" s="161"/>
      <c r="CT368" s="161"/>
      <c r="CU368" s="161"/>
      <c r="CV368" s="161"/>
      <c r="CW368" s="161"/>
      <c r="CX368" s="161"/>
      <c r="CY368" s="161"/>
      <c r="CZ368" s="161"/>
      <c r="DA368" s="161"/>
      <c r="DB368" s="161"/>
      <c r="DC368" s="161"/>
      <c r="DD368" s="161"/>
      <c r="DE368" s="161"/>
      <c r="DF368" s="161"/>
      <c r="DG368" s="161"/>
      <c r="DH368" s="161"/>
      <c r="DI368" s="161"/>
      <c r="DJ368" s="161"/>
      <c r="DK368" s="161"/>
      <c r="DL368" s="161"/>
      <c r="DM368" s="161"/>
      <c r="DN368" s="161"/>
      <c r="DO368" s="161"/>
      <c r="DP368" s="161"/>
      <c r="DQ368" s="161"/>
      <c r="DR368" s="161"/>
      <c r="DS368" s="161"/>
      <c r="DT368" s="161"/>
      <c r="DU368" s="161"/>
      <c r="DV368" s="161"/>
      <c r="DW368" s="161"/>
      <c r="DX368" s="161"/>
      <c r="DY368" s="161"/>
      <c r="DZ368" s="161"/>
      <c r="EA368" s="161"/>
      <c r="EB368" s="161"/>
      <c r="EC368" s="161"/>
      <c r="ED368" s="161"/>
      <c r="EE368" s="161"/>
      <c r="EF368" s="161"/>
      <c r="EG368" s="161"/>
      <c r="EH368" s="161"/>
      <c r="EI368" s="161"/>
      <c r="EJ368" s="161"/>
      <c r="EK368" s="161"/>
      <c r="EL368" s="161"/>
      <c r="EM368" s="161"/>
      <c r="EN368" s="161"/>
      <c r="EO368" s="161"/>
      <c r="EP368" s="161"/>
      <c r="EQ368" s="161"/>
      <c r="ER368" s="161"/>
      <c r="ES368" s="161"/>
      <c r="ET368" s="161"/>
      <c r="EU368" s="161"/>
      <c r="EV368" s="161"/>
      <c r="EW368" s="161"/>
      <c r="EX368" s="161"/>
      <c r="EY368" s="161"/>
      <c r="EZ368" s="161"/>
      <c r="FA368" s="161"/>
      <c r="FB368" s="161"/>
      <c r="FC368" s="161"/>
      <c r="FD368" s="161"/>
      <c r="FE368" s="161"/>
      <c r="FF368" s="161"/>
      <c r="FG368" s="161"/>
      <c r="FH368" s="161"/>
      <c r="FI368" s="161"/>
      <c r="FJ368" s="161"/>
      <c r="FK368" s="161"/>
      <c r="FL368" s="161"/>
      <c r="FM368" s="161"/>
      <c r="FN368" s="161"/>
      <c r="FO368" s="161"/>
      <c r="FP368" s="161"/>
      <c r="FQ368" s="161"/>
      <c r="FR368" s="161"/>
      <c r="FS368" s="161"/>
      <c r="FT368" s="161"/>
      <c r="FU368" s="161"/>
      <c r="FV368" s="161"/>
      <c r="FW368" s="161"/>
      <c r="FX368" s="161"/>
      <c r="FY368" s="161"/>
      <c r="FZ368" s="161"/>
      <c r="GA368" s="161"/>
      <c r="GB368" s="161"/>
      <c r="GC368" s="161"/>
      <c r="GD368" s="161"/>
      <c r="GE368" s="161"/>
      <c r="GF368" s="161"/>
      <c r="GG368" s="161"/>
      <c r="GH368" s="161"/>
      <c r="GI368" s="161"/>
      <c r="GJ368" s="161"/>
      <c r="GK368" s="161"/>
      <c r="GL368" s="161"/>
      <c r="GM368" s="161"/>
      <c r="GN368" s="161"/>
      <c r="GO368" s="161"/>
      <c r="GP368" s="161"/>
      <c r="GQ368" s="161"/>
      <c r="GR368" s="161"/>
      <c r="GS368" s="161"/>
      <c r="GT368" s="161"/>
      <c r="GU368" s="161"/>
      <c r="GV368" s="161"/>
      <c r="GW368" s="161"/>
      <c r="GX368" s="161"/>
      <c r="GY368" s="161"/>
      <c r="GZ368" s="161"/>
      <c r="HA368" s="161"/>
      <c r="HB368" s="161"/>
      <c r="HC368" s="161"/>
      <c r="HD368" s="161"/>
      <c r="HE368" s="161"/>
      <c r="HF368" s="161"/>
      <c r="HG368" s="161"/>
      <c r="HH368" s="161"/>
      <c r="HI368" s="161"/>
      <c r="HJ368" s="161"/>
      <c r="HK368" s="161"/>
      <c r="HL368" s="161"/>
      <c r="HM368" s="161"/>
      <c r="HN368" s="161"/>
      <c r="HO368" s="161"/>
      <c r="HP368" s="161"/>
      <c r="HQ368" s="161"/>
      <c r="HR368" s="161"/>
      <c r="HS368" s="161"/>
      <c r="HT368" s="161"/>
      <c r="HU368" s="161"/>
      <c r="HV368" s="161"/>
      <c r="HW368" s="161"/>
      <c r="HX368" s="161"/>
      <c r="HY368" s="161"/>
      <c r="HZ368" s="161"/>
      <c r="IA368" s="161"/>
      <c r="IB368" s="161"/>
      <c r="IC368" s="161"/>
      <c r="ID368" s="161"/>
      <c r="IE368" s="161"/>
      <c r="IF368" s="161"/>
      <c r="IG368" s="161"/>
      <c r="IH368" s="161"/>
      <c r="II368" s="161"/>
      <c r="IJ368" s="161"/>
      <c r="IK368" s="161"/>
      <c r="IL368" s="161"/>
      <c r="IM368" s="161"/>
      <c r="IN368" s="161"/>
      <c r="IO368" s="161"/>
      <c r="IP368" s="161"/>
      <c r="IQ368" s="161"/>
      <c r="IR368" s="161"/>
      <c r="IS368" s="161"/>
      <c r="IT368" s="161"/>
      <c r="IU368" s="161"/>
      <c r="IV368" s="161"/>
      <c r="IW368" s="161"/>
      <c r="IX368" s="161"/>
      <c r="IY368" s="161"/>
      <c r="IZ368" s="161"/>
      <c r="JA368" s="161"/>
      <c r="JB368" s="161"/>
      <c r="JC368" s="161"/>
      <c r="JD368" s="161"/>
      <c r="JE368" s="161"/>
      <c r="JF368" s="161"/>
      <c r="JG368" s="161"/>
      <c r="JH368" s="161"/>
      <c r="JI368" s="161"/>
      <c r="JJ368" s="161"/>
      <c r="JK368" s="161"/>
      <c r="JL368" s="161"/>
      <c r="JM368" s="161"/>
      <c r="JN368" s="161"/>
      <c r="JO368" s="161"/>
      <c r="JP368" s="161"/>
      <c r="JQ368" s="161"/>
      <c r="JR368" s="161"/>
      <c r="JS368" s="161"/>
      <c r="JT368" s="161"/>
      <c r="JU368" s="161"/>
      <c r="JV368" s="161"/>
      <c r="JW368" s="161"/>
      <c r="JX368" s="161"/>
      <c r="JY368" s="161"/>
      <c r="JZ368" s="161"/>
      <c r="KA368" s="161"/>
      <c r="KB368" s="161"/>
      <c r="KC368" s="161"/>
      <c r="KD368" s="161"/>
      <c r="KE368" s="161"/>
      <c r="KF368" s="161"/>
      <c r="KG368" s="161"/>
      <c r="KH368" s="161"/>
      <c r="KI368" s="161"/>
      <c r="KJ368" s="161"/>
      <c r="KK368" s="161"/>
      <c r="KL368" s="161"/>
      <c r="KM368" s="161"/>
      <c r="KN368" s="161"/>
      <c r="KO368" s="161"/>
      <c r="KP368" s="161"/>
      <c r="KQ368" s="161"/>
      <c r="KR368" s="161"/>
      <c r="KS368" s="161"/>
      <c r="KT368" s="161"/>
      <c r="KU368" s="161"/>
      <c r="KV368" s="161"/>
      <c r="KW368" s="161"/>
      <c r="KX368" s="161"/>
      <c r="KY368" s="161"/>
      <c r="KZ368" s="161"/>
      <c r="LA368" s="161"/>
      <c r="LB368" s="161"/>
      <c r="LC368" s="161"/>
      <c r="LD368" s="161"/>
      <c r="LE368" s="161"/>
      <c r="LF368" s="161"/>
      <c r="LG368" s="161"/>
      <c r="LH368" s="161"/>
      <c r="LI368" s="161"/>
      <c r="LJ368" s="161"/>
      <c r="LK368" s="161"/>
      <c r="LL368" s="161"/>
      <c r="LM368" s="161"/>
      <c r="LN368" s="161"/>
      <c r="LO368" s="161"/>
      <c r="LP368" s="161"/>
      <c r="LQ368" s="161"/>
      <c r="LR368" s="161"/>
    </row>
    <row r="369" spans="1:330" x14ac:dyDescent="0.2">
      <c r="A369" s="170" t="s">
        <v>616</v>
      </c>
      <c r="B369" s="170" t="s">
        <v>680</v>
      </c>
      <c r="C369" s="141">
        <v>43</v>
      </c>
      <c r="D369" s="141"/>
      <c r="E369" s="171"/>
      <c r="F369" s="142">
        <v>31</v>
      </c>
      <c r="G369" s="143"/>
      <c r="H369" s="172"/>
      <c r="I369" s="105">
        <f t="shared" ref="I369:AL369" si="676">I370+I374+I372</f>
        <v>0</v>
      </c>
      <c r="J369" s="105">
        <f t="shared" si="676"/>
        <v>0</v>
      </c>
      <c r="K369" s="105">
        <f t="shared" si="676"/>
        <v>0</v>
      </c>
      <c r="L369" s="105">
        <f t="shared" si="676"/>
        <v>0</v>
      </c>
      <c r="M369" s="105">
        <f t="shared" si="676"/>
        <v>0</v>
      </c>
      <c r="N369" s="105">
        <f t="shared" si="676"/>
        <v>0</v>
      </c>
      <c r="O369" s="105">
        <f t="shared" si="676"/>
        <v>0</v>
      </c>
      <c r="P369" s="105">
        <f t="shared" si="676"/>
        <v>0</v>
      </c>
      <c r="Q369" s="105">
        <f t="shared" si="676"/>
        <v>0</v>
      </c>
      <c r="R369" s="105">
        <f t="shared" si="676"/>
        <v>0</v>
      </c>
      <c r="S369" s="105">
        <f t="shared" si="676"/>
        <v>36620</v>
      </c>
      <c r="T369" s="105">
        <f t="shared" si="676"/>
        <v>0</v>
      </c>
      <c r="U369" s="105">
        <f t="shared" si="676"/>
        <v>0</v>
      </c>
      <c r="V369" s="105">
        <f t="shared" si="676"/>
        <v>0</v>
      </c>
      <c r="W369" s="105">
        <f t="shared" si="676"/>
        <v>0</v>
      </c>
      <c r="X369" s="105">
        <f t="shared" si="676"/>
        <v>0</v>
      </c>
      <c r="Y369" s="105">
        <f t="shared" si="676"/>
        <v>0</v>
      </c>
      <c r="Z369" s="105">
        <f t="shared" si="676"/>
        <v>0</v>
      </c>
      <c r="AA369" s="105">
        <f t="shared" si="676"/>
        <v>0</v>
      </c>
      <c r="AB369" s="105">
        <f t="shared" si="676"/>
        <v>0</v>
      </c>
      <c r="AC369" s="105">
        <f t="shared" si="676"/>
        <v>12470</v>
      </c>
      <c r="AD369" s="105">
        <f t="shared" si="676"/>
        <v>0</v>
      </c>
      <c r="AE369" s="105">
        <f t="shared" si="676"/>
        <v>0</v>
      </c>
      <c r="AF369" s="105">
        <f t="shared" si="676"/>
        <v>0</v>
      </c>
      <c r="AG369" s="105">
        <f t="shared" si="676"/>
        <v>0</v>
      </c>
      <c r="AH369" s="105">
        <f t="shared" si="676"/>
        <v>0</v>
      </c>
      <c r="AI369" s="105">
        <f t="shared" si="676"/>
        <v>0</v>
      </c>
      <c r="AJ369" s="105">
        <f t="shared" si="676"/>
        <v>0</v>
      </c>
      <c r="AK369" s="105">
        <f t="shared" si="676"/>
        <v>0</v>
      </c>
      <c r="AL369" s="105">
        <f t="shared" si="676"/>
        <v>0</v>
      </c>
    </row>
    <row r="370" spans="1:330" s="159" customFormat="1" x14ac:dyDescent="0.2">
      <c r="A370" s="145" t="s">
        <v>616</v>
      </c>
      <c r="B370" s="145" t="s">
        <v>680</v>
      </c>
      <c r="C370" s="147">
        <v>43</v>
      </c>
      <c r="D370" s="147"/>
      <c r="E370" s="145"/>
      <c r="F370" s="168">
        <v>311</v>
      </c>
      <c r="G370" s="148"/>
      <c r="H370" s="149"/>
      <c r="I370" s="101">
        <f t="shared" ref="I370:AL370" si="677">I371</f>
        <v>0</v>
      </c>
      <c r="J370" s="101">
        <f t="shared" si="677"/>
        <v>0</v>
      </c>
      <c r="K370" s="101">
        <f t="shared" si="677"/>
        <v>0</v>
      </c>
      <c r="L370" s="101">
        <f t="shared" si="677"/>
        <v>0</v>
      </c>
      <c r="M370" s="108">
        <f t="shared" si="677"/>
        <v>0</v>
      </c>
      <c r="N370" s="108">
        <f t="shared" si="677"/>
        <v>0</v>
      </c>
      <c r="O370" s="108">
        <f t="shared" si="677"/>
        <v>0</v>
      </c>
      <c r="P370" s="108">
        <f t="shared" si="677"/>
        <v>0</v>
      </c>
      <c r="Q370" s="108">
        <f t="shared" si="677"/>
        <v>0</v>
      </c>
      <c r="R370" s="108">
        <f t="shared" si="677"/>
        <v>0</v>
      </c>
      <c r="S370" s="108">
        <f t="shared" si="677"/>
        <v>30040</v>
      </c>
      <c r="T370" s="108">
        <f t="shared" si="677"/>
        <v>0</v>
      </c>
      <c r="U370" s="101">
        <f t="shared" si="677"/>
        <v>0</v>
      </c>
      <c r="V370" s="101">
        <f t="shared" si="677"/>
        <v>0</v>
      </c>
      <c r="W370" s="108">
        <f t="shared" si="677"/>
        <v>0</v>
      </c>
      <c r="X370" s="108">
        <f t="shared" si="677"/>
        <v>0</v>
      </c>
      <c r="Y370" s="108">
        <f t="shared" si="677"/>
        <v>0</v>
      </c>
      <c r="Z370" s="108">
        <f t="shared" si="677"/>
        <v>0</v>
      </c>
      <c r="AA370" s="108">
        <f t="shared" si="677"/>
        <v>0</v>
      </c>
      <c r="AB370" s="108">
        <f t="shared" si="677"/>
        <v>0</v>
      </c>
      <c r="AC370" s="108">
        <f t="shared" si="677"/>
        <v>10540</v>
      </c>
      <c r="AD370" s="108">
        <f t="shared" si="677"/>
        <v>0</v>
      </c>
      <c r="AE370" s="108">
        <f t="shared" si="677"/>
        <v>0</v>
      </c>
      <c r="AF370" s="108">
        <f t="shared" si="677"/>
        <v>0</v>
      </c>
      <c r="AG370" s="108">
        <f t="shared" si="677"/>
        <v>0</v>
      </c>
      <c r="AH370" s="108">
        <f t="shared" si="677"/>
        <v>0</v>
      </c>
      <c r="AI370" s="108">
        <f t="shared" si="677"/>
        <v>0</v>
      </c>
      <c r="AJ370" s="108">
        <f t="shared" si="677"/>
        <v>0</v>
      </c>
      <c r="AK370" s="108">
        <f t="shared" si="677"/>
        <v>0</v>
      </c>
      <c r="AL370" s="108">
        <f t="shared" si="677"/>
        <v>0</v>
      </c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0"/>
      <c r="BR370" s="150"/>
      <c r="BS370" s="150"/>
      <c r="BT370" s="150"/>
      <c r="BU370" s="150"/>
      <c r="BV370" s="150"/>
      <c r="BW370" s="150"/>
      <c r="BX370" s="150"/>
      <c r="BY370" s="150"/>
      <c r="BZ370" s="150"/>
      <c r="CA370" s="150"/>
      <c r="CB370" s="150"/>
      <c r="CC370" s="150"/>
      <c r="CD370" s="150"/>
      <c r="CE370" s="150"/>
      <c r="CF370" s="150"/>
      <c r="CG370" s="150"/>
      <c r="CH370" s="150"/>
      <c r="CI370" s="150"/>
      <c r="CJ370" s="150"/>
      <c r="CK370" s="150"/>
      <c r="CL370" s="150"/>
      <c r="CM370" s="150"/>
      <c r="CN370" s="150"/>
      <c r="CO370" s="150"/>
      <c r="CP370" s="150"/>
      <c r="CQ370" s="150"/>
      <c r="CR370" s="150"/>
      <c r="CS370" s="150"/>
      <c r="CT370" s="150"/>
      <c r="CU370" s="150"/>
      <c r="CV370" s="150"/>
      <c r="CW370" s="150"/>
      <c r="CX370" s="150"/>
      <c r="CY370" s="150"/>
      <c r="CZ370" s="150"/>
      <c r="DA370" s="150"/>
      <c r="DB370" s="150"/>
      <c r="DC370" s="150"/>
      <c r="DD370" s="150"/>
      <c r="DE370" s="150"/>
      <c r="DF370" s="150"/>
      <c r="DG370" s="150"/>
      <c r="DH370" s="150"/>
      <c r="DI370" s="150"/>
      <c r="DJ370" s="150"/>
      <c r="DK370" s="150"/>
      <c r="DL370" s="150"/>
      <c r="DM370" s="150"/>
      <c r="DN370" s="150"/>
      <c r="DO370" s="150"/>
      <c r="DP370" s="150"/>
      <c r="DQ370" s="150"/>
      <c r="DR370" s="150"/>
      <c r="DS370" s="150"/>
      <c r="DT370" s="150"/>
      <c r="DU370" s="150"/>
      <c r="DV370" s="150"/>
      <c r="DW370" s="150"/>
      <c r="DX370" s="150"/>
      <c r="DY370" s="150"/>
      <c r="DZ370" s="150"/>
      <c r="EA370" s="150"/>
      <c r="EB370" s="150"/>
      <c r="EC370" s="150"/>
      <c r="ED370" s="150"/>
      <c r="EE370" s="150"/>
      <c r="EF370" s="150"/>
      <c r="EG370" s="150"/>
      <c r="EH370" s="150"/>
      <c r="EI370" s="150"/>
      <c r="EJ370" s="150"/>
      <c r="EK370" s="150"/>
      <c r="EL370" s="150"/>
      <c r="EM370" s="150"/>
      <c r="EN370" s="150"/>
      <c r="EO370" s="150"/>
      <c r="EP370" s="150"/>
      <c r="EQ370" s="150"/>
      <c r="ER370" s="150"/>
      <c r="ES370" s="150"/>
      <c r="ET370" s="150"/>
      <c r="EU370" s="150"/>
      <c r="EV370" s="150"/>
      <c r="EW370" s="150"/>
      <c r="EX370" s="150"/>
      <c r="EY370" s="150"/>
      <c r="EZ370" s="150"/>
      <c r="FA370" s="150"/>
      <c r="FB370" s="150"/>
      <c r="FC370" s="150"/>
      <c r="FD370" s="150"/>
      <c r="FE370" s="150"/>
      <c r="FF370" s="150"/>
      <c r="FG370" s="150"/>
      <c r="FH370" s="150"/>
      <c r="FI370" s="150"/>
      <c r="FJ370" s="150"/>
      <c r="FK370" s="150"/>
      <c r="FL370" s="150"/>
      <c r="FM370" s="150"/>
      <c r="FN370" s="150"/>
      <c r="FO370" s="150"/>
      <c r="FP370" s="150"/>
      <c r="FQ370" s="150"/>
      <c r="FR370" s="150"/>
      <c r="FS370" s="150"/>
      <c r="FT370" s="150"/>
      <c r="FU370" s="150"/>
      <c r="FV370" s="150"/>
      <c r="FW370" s="150"/>
      <c r="FX370" s="150"/>
      <c r="FY370" s="150"/>
      <c r="FZ370" s="150"/>
      <c r="GA370" s="150"/>
      <c r="GB370" s="150"/>
      <c r="GC370" s="150"/>
      <c r="GD370" s="150"/>
      <c r="GE370" s="150"/>
      <c r="GF370" s="150"/>
      <c r="GG370" s="150"/>
      <c r="GH370" s="150"/>
      <c r="GI370" s="150"/>
      <c r="GJ370" s="150"/>
      <c r="GK370" s="150"/>
      <c r="GL370" s="150"/>
      <c r="GM370" s="150"/>
      <c r="GN370" s="150"/>
      <c r="GO370" s="150"/>
      <c r="GP370" s="150"/>
      <c r="GQ370" s="150"/>
      <c r="GR370" s="150"/>
      <c r="GS370" s="150"/>
      <c r="GT370" s="150"/>
      <c r="GU370" s="150"/>
      <c r="GV370" s="150"/>
      <c r="GW370" s="150"/>
      <c r="GX370" s="150"/>
      <c r="GY370" s="150"/>
      <c r="GZ370" s="150"/>
      <c r="HA370" s="150"/>
      <c r="HB370" s="150"/>
      <c r="HC370" s="150"/>
      <c r="HD370" s="150"/>
      <c r="HE370" s="150"/>
      <c r="HF370" s="150"/>
      <c r="HG370" s="150"/>
      <c r="HH370" s="150"/>
      <c r="HI370" s="150"/>
      <c r="HJ370" s="150"/>
      <c r="HK370" s="150"/>
      <c r="HL370" s="150"/>
      <c r="HM370" s="150"/>
      <c r="HN370" s="150"/>
      <c r="HO370" s="150"/>
      <c r="HP370" s="150"/>
      <c r="HQ370" s="150"/>
      <c r="HR370" s="150"/>
      <c r="HS370" s="150"/>
      <c r="HT370" s="150"/>
      <c r="HU370" s="150"/>
      <c r="HV370" s="150"/>
      <c r="HW370" s="150"/>
      <c r="HX370" s="150"/>
      <c r="HY370" s="150"/>
      <c r="HZ370" s="150"/>
      <c r="IA370" s="150"/>
      <c r="IB370" s="150"/>
      <c r="IC370" s="150"/>
      <c r="ID370" s="150"/>
      <c r="IE370" s="150"/>
      <c r="IF370" s="150"/>
      <c r="IG370" s="150"/>
      <c r="IH370" s="150"/>
      <c r="II370" s="150"/>
      <c r="IJ370" s="150"/>
      <c r="IK370" s="150"/>
      <c r="IL370" s="150"/>
      <c r="IM370" s="150"/>
      <c r="IN370" s="150"/>
      <c r="IO370" s="150"/>
      <c r="IP370" s="150"/>
      <c r="IQ370" s="150"/>
      <c r="IR370" s="150"/>
      <c r="IS370" s="150"/>
      <c r="IT370" s="150"/>
      <c r="IU370" s="150"/>
      <c r="IV370" s="150"/>
      <c r="IW370" s="150"/>
      <c r="IX370" s="150"/>
      <c r="IY370" s="150"/>
      <c r="IZ370" s="150"/>
      <c r="JA370" s="150"/>
      <c r="JB370" s="150"/>
      <c r="JC370" s="150"/>
      <c r="JD370" s="150"/>
      <c r="JE370" s="150"/>
      <c r="JF370" s="150"/>
      <c r="JG370" s="150"/>
      <c r="JH370" s="150"/>
      <c r="JI370" s="150"/>
      <c r="JJ370" s="150"/>
      <c r="JK370" s="150"/>
      <c r="JL370" s="150"/>
      <c r="JM370" s="150"/>
      <c r="JN370" s="150"/>
      <c r="JO370" s="150"/>
      <c r="JP370" s="150"/>
      <c r="JQ370" s="150"/>
      <c r="JR370" s="150"/>
      <c r="JS370" s="150"/>
      <c r="JT370" s="150"/>
      <c r="JU370" s="150"/>
      <c r="JV370" s="150"/>
      <c r="JW370" s="150"/>
      <c r="JX370" s="150"/>
      <c r="JY370" s="150"/>
      <c r="JZ370" s="150"/>
      <c r="KA370" s="150"/>
      <c r="KB370" s="150"/>
      <c r="KC370" s="150"/>
      <c r="KD370" s="150"/>
      <c r="KE370" s="150"/>
      <c r="KF370" s="150"/>
      <c r="KG370" s="150"/>
      <c r="KH370" s="150"/>
      <c r="KI370" s="150"/>
      <c r="KJ370" s="150"/>
      <c r="KK370" s="150"/>
      <c r="KL370" s="150"/>
      <c r="KM370" s="150"/>
      <c r="KN370" s="150"/>
      <c r="KO370" s="150"/>
      <c r="KP370" s="150"/>
      <c r="KQ370" s="150"/>
      <c r="KR370" s="150"/>
      <c r="KS370" s="150"/>
      <c r="KT370" s="150"/>
      <c r="KU370" s="150"/>
      <c r="KV370" s="150"/>
      <c r="KW370" s="150"/>
      <c r="KX370" s="150"/>
      <c r="KY370" s="150"/>
      <c r="KZ370" s="150"/>
      <c r="LA370" s="150"/>
      <c r="LB370" s="150"/>
      <c r="LC370" s="150"/>
      <c r="LD370" s="150"/>
      <c r="LE370" s="150"/>
      <c r="LF370" s="150"/>
      <c r="LG370" s="150"/>
      <c r="LH370" s="150"/>
      <c r="LI370" s="150"/>
      <c r="LJ370" s="150"/>
      <c r="LK370" s="150"/>
      <c r="LL370" s="150"/>
      <c r="LM370" s="150"/>
      <c r="LN370" s="150"/>
      <c r="LO370" s="150"/>
      <c r="LP370" s="150"/>
      <c r="LQ370" s="150"/>
      <c r="LR370" s="150"/>
    </row>
    <row r="371" spans="1:330" s="158" customFormat="1" ht="15" x14ac:dyDescent="0.2">
      <c r="A371" s="151" t="s">
        <v>616</v>
      </c>
      <c r="B371" s="151" t="s">
        <v>680</v>
      </c>
      <c r="C371" s="153">
        <v>43</v>
      </c>
      <c r="D371" s="153"/>
      <c r="E371" s="151" t="s">
        <v>101</v>
      </c>
      <c r="F371" s="174">
        <v>3111</v>
      </c>
      <c r="G371" s="155" t="s">
        <v>33</v>
      </c>
      <c r="H371" s="156"/>
      <c r="I371" s="94"/>
      <c r="J371" s="112"/>
      <c r="K371" s="94"/>
      <c r="L371" s="112"/>
      <c r="M371" s="118"/>
      <c r="N371" s="113"/>
      <c r="O371" s="118"/>
      <c r="P371" s="113"/>
      <c r="Q371" s="118"/>
      <c r="R371" s="113"/>
      <c r="S371" s="118">
        <v>30040</v>
      </c>
      <c r="T371" s="113"/>
      <c r="U371" s="94"/>
      <c r="V371" s="112"/>
      <c r="W371" s="118"/>
      <c r="X371" s="113"/>
      <c r="Y371" s="118"/>
      <c r="Z371" s="113"/>
      <c r="AA371" s="118"/>
      <c r="AB371" s="113"/>
      <c r="AC371" s="118">
        <v>10540</v>
      </c>
      <c r="AD371" s="113"/>
      <c r="AE371" s="118"/>
      <c r="AF371" s="113"/>
      <c r="AG371" s="118"/>
      <c r="AH371" s="113"/>
      <c r="AI371" s="118"/>
      <c r="AJ371" s="113"/>
      <c r="AK371" s="118"/>
      <c r="AL371" s="113"/>
      <c r="AM371" s="157"/>
      <c r="AN371" s="157"/>
      <c r="AO371" s="157"/>
      <c r="AP371" s="157"/>
      <c r="AQ371" s="157"/>
      <c r="AR371" s="157"/>
      <c r="AS371" s="157"/>
      <c r="AT371" s="157"/>
      <c r="AU371" s="157"/>
      <c r="AV371" s="157"/>
      <c r="AW371" s="157"/>
      <c r="AX371" s="157"/>
      <c r="AY371" s="157"/>
      <c r="AZ371" s="157"/>
      <c r="BA371" s="157"/>
      <c r="BB371" s="157"/>
      <c r="BC371" s="157"/>
      <c r="BD371" s="157"/>
      <c r="BE371" s="157"/>
      <c r="BF371" s="157"/>
      <c r="BG371" s="157"/>
      <c r="BH371" s="157"/>
      <c r="BI371" s="157"/>
      <c r="BJ371" s="157"/>
      <c r="BK371" s="157"/>
      <c r="BL371" s="157"/>
      <c r="BM371" s="157"/>
      <c r="BN371" s="157"/>
      <c r="BO371" s="157"/>
      <c r="BP371" s="157"/>
      <c r="BQ371" s="157"/>
      <c r="BR371" s="157"/>
      <c r="BS371" s="157"/>
      <c r="BT371" s="157"/>
      <c r="BU371" s="157"/>
      <c r="BV371" s="157"/>
      <c r="BW371" s="157"/>
      <c r="BX371" s="157"/>
      <c r="BY371" s="157"/>
      <c r="BZ371" s="157"/>
      <c r="CA371" s="157"/>
      <c r="CB371" s="157"/>
      <c r="CC371" s="157"/>
      <c r="CD371" s="157"/>
      <c r="CE371" s="157"/>
      <c r="CF371" s="157"/>
      <c r="CG371" s="157"/>
      <c r="CH371" s="157"/>
      <c r="CI371" s="157"/>
      <c r="CJ371" s="157"/>
      <c r="CK371" s="157"/>
      <c r="CL371" s="157"/>
      <c r="CM371" s="157"/>
      <c r="CN371" s="157"/>
      <c r="CO371" s="157"/>
      <c r="CP371" s="157"/>
      <c r="CQ371" s="157"/>
      <c r="CR371" s="157"/>
      <c r="CS371" s="157"/>
      <c r="CT371" s="157"/>
      <c r="CU371" s="157"/>
      <c r="CV371" s="157"/>
      <c r="CW371" s="157"/>
      <c r="CX371" s="157"/>
      <c r="CY371" s="157"/>
      <c r="CZ371" s="157"/>
      <c r="DA371" s="157"/>
      <c r="DB371" s="157"/>
      <c r="DC371" s="157"/>
      <c r="DD371" s="157"/>
      <c r="DE371" s="157"/>
      <c r="DF371" s="157"/>
      <c r="DG371" s="157"/>
      <c r="DH371" s="157"/>
      <c r="DI371" s="157"/>
      <c r="DJ371" s="157"/>
      <c r="DK371" s="157"/>
      <c r="DL371" s="157"/>
      <c r="DM371" s="157"/>
      <c r="DN371" s="157"/>
      <c r="DO371" s="157"/>
      <c r="DP371" s="157"/>
      <c r="DQ371" s="157"/>
      <c r="DR371" s="157"/>
      <c r="DS371" s="157"/>
      <c r="DT371" s="157"/>
      <c r="DU371" s="157"/>
      <c r="DV371" s="157"/>
      <c r="DW371" s="157"/>
      <c r="DX371" s="157"/>
      <c r="DY371" s="157"/>
      <c r="DZ371" s="157"/>
      <c r="EA371" s="157"/>
      <c r="EB371" s="157"/>
      <c r="EC371" s="157"/>
      <c r="ED371" s="157"/>
      <c r="EE371" s="157"/>
      <c r="EF371" s="157"/>
      <c r="EG371" s="157"/>
      <c r="EH371" s="157"/>
      <c r="EI371" s="157"/>
      <c r="EJ371" s="157"/>
      <c r="EK371" s="157"/>
      <c r="EL371" s="157"/>
      <c r="EM371" s="157"/>
      <c r="EN371" s="157"/>
      <c r="EO371" s="157"/>
      <c r="EP371" s="157"/>
      <c r="EQ371" s="157"/>
      <c r="ER371" s="157"/>
      <c r="ES371" s="157"/>
      <c r="ET371" s="157"/>
      <c r="EU371" s="157"/>
      <c r="EV371" s="157"/>
      <c r="EW371" s="157"/>
      <c r="EX371" s="157"/>
      <c r="EY371" s="157"/>
      <c r="EZ371" s="157"/>
      <c r="FA371" s="157"/>
      <c r="FB371" s="157"/>
      <c r="FC371" s="157"/>
      <c r="FD371" s="157"/>
      <c r="FE371" s="157"/>
      <c r="FF371" s="157"/>
      <c r="FG371" s="157"/>
      <c r="FH371" s="157"/>
      <c r="FI371" s="157"/>
      <c r="FJ371" s="157"/>
      <c r="FK371" s="157"/>
      <c r="FL371" s="157"/>
      <c r="FM371" s="157"/>
      <c r="FN371" s="157"/>
      <c r="FO371" s="157"/>
      <c r="FP371" s="157"/>
      <c r="FQ371" s="157"/>
      <c r="FR371" s="157"/>
      <c r="FS371" s="157"/>
      <c r="FT371" s="157"/>
      <c r="FU371" s="157"/>
      <c r="FV371" s="157"/>
      <c r="FW371" s="157"/>
      <c r="FX371" s="157"/>
      <c r="FY371" s="157"/>
      <c r="FZ371" s="157"/>
      <c r="GA371" s="157"/>
      <c r="GB371" s="157"/>
      <c r="GC371" s="157"/>
      <c r="GD371" s="157"/>
      <c r="GE371" s="157"/>
      <c r="GF371" s="157"/>
      <c r="GG371" s="157"/>
      <c r="GH371" s="157"/>
      <c r="GI371" s="157"/>
      <c r="GJ371" s="157"/>
      <c r="GK371" s="157"/>
      <c r="GL371" s="157"/>
      <c r="GM371" s="157"/>
      <c r="GN371" s="157"/>
      <c r="GO371" s="157"/>
      <c r="GP371" s="157"/>
      <c r="GQ371" s="157"/>
      <c r="GR371" s="157"/>
      <c r="GS371" s="157"/>
      <c r="GT371" s="157"/>
      <c r="GU371" s="157"/>
      <c r="GV371" s="157"/>
      <c r="GW371" s="157"/>
      <c r="GX371" s="157"/>
      <c r="GY371" s="157"/>
      <c r="GZ371" s="157"/>
      <c r="HA371" s="157"/>
      <c r="HB371" s="157"/>
      <c r="HC371" s="157"/>
      <c r="HD371" s="157"/>
      <c r="HE371" s="157"/>
      <c r="HF371" s="157"/>
      <c r="HG371" s="157"/>
      <c r="HH371" s="157"/>
      <c r="HI371" s="157"/>
      <c r="HJ371" s="157"/>
      <c r="HK371" s="157"/>
      <c r="HL371" s="157"/>
      <c r="HM371" s="157"/>
      <c r="HN371" s="157"/>
      <c r="HO371" s="157"/>
      <c r="HP371" s="157"/>
      <c r="HQ371" s="157"/>
      <c r="HR371" s="157"/>
      <c r="HS371" s="157"/>
      <c r="HT371" s="157"/>
      <c r="HU371" s="157"/>
      <c r="HV371" s="157"/>
      <c r="HW371" s="157"/>
      <c r="HX371" s="157"/>
      <c r="HY371" s="157"/>
      <c r="HZ371" s="157"/>
      <c r="IA371" s="157"/>
      <c r="IB371" s="157"/>
      <c r="IC371" s="157"/>
      <c r="ID371" s="157"/>
      <c r="IE371" s="157"/>
      <c r="IF371" s="157"/>
      <c r="IG371" s="157"/>
      <c r="IH371" s="157"/>
      <c r="II371" s="157"/>
      <c r="IJ371" s="157"/>
      <c r="IK371" s="157"/>
      <c r="IL371" s="157"/>
      <c r="IM371" s="157"/>
      <c r="IN371" s="157"/>
      <c r="IO371" s="157"/>
      <c r="IP371" s="157"/>
      <c r="IQ371" s="157"/>
      <c r="IR371" s="157"/>
      <c r="IS371" s="157"/>
      <c r="IT371" s="157"/>
      <c r="IU371" s="157"/>
      <c r="IV371" s="157"/>
      <c r="IW371" s="157"/>
      <c r="IX371" s="157"/>
      <c r="IY371" s="157"/>
      <c r="IZ371" s="157"/>
      <c r="JA371" s="157"/>
      <c r="JB371" s="157"/>
      <c r="JC371" s="157"/>
      <c r="JD371" s="157"/>
      <c r="JE371" s="157"/>
      <c r="JF371" s="157"/>
      <c r="JG371" s="157"/>
      <c r="JH371" s="157"/>
      <c r="JI371" s="157"/>
      <c r="JJ371" s="157"/>
      <c r="JK371" s="157"/>
      <c r="JL371" s="157"/>
      <c r="JM371" s="157"/>
      <c r="JN371" s="157"/>
      <c r="JO371" s="157"/>
      <c r="JP371" s="157"/>
      <c r="JQ371" s="157"/>
      <c r="JR371" s="157"/>
      <c r="JS371" s="157"/>
      <c r="JT371" s="157"/>
      <c r="JU371" s="157"/>
      <c r="JV371" s="157"/>
      <c r="JW371" s="157"/>
      <c r="JX371" s="157"/>
      <c r="JY371" s="157"/>
      <c r="JZ371" s="157"/>
      <c r="KA371" s="157"/>
      <c r="KB371" s="157"/>
      <c r="KC371" s="157"/>
      <c r="KD371" s="157"/>
      <c r="KE371" s="157"/>
      <c r="KF371" s="157"/>
      <c r="KG371" s="157"/>
      <c r="KH371" s="157"/>
      <c r="KI371" s="157"/>
      <c r="KJ371" s="157"/>
      <c r="KK371" s="157"/>
      <c r="KL371" s="157"/>
      <c r="KM371" s="157"/>
      <c r="KN371" s="157"/>
      <c r="KO371" s="157"/>
      <c r="KP371" s="157"/>
      <c r="KQ371" s="157"/>
      <c r="KR371" s="157"/>
      <c r="KS371" s="157"/>
      <c r="KT371" s="157"/>
      <c r="KU371" s="157"/>
      <c r="KV371" s="157"/>
      <c r="KW371" s="157"/>
      <c r="KX371" s="157"/>
      <c r="KY371" s="157"/>
      <c r="KZ371" s="157"/>
      <c r="LA371" s="157"/>
      <c r="LB371" s="157"/>
      <c r="LC371" s="157"/>
      <c r="LD371" s="157"/>
      <c r="LE371" s="157"/>
      <c r="LF371" s="157"/>
      <c r="LG371" s="157"/>
      <c r="LH371" s="157"/>
      <c r="LI371" s="157"/>
      <c r="LJ371" s="157"/>
      <c r="LK371" s="157"/>
      <c r="LL371" s="157"/>
      <c r="LM371" s="157"/>
      <c r="LN371" s="157"/>
      <c r="LO371" s="157"/>
      <c r="LP371" s="157"/>
      <c r="LQ371" s="157"/>
      <c r="LR371" s="157"/>
    </row>
    <row r="372" spans="1:330" s="159" customFormat="1" x14ac:dyDescent="0.2">
      <c r="A372" s="145" t="s">
        <v>616</v>
      </c>
      <c r="B372" s="145" t="s">
        <v>680</v>
      </c>
      <c r="C372" s="147">
        <v>43</v>
      </c>
      <c r="D372" s="147"/>
      <c r="E372" s="145"/>
      <c r="F372" s="168">
        <v>312</v>
      </c>
      <c r="G372" s="148"/>
      <c r="H372" s="149"/>
      <c r="I372" s="101">
        <f t="shared" ref="I372:AL372" si="678">I373</f>
        <v>0</v>
      </c>
      <c r="J372" s="101">
        <f t="shared" si="678"/>
        <v>0</v>
      </c>
      <c r="K372" s="101">
        <f t="shared" si="678"/>
        <v>0</v>
      </c>
      <c r="L372" s="101">
        <f t="shared" si="678"/>
        <v>0</v>
      </c>
      <c r="M372" s="108">
        <f t="shared" si="678"/>
        <v>0</v>
      </c>
      <c r="N372" s="108">
        <f t="shared" si="678"/>
        <v>0</v>
      </c>
      <c r="O372" s="108">
        <f t="shared" si="678"/>
        <v>0</v>
      </c>
      <c r="P372" s="108">
        <f t="shared" si="678"/>
        <v>0</v>
      </c>
      <c r="Q372" s="108">
        <f t="shared" si="678"/>
        <v>0</v>
      </c>
      <c r="R372" s="108">
        <f t="shared" si="678"/>
        <v>0</v>
      </c>
      <c r="S372" s="108">
        <f t="shared" si="678"/>
        <v>1400</v>
      </c>
      <c r="T372" s="108">
        <f t="shared" si="678"/>
        <v>0</v>
      </c>
      <c r="U372" s="101">
        <f t="shared" si="678"/>
        <v>0</v>
      </c>
      <c r="V372" s="101">
        <f t="shared" si="678"/>
        <v>0</v>
      </c>
      <c r="W372" s="108">
        <f t="shared" si="678"/>
        <v>0</v>
      </c>
      <c r="X372" s="108">
        <f t="shared" si="678"/>
        <v>0</v>
      </c>
      <c r="Y372" s="108">
        <f t="shared" si="678"/>
        <v>0</v>
      </c>
      <c r="Z372" s="108">
        <f t="shared" si="678"/>
        <v>0</v>
      </c>
      <c r="AA372" s="108">
        <f t="shared" si="678"/>
        <v>0</v>
      </c>
      <c r="AB372" s="108">
        <f t="shared" si="678"/>
        <v>0</v>
      </c>
      <c r="AC372" s="108">
        <f t="shared" si="678"/>
        <v>350</v>
      </c>
      <c r="AD372" s="108">
        <f t="shared" si="678"/>
        <v>0</v>
      </c>
      <c r="AE372" s="108">
        <f t="shared" si="678"/>
        <v>0</v>
      </c>
      <c r="AF372" s="108">
        <f t="shared" si="678"/>
        <v>0</v>
      </c>
      <c r="AG372" s="108">
        <f t="shared" si="678"/>
        <v>0</v>
      </c>
      <c r="AH372" s="108">
        <f t="shared" si="678"/>
        <v>0</v>
      </c>
      <c r="AI372" s="108">
        <f t="shared" si="678"/>
        <v>0</v>
      </c>
      <c r="AJ372" s="108">
        <f t="shared" si="678"/>
        <v>0</v>
      </c>
      <c r="AK372" s="108">
        <f t="shared" si="678"/>
        <v>0</v>
      </c>
      <c r="AL372" s="108">
        <f t="shared" si="678"/>
        <v>0</v>
      </c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0"/>
      <c r="BR372" s="150"/>
      <c r="BS372" s="150"/>
      <c r="BT372" s="150"/>
      <c r="BU372" s="150"/>
      <c r="BV372" s="150"/>
      <c r="BW372" s="150"/>
      <c r="BX372" s="150"/>
      <c r="BY372" s="150"/>
      <c r="BZ372" s="150"/>
      <c r="CA372" s="150"/>
      <c r="CB372" s="150"/>
      <c r="CC372" s="150"/>
      <c r="CD372" s="150"/>
      <c r="CE372" s="150"/>
      <c r="CF372" s="150"/>
      <c r="CG372" s="150"/>
      <c r="CH372" s="150"/>
      <c r="CI372" s="150"/>
      <c r="CJ372" s="150"/>
      <c r="CK372" s="150"/>
      <c r="CL372" s="150"/>
      <c r="CM372" s="150"/>
      <c r="CN372" s="150"/>
      <c r="CO372" s="150"/>
      <c r="CP372" s="150"/>
      <c r="CQ372" s="150"/>
      <c r="CR372" s="150"/>
      <c r="CS372" s="150"/>
      <c r="CT372" s="150"/>
      <c r="CU372" s="150"/>
      <c r="CV372" s="150"/>
      <c r="CW372" s="150"/>
      <c r="CX372" s="150"/>
      <c r="CY372" s="150"/>
      <c r="CZ372" s="150"/>
      <c r="DA372" s="150"/>
      <c r="DB372" s="150"/>
      <c r="DC372" s="150"/>
      <c r="DD372" s="150"/>
      <c r="DE372" s="150"/>
      <c r="DF372" s="150"/>
      <c r="DG372" s="150"/>
      <c r="DH372" s="150"/>
      <c r="DI372" s="150"/>
      <c r="DJ372" s="150"/>
      <c r="DK372" s="150"/>
      <c r="DL372" s="150"/>
      <c r="DM372" s="150"/>
      <c r="DN372" s="150"/>
      <c r="DO372" s="150"/>
      <c r="DP372" s="150"/>
      <c r="DQ372" s="150"/>
      <c r="DR372" s="150"/>
      <c r="DS372" s="150"/>
      <c r="DT372" s="150"/>
      <c r="DU372" s="150"/>
      <c r="DV372" s="150"/>
      <c r="DW372" s="150"/>
      <c r="DX372" s="150"/>
      <c r="DY372" s="150"/>
      <c r="DZ372" s="150"/>
      <c r="EA372" s="150"/>
      <c r="EB372" s="150"/>
      <c r="EC372" s="150"/>
      <c r="ED372" s="150"/>
      <c r="EE372" s="150"/>
      <c r="EF372" s="150"/>
      <c r="EG372" s="150"/>
      <c r="EH372" s="150"/>
      <c r="EI372" s="150"/>
      <c r="EJ372" s="150"/>
      <c r="EK372" s="150"/>
      <c r="EL372" s="150"/>
      <c r="EM372" s="150"/>
      <c r="EN372" s="150"/>
      <c r="EO372" s="150"/>
      <c r="EP372" s="150"/>
      <c r="EQ372" s="150"/>
      <c r="ER372" s="150"/>
      <c r="ES372" s="150"/>
      <c r="ET372" s="150"/>
      <c r="EU372" s="150"/>
      <c r="EV372" s="150"/>
      <c r="EW372" s="150"/>
      <c r="EX372" s="150"/>
      <c r="EY372" s="150"/>
      <c r="EZ372" s="150"/>
      <c r="FA372" s="150"/>
      <c r="FB372" s="150"/>
      <c r="FC372" s="150"/>
      <c r="FD372" s="150"/>
      <c r="FE372" s="150"/>
      <c r="FF372" s="150"/>
      <c r="FG372" s="150"/>
      <c r="FH372" s="150"/>
      <c r="FI372" s="150"/>
      <c r="FJ372" s="150"/>
      <c r="FK372" s="150"/>
      <c r="FL372" s="150"/>
      <c r="FM372" s="150"/>
      <c r="FN372" s="150"/>
      <c r="FO372" s="150"/>
      <c r="FP372" s="150"/>
      <c r="FQ372" s="150"/>
      <c r="FR372" s="150"/>
      <c r="FS372" s="150"/>
      <c r="FT372" s="150"/>
      <c r="FU372" s="150"/>
      <c r="FV372" s="150"/>
      <c r="FW372" s="150"/>
      <c r="FX372" s="150"/>
      <c r="FY372" s="150"/>
      <c r="FZ372" s="150"/>
      <c r="GA372" s="150"/>
      <c r="GB372" s="150"/>
      <c r="GC372" s="150"/>
      <c r="GD372" s="150"/>
      <c r="GE372" s="150"/>
      <c r="GF372" s="150"/>
      <c r="GG372" s="150"/>
      <c r="GH372" s="150"/>
      <c r="GI372" s="150"/>
      <c r="GJ372" s="150"/>
      <c r="GK372" s="150"/>
      <c r="GL372" s="150"/>
      <c r="GM372" s="150"/>
      <c r="GN372" s="150"/>
      <c r="GO372" s="150"/>
      <c r="GP372" s="150"/>
      <c r="GQ372" s="150"/>
      <c r="GR372" s="150"/>
      <c r="GS372" s="150"/>
      <c r="GT372" s="150"/>
      <c r="GU372" s="150"/>
      <c r="GV372" s="150"/>
      <c r="GW372" s="150"/>
      <c r="GX372" s="150"/>
      <c r="GY372" s="150"/>
      <c r="GZ372" s="150"/>
      <c r="HA372" s="150"/>
      <c r="HB372" s="150"/>
      <c r="HC372" s="150"/>
      <c r="HD372" s="150"/>
      <c r="HE372" s="150"/>
      <c r="HF372" s="150"/>
      <c r="HG372" s="150"/>
      <c r="HH372" s="150"/>
      <c r="HI372" s="150"/>
      <c r="HJ372" s="150"/>
      <c r="HK372" s="150"/>
      <c r="HL372" s="150"/>
      <c r="HM372" s="150"/>
      <c r="HN372" s="150"/>
      <c r="HO372" s="150"/>
      <c r="HP372" s="150"/>
      <c r="HQ372" s="150"/>
      <c r="HR372" s="150"/>
      <c r="HS372" s="150"/>
      <c r="HT372" s="150"/>
      <c r="HU372" s="150"/>
      <c r="HV372" s="150"/>
      <c r="HW372" s="150"/>
      <c r="HX372" s="150"/>
      <c r="HY372" s="150"/>
      <c r="HZ372" s="150"/>
      <c r="IA372" s="150"/>
      <c r="IB372" s="150"/>
      <c r="IC372" s="150"/>
      <c r="ID372" s="150"/>
      <c r="IE372" s="150"/>
      <c r="IF372" s="150"/>
      <c r="IG372" s="150"/>
      <c r="IH372" s="150"/>
      <c r="II372" s="150"/>
      <c r="IJ372" s="150"/>
      <c r="IK372" s="150"/>
      <c r="IL372" s="150"/>
      <c r="IM372" s="150"/>
      <c r="IN372" s="150"/>
      <c r="IO372" s="150"/>
      <c r="IP372" s="150"/>
      <c r="IQ372" s="150"/>
      <c r="IR372" s="150"/>
      <c r="IS372" s="150"/>
      <c r="IT372" s="150"/>
      <c r="IU372" s="150"/>
      <c r="IV372" s="150"/>
      <c r="IW372" s="150"/>
      <c r="IX372" s="150"/>
      <c r="IY372" s="150"/>
      <c r="IZ372" s="150"/>
      <c r="JA372" s="150"/>
      <c r="JB372" s="150"/>
      <c r="JC372" s="150"/>
      <c r="JD372" s="150"/>
      <c r="JE372" s="150"/>
      <c r="JF372" s="150"/>
      <c r="JG372" s="150"/>
      <c r="JH372" s="150"/>
      <c r="JI372" s="150"/>
      <c r="JJ372" s="150"/>
      <c r="JK372" s="150"/>
      <c r="JL372" s="150"/>
      <c r="JM372" s="150"/>
      <c r="JN372" s="150"/>
      <c r="JO372" s="150"/>
      <c r="JP372" s="150"/>
      <c r="JQ372" s="150"/>
      <c r="JR372" s="150"/>
      <c r="JS372" s="150"/>
      <c r="JT372" s="150"/>
      <c r="JU372" s="150"/>
      <c r="JV372" s="150"/>
      <c r="JW372" s="150"/>
      <c r="JX372" s="150"/>
      <c r="JY372" s="150"/>
      <c r="JZ372" s="150"/>
      <c r="KA372" s="150"/>
      <c r="KB372" s="150"/>
      <c r="KC372" s="150"/>
      <c r="KD372" s="150"/>
      <c r="KE372" s="150"/>
      <c r="KF372" s="150"/>
      <c r="KG372" s="150"/>
      <c r="KH372" s="150"/>
      <c r="KI372" s="150"/>
      <c r="KJ372" s="150"/>
      <c r="KK372" s="150"/>
      <c r="KL372" s="150"/>
      <c r="KM372" s="150"/>
      <c r="KN372" s="150"/>
      <c r="KO372" s="150"/>
      <c r="KP372" s="150"/>
      <c r="KQ372" s="150"/>
      <c r="KR372" s="150"/>
      <c r="KS372" s="150"/>
      <c r="KT372" s="150"/>
      <c r="KU372" s="150"/>
      <c r="KV372" s="150"/>
      <c r="KW372" s="150"/>
      <c r="KX372" s="150"/>
      <c r="KY372" s="150"/>
      <c r="KZ372" s="150"/>
      <c r="LA372" s="150"/>
      <c r="LB372" s="150"/>
      <c r="LC372" s="150"/>
      <c r="LD372" s="150"/>
      <c r="LE372" s="150"/>
      <c r="LF372" s="150"/>
      <c r="LG372" s="150"/>
      <c r="LH372" s="150"/>
      <c r="LI372" s="150"/>
      <c r="LJ372" s="150"/>
      <c r="LK372" s="150"/>
      <c r="LL372" s="150"/>
      <c r="LM372" s="150"/>
      <c r="LN372" s="150"/>
      <c r="LO372" s="150"/>
      <c r="LP372" s="150"/>
      <c r="LQ372" s="150"/>
      <c r="LR372" s="150"/>
    </row>
    <row r="373" spans="1:330" s="158" customFormat="1" ht="15" x14ac:dyDescent="0.2">
      <c r="A373" s="151" t="s">
        <v>616</v>
      </c>
      <c r="B373" s="151" t="s">
        <v>680</v>
      </c>
      <c r="C373" s="153">
        <v>43</v>
      </c>
      <c r="D373" s="153"/>
      <c r="E373" s="151" t="s">
        <v>101</v>
      </c>
      <c r="F373" s="174">
        <v>3121</v>
      </c>
      <c r="G373" s="155" t="s">
        <v>471</v>
      </c>
      <c r="H373" s="156"/>
      <c r="I373" s="94"/>
      <c r="J373" s="112"/>
      <c r="K373" s="94"/>
      <c r="L373" s="112"/>
      <c r="M373" s="118"/>
      <c r="N373" s="113"/>
      <c r="O373" s="118"/>
      <c r="P373" s="113"/>
      <c r="Q373" s="118"/>
      <c r="R373" s="113"/>
      <c r="S373" s="118">
        <v>1400</v>
      </c>
      <c r="T373" s="113"/>
      <c r="U373" s="94"/>
      <c r="V373" s="112"/>
      <c r="W373" s="118"/>
      <c r="X373" s="113"/>
      <c r="Y373" s="118"/>
      <c r="Z373" s="113"/>
      <c r="AA373" s="118"/>
      <c r="AB373" s="113"/>
      <c r="AC373" s="118">
        <v>350</v>
      </c>
      <c r="AD373" s="113"/>
      <c r="AE373" s="118"/>
      <c r="AF373" s="113"/>
      <c r="AG373" s="118"/>
      <c r="AH373" s="113"/>
      <c r="AI373" s="118"/>
      <c r="AJ373" s="113"/>
      <c r="AK373" s="118"/>
      <c r="AL373" s="113"/>
      <c r="AM373" s="157"/>
      <c r="AN373" s="157"/>
      <c r="AO373" s="157"/>
      <c r="AP373" s="157"/>
      <c r="AQ373" s="157"/>
      <c r="AR373" s="157"/>
      <c r="AS373" s="157"/>
      <c r="AT373" s="157"/>
      <c r="AU373" s="157"/>
      <c r="AV373" s="157"/>
      <c r="AW373" s="157"/>
      <c r="AX373" s="157"/>
      <c r="AY373" s="157"/>
      <c r="AZ373" s="157"/>
      <c r="BA373" s="157"/>
      <c r="BB373" s="157"/>
      <c r="BC373" s="157"/>
      <c r="BD373" s="157"/>
      <c r="BE373" s="157"/>
      <c r="BF373" s="157"/>
      <c r="BG373" s="157"/>
      <c r="BH373" s="157"/>
      <c r="BI373" s="157"/>
      <c r="BJ373" s="157"/>
      <c r="BK373" s="157"/>
      <c r="BL373" s="157"/>
      <c r="BM373" s="157"/>
      <c r="BN373" s="157"/>
      <c r="BO373" s="157"/>
      <c r="BP373" s="157"/>
      <c r="BQ373" s="157"/>
      <c r="BR373" s="157"/>
      <c r="BS373" s="157"/>
      <c r="BT373" s="157"/>
      <c r="BU373" s="157"/>
      <c r="BV373" s="157"/>
      <c r="BW373" s="157"/>
      <c r="BX373" s="157"/>
      <c r="BY373" s="157"/>
      <c r="BZ373" s="157"/>
      <c r="CA373" s="157"/>
      <c r="CB373" s="157"/>
      <c r="CC373" s="157"/>
      <c r="CD373" s="157"/>
      <c r="CE373" s="157"/>
      <c r="CF373" s="157"/>
      <c r="CG373" s="157"/>
      <c r="CH373" s="157"/>
      <c r="CI373" s="157"/>
      <c r="CJ373" s="157"/>
      <c r="CK373" s="157"/>
      <c r="CL373" s="157"/>
      <c r="CM373" s="157"/>
      <c r="CN373" s="157"/>
      <c r="CO373" s="157"/>
      <c r="CP373" s="157"/>
      <c r="CQ373" s="157"/>
      <c r="CR373" s="157"/>
      <c r="CS373" s="157"/>
      <c r="CT373" s="157"/>
      <c r="CU373" s="157"/>
      <c r="CV373" s="157"/>
      <c r="CW373" s="157"/>
      <c r="CX373" s="157"/>
      <c r="CY373" s="157"/>
      <c r="CZ373" s="157"/>
      <c r="DA373" s="157"/>
      <c r="DB373" s="157"/>
      <c r="DC373" s="157"/>
      <c r="DD373" s="157"/>
      <c r="DE373" s="157"/>
      <c r="DF373" s="157"/>
      <c r="DG373" s="157"/>
      <c r="DH373" s="157"/>
      <c r="DI373" s="157"/>
      <c r="DJ373" s="157"/>
      <c r="DK373" s="157"/>
      <c r="DL373" s="157"/>
      <c r="DM373" s="157"/>
      <c r="DN373" s="157"/>
      <c r="DO373" s="157"/>
      <c r="DP373" s="157"/>
      <c r="DQ373" s="157"/>
      <c r="DR373" s="157"/>
      <c r="DS373" s="157"/>
      <c r="DT373" s="157"/>
      <c r="DU373" s="157"/>
      <c r="DV373" s="157"/>
      <c r="DW373" s="157"/>
      <c r="DX373" s="157"/>
      <c r="DY373" s="157"/>
      <c r="DZ373" s="157"/>
      <c r="EA373" s="157"/>
      <c r="EB373" s="157"/>
      <c r="EC373" s="157"/>
      <c r="ED373" s="157"/>
      <c r="EE373" s="157"/>
      <c r="EF373" s="157"/>
      <c r="EG373" s="157"/>
      <c r="EH373" s="157"/>
      <c r="EI373" s="157"/>
      <c r="EJ373" s="157"/>
      <c r="EK373" s="157"/>
      <c r="EL373" s="157"/>
      <c r="EM373" s="157"/>
      <c r="EN373" s="157"/>
      <c r="EO373" s="157"/>
      <c r="EP373" s="157"/>
      <c r="EQ373" s="157"/>
      <c r="ER373" s="157"/>
      <c r="ES373" s="157"/>
      <c r="ET373" s="157"/>
      <c r="EU373" s="157"/>
      <c r="EV373" s="157"/>
      <c r="EW373" s="157"/>
      <c r="EX373" s="157"/>
      <c r="EY373" s="157"/>
      <c r="EZ373" s="157"/>
      <c r="FA373" s="157"/>
      <c r="FB373" s="157"/>
      <c r="FC373" s="157"/>
      <c r="FD373" s="157"/>
      <c r="FE373" s="157"/>
      <c r="FF373" s="157"/>
      <c r="FG373" s="157"/>
      <c r="FH373" s="157"/>
      <c r="FI373" s="157"/>
      <c r="FJ373" s="157"/>
      <c r="FK373" s="157"/>
      <c r="FL373" s="157"/>
      <c r="FM373" s="157"/>
      <c r="FN373" s="157"/>
      <c r="FO373" s="157"/>
      <c r="FP373" s="157"/>
      <c r="FQ373" s="157"/>
      <c r="FR373" s="157"/>
      <c r="FS373" s="157"/>
      <c r="FT373" s="157"/>
      <c r="FU373" s="157"/>
      <c r="FV373" s="157"/>
      <c r="FW373" s="157"/>
      <c r="FX373" s="157"/>
      <c r="FY373" s="157"/>
      <c r="FZ373" s="157"/>
      <c r="GA373" s="157"/>
      <c r="GB373" s="157"/>
      <c r="GC373" s="157"/>
      <c r="GD373" s="157"/>
      <c r="GE373" s="157"/>
      <c r="GF373" s="157"/>
      <c r="GG373" s="157"/>
      <c r="GH373" s="157"/>
      <c r="GI373" s="157"/>
      <c r="GJ373" s="157"/>
      <c r="GK373" s="157"/>
      <c r="GL373" s="157"/>
      <c r="GM373" s="157"/>
      <c r="GN373" s="157"/>
      <c r="GO373" s="157"/>
      <c r="GP373" s="157"/>
      <c r="GQ373" s="157"/>
      <c r="GR373" s="157"/>
      <c r="GS373" s="157"/>
      <c r="GT373" s="157"/>
      <c r="GU373" s="157"/>
      <c r="GV373" s="157"/>
      <c r="GW373" s="157"/>
      <c r="GX373" s="157"/>
      <c r="GY373" s="157"/>
      <c r="GZ373" s="157"/>
      <c r="HA373" s="157"/>
      <c r="HB373" s="157"/>
      <c r="HC373" s="157"/>
      <c r="HD373" s="157"/>
      <c r="HE373" s="157"/>
      <c r="HF373" s="157"/>
      <c r="HG373" s="157"/>
      <c r="HH373" s="157"/>
      <c r="HI373" s="157"/>
      <c r="HJ373" s="157"/>
      <c r="HK373" s="157"/>
      <c r="HL373" s="157"/>
      <c r="HM373" s="157"/>
      <c r="HN373" s="157"/>
      <c r="HO373" s="157"/>
      <c r="HP373" s="157"/>
      <c r="HQ373" s="157"/>
      <c r="HR373" s="157"/>
      <c r="HS373" s="157"/>
      <c r="HT373" s="157"/>
      <c r="HU373" s="157"/>
      <c r="HV373" s="157"/>
      <c r="HW373" s="157"/>
      <c r="HX373" s="157"/>
      <c r="HY373" s="157"/>
      <c r="HZ373" s="157"/>
      <c r="IA373" s="157"/>
      <c r="IB373" s="157"/>
      <c r="IC373" s="157"/>
      <c r="ID373" s="157"/>
      <c r="IE373" s="157"/>
      <c r="IF373" s="157"/>
      <c r="IG373" s="157"/>
      <c r="IH373" s="157"/>
      <c r="II373" s="157"/>
      <c r="IJ373" s="157"/>
      <c r="IK373" s="157"/>
      <c r="IL373" s="157"/>
      <c r="IM373" s="157"/>
      <c r="IN373" s="157"/>
      <c r="IO373" s="157"/>
      <c r="IP373" s="157"/>
      <c r="IQ373" s="157"/>
      <c r="IR373" s="157"/>
      <c r="IS373" s="157"/>
      <c r="IT373" s="157"/>
      <c r="IU373" s="157"/>
      <c r="IV373" s="157"/>
      <c r="IW373" s="157"/>
      <c r="IX373" s="157"/>
      <c r="IY373" s="157"/>
      <c r="IZ373" s="157"/>
      <c r="JA373" s="157"/>
      <c r="JB373" s="157"/>
      <c r="JC373" s="157"/>
      <c r="JD373" s="157"/>
      <c r="JE373" s="157"/>
      <c r="JF373" s="157"/>
      <c r="JG373" s="157"/>
      <c r="JH373" s="157"/>
      <c r="JI373" s="157"/>
      <c r="JJ373" s="157"/>
      <c r="JK373" s="157"/>
      <c r="JL373" s="157"/>
      <c r="JM373" s="157"/>
      <c r="JN373" s="157"/>
      <c r="JO373" s="157"/>
      <c r="JP373" s="157"/>
      <c r="JQ373" s="157"/>
      <c r="JR373" s="157"/>
      <c r="JS373" s="157"/>
      <c r="JT373" s="157"/>
      <c r="JU373" s="157"/>
      <c r="JV373" s="157"/>
      <c r="JW373" s="157"/>
      <c r="JX373" s="157"/>
      <c r="JY373" s="157"/>
      <c r="JZ373" s="157"/>
      <c r="KA373" s="157"/>
      <c r="KB373" s="157"/>
      <c r="KC373" s="157"/>
      <c r="KD373" s="157"/>
      <c r="KE373" s="157"/>
      <c r="KF373" s="157"/>
      <c r="KG373" s="157"/>
      <c r="KH373" s="157"/>
      <c r="KI373" s="157"/>
      <c r="KJ373" s="157"/>
      <c r="KK373" s="157"/>
      <c r="KL373" s="157"/>
      <c r="KM373" s="157"/>
      <c r="KN373" s="157"/>
      <c r="KO373" s="157"/>
      <c r="KP373" s="157"/>
      <c r="KQ373" s="157"/>
      <c r="KR373" s="157"/>
      <c r="KS373" s="157"/>
      <c r="KT373" s="157"/>
      <c r="KU373" s="157"/>
      <c r="KV373" s="157"/>
      <c r="KW373" s="157"/>
      <c r="KX373" s="157"/>
      <c r="KY373" s="157"/>
      <c r="KZ373" s="157"/>
      <c r="LA373" s="157"/>
      <c r="LB373" s="157"/>
      <c r="LC373" s="157"/>
      <c r="LD373" s="157"/>
      <c r="LE373" s="157"/>
      <c r="LF373" s="157"/>
      <c r="LG373" s="157"/>
      <c r="LH373" s="157"/>
      <c r="LI373" s="157"/>
      <c r="LJ373" s="157"/>
      <c r="LK373" s="157"/>
      <c r="LL373" s="157"/>
      <c r="LM373" s="157"/>
      <c r="LN373" s="157"/>
      <c r="LO373" s="157"/>
      <c r="LP373" s="157"/>
      <c r="LQ373" s="157"/>
      <c r="LR373" s="157"/>
    </row>
    <row r="374" spans="1:330" s="159" customFormat="1" x14ac:dyDescent="0.2">
      <c r="A374" s="145" t="s">
        <v>616</v>
      </c>
      <c r="B374" s="145" t="s">
        <v>680</v>
      </c>
      <c r="C374" s="147">
        <v>43</v>
      </c>
      <c r="D374" s="147"/>
      <c r="E374" s="145"/>
      <c r="F374" s="168">
        <v>313</v>
      </c>
      <c r="G374" s="148"/>
      <c r="H374" s="149"/>
      <c r="I374" s="101">
        <f t="shared" ref="I374:AL374" si="679">I375</f>
        <v>0</v>
      </c>
      <c r="J374" s="101">
        <f t="shared" si="679"/>
        <v>0</v>
      </c>
      <c r="K374" s="101">
        <f t="shared" si="679"/>
        <v>0</v>
      </c>
      <c r="L374" s="101">
        <f t="shared" si="679"/>
        <v>0</v>
      </c>
      <c r="M374" s="108">
        <f t="shared" si="679"/>
        <v>0</v>
      </c>
      <c r="N374" s="108">
        <f t="shared" si="679"/>
        <v>0</v>
      </c>
      <c r="O374" s="108">
        <f t="shared" si="679"/>
        <v>0</v>
      </c>
      <c r="P374" s="108">
        <f t="shared" si="679"/>
        <v>0</v>
      </c>
      <c r="Q374" s="108">
        <f t="shared" si="679"/>
        <v>0</v>
      </c>
      <c r="R374" s="108">
        <f t="shared" si="679"/>
        <v>0</v>
      </c>
      <c r="S374" s="108">
        <f t="shared" si="679"/>
        <v>5180</v>
      </c>
      <c r="T374" s="108">
        <f t="shared" si="679"/>
        <v>0</v>
      </c>
      <c r="U374" s="101">
        <f t="shared" si="679"/>
        <v>0</v>
      </c>
      <c r="V374" s="101">
        <f t="shared" si="679"/>
        <v>0</v>
      </c>
      <c r="W374" s="108">
        <f t="shared" si="679"/>
        <v>0</v>
      </c>
      <c r="X374" s="108">
        <f t="shared" si="679"/>
        <v>0</v>
      </c>
      <c r="Y374" s="108">
        <f t="shared" si="679"/>
        <v>0</v>
      </c>
      <c r="Z374" s="108">
        <f t="shared" si="679"/>
        <v>0</v>
      </c>
      <c r="AA374" s="108">
        <f t="shared" si="679"/>
        <v>0</v>
      </c>
      <c r="AB374" s="108">
        <f t="shared" si="679"/>
        <v>0</v>
      </c>
      <c r="AC374" s="108">
        <f t="shared" si="679"/>
        <v>1580</v>
      </c>
      <c r="AD374" s="108">
        <f t="shared" si="679"/>
        <v>0</v>
      </c>
      <c r="AE374" s="108">
        <f t="shared" si="679"/>
        <v>0</v>
      </c>
      <c r="AF374" s="108">
        <f t="shared" si="679"/>
        <v>0</v>
      </c>
      <c r="AG374" s="108">
        <f t="shared" si="679"/>
        <v>0</v>
      </c>
      <c r="AH374" s="108">
        <f t="shared" si="679"/>
        <v>0</v>
      </c>
      <c r="AI374" s="108">
        <f t="shared" si="679"/>
        <v>0</v>
      </c>
      <c r="AJ374" s="108">
        <f t="shared" si="679"/>
        <v>0</v>
      </c>
      <c r="AK374" s="108">
        <f t="shared" si="679"/>
        <v>0</v>
      </c>
      <c r="AL374" s="108">
        <f t="shared" si="679"/>
        <v>0</v>
      </c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0"/>
      <c r="BR374" s="150"/>
      <c r="BS374" s="150"/>
      <c r="BT374" s="150"/>
      <c r="BU374" s="150"/>
      <c r="BV374" s="150"/>
      <c r="BW374" s="150"/>
      <c r="BX374" s="150"/>
      <c r="BY374" s="150"/>
      <c r="BZ374" s="150"/>
      <c r="CA374" s="150"/>
      <c r="CB374" s="150"/>
      <c r="CC374" s="150"/>
      <c r="CD374" s="150"/>
      <c r="CE374" s="150"/>
      <c r="CF374" s="150"/>
      <c r="CG374" s="150"/>
      <c r="CH374" s="150"/>
      <c r="CI374" s="150"/>
      <c r="CJ374" s="150"/>
      <c r="CK374" s="150"/>
      <c r="CL374" s="150"/>
      <c r="CM374" s="150"/>
      <c r="CN374" s="150"/>
      <c r="CO374" s="150"/>
      <c r="CP374" s="150"/>
      <c r="CQ374" s="150"/>
      <c r="CR374" s="150"/>
      <c r="CS374" s="150"/>
      <c r="CT374" s="150"/>
      <c r="CU374" s="150"/>
      <c r="CV374" s="150"/>
      <c r="CW374" s="150"/>
      <c r="CX374" s="150"/>
      <c r="CY374" s="150"/>
      <c r="CZ374" s="150"/>
      <c r="DA374" s="150"/>
      <c r="DB374" s="150"/>
      <c r="DC374" s="150"/>
      <c r="DD374" s="150"/>
      <c r="DE374" s="150"/>
      <c r="DF374" s="150"/>
      <c r="DG374" s="150"/>
      <c r="DH374" s="150"/>
      <c r="DI374" s="150"/>
      <c r="DJ374" s="150"/>
      <c r="DK374" s="150"/>
      <c r="DL374" s="150"/>
      <c r="DM374" s="150"/>
      <c r="DN374" s="150"/>
      <c r="DO374" s="150"/>
      <c r="DP374" s="150"/>
      <c r="DQ374" s="150"/>
      <c r="DR374" s="150"/>
      <c r="DS374" s="150"/>
      <c r="DT374" s="150"/>
      <c r="DU374" s="150"/>
      <c r="DV374" s="150"/>
      <c r="DW374" s="150"/>
      <c r="DX374" s="150"/>
      <c r="DY374" s="150"/>
      <c r="DZ374" s="150"/>
      <c r="EA374" s="150"/>
      <c r="EB374" s="150"/>
      <c r="EC374" s="150"/>
      <c r="ED374" s="150"/>
      <c r="EE374" s="150"/>
      <c r="EF374" s="150"/>
      <c r="EG374" s="150"/>
      <c r="EH374" s="150"/>
      <c r="EI374" s="150"/>
      <c r="EJ374" s="150"/>
      <c r="EK374" s="150"/>
      <c r="EL374" s="150"/>
      <c r="EM374" s="150"/>
      <c r="EN374" s="150"/>
      <c r="EO374" s="150"/>
      <c r="EP374" s="150"/>
      <c r="EQ374" s="150"/>
      <c r="ER374" s="150"/>
      <c r="ES374" s="150"/>
      <c r="ET374" s="150"/>
      <c r="EU374" s="150"/>
      <c r="EV374" s="150"/>
      <c r="EW374" s="150"/>
      <c r="EX374" s="150"/>
      <c r="EY374" s="150"/>
      <c r="EZ374" s="150"/>
      <c r="FA374" s="150"/>
      <c r="FB374" s="150"/>
      <c r="FC374" s="150"/>
      <c r="FD374" s="150"/>
      <c r="FE374" s="150"/>
      <c r="FF374" s="150"/>
      <c r="FG374" s="150"/>
      <c r="FH374" s="150"/>
      <c r="FI374" s="150"/>
      <c r="FJ374" s="150"/>
      <c r="FK374" s="150"/>
      <c r="FL374" s="150"/>
      <c r="FM374" s="150"/>
      <c r="FN374" s="150"/>
      <c r="FO374" s="150"/>
      <c r="FP374" s="150"/>
      <c r="FQ374" s="150"/>
      <c r="FR374" s="150"/>
      <c r="FS374" s="150"/>
      <c r="FT374" s="150"/>
      <c r="FU374" s="150"/>
      <c r="FV374" s="150"/>
      <c r="FW374" s="150"/>
      <c r="FX374" s="150"/>
      <c r="FY374" s="150"/>
      <c r="FZ374" s="150"/>
      <c r="GA374" s="150"/>
      <c r="GB374" s="150"/>
      <c r="GC374" s="150"/>
      <c r="GD374" s="150"/>
      <c r="GE374" s="150"/>
      <c r="GF374" s="150"/>
      <c r="GG374" s="150"/>
      <c r="GH374" s="150"/>
      <c r="GI374" s="150"/>
      <c r="GJ374" s="150"/>
      <c r="GK374" s="150"/>
      <c r="GL374" s="150"/>
      <c r="GM374" s="150"/>
      <c r="GN374" s="150"/>
      <c r="GO374" s="150"/>
      <c r="GP374" s="150"/>
      <c r="GQ374" s="150"/>
      <c r="GR374" s="150"/>
      <c r="GS374" s="150"/>
      <c r="GT374" s="150"/>
      <c r="GU374" s="150"/>
      <c r="GV374" s="150"/>
      <c r="GW374" s="150"/>
      <c r="GX374" s="150"/>
      <c r="GY374" s="150"/>
      <c r="GZ374" s="150"/>
      <c r="HA374" s="150"/>
      <c r="HB374" s="150"/>
      <c r="HC374" s="150"/>
      <c r="HD374" s="150"/>
      <c r="HE374" s="150"/>
      <c r="HF374" s="150"/>
      <c r="HG374" s="150"/>
      <c r="HH374" s="150"/>
      <c r="HI374" s="150"/>
      <c r="HJ374" s="150"/>
      <c r="HK374" s="150"/>
      <c r="HL374" s="150"/>
      <c r="HM374" s="150"/>
      <c r="HN374" s="150"/>
      <c r="HO374" s="150"/>
      <c r="HP374" s="150"/>
      <c r="HQ374" s="150"/>
      <c r="HR374" s="150"/>
      <c r="HS374" s="150"/>
      <c r="HT374" s="150"/>
      <c r="HU374" s="150"/>
      <c r="HV374" s="150"/>
      <c r="HW374" s="150"/>
      <c r="HX374" s="150"/>
      <c r="HY374" s="150"/>
      <c r="HZ374" s="150"/>
      <c r="IA374" s="150"/>
      <c r="IB374" s="150"/>
      <c r="IC374" s="150"/>
      <c r="ID374" s="150"/>
      <c r="IE374" s="150"/>
      <c r="IF374" s="150"/>
      <c r="IG374" s="150"/>
      <c r="IH374" s="150"/>
      <c r="II374" s="150"/>
      <c r="IJ374" s="150"/>
      <c r="IK374" s="150"/>
      <c r="IL374" s="150"/>
      <c r="IM374" s="150"/>
      <c r="IN374" s="150"/>
      <c r="IO374" s="150"/>
      <c r="IP374" s="150"/>
      <c r="IQ374" s="150"/>
      <c r="IR374" s="150"/>
      <c r="IS374" s="150"/>
      <c r="IT374" s="150"/>
      <c r="IU374" s="150"/>
      <c r="IV374" s="150"/>
      <c r="IW374" s="150"/>
      <c r="IX374" s="150"/>
      <c r="IY374" s="150"/>
      <c r="IZ374" s="150"/>
      <c r="JA374" s="150"/>
      <c r="JB374" s="150"/>
      <c r="JC374" s="150"/>
      <c r="JD374" s="150"/>
      <c r="JE374" s="150"/>
      <c r="JF374" s="150"/>
      <c r="JG374" s="150"/>
      <c r="JH374" s="150"/>
      <c r="JI374" s="150"/>
      <c r="JJ374" s="150"/>
      <c r="JK374" s="150"/>
      <c r="JL374" s="150"/>
      <c r="JM374" s="150"/>
      <c r="JN374" s="150"/>
      <c r="JO374" s="150"/>
      <c r="JP374" s="150"/>
      <c r="JQ374" s="150"/>
      <c r="JR374" s="150"/>
      <c r="JS374" s="150"/>
      <c r="JT374" s="150"/>
      <c r="JU374" s="150"/>
      <c r="JV374" s="150"/>
      <c r="JW374" s="150"/>
      <c r="JX374" s="150"/>
      <c r="JY374" s="150"/>
      <c r="JZ374" s="150"/>
      <c r="KA374" s="150"/>
      <c r="KB374" s="150"/>
      <c r="KC374" s="150"/>
      <c r="KD374" s="150"/>
      <c r="KE374" s="150"/>
      <c r="KF374" s="150"/>
      <c r="KG374" s="150"/>
      <c r="KH374" s="150"/>
      <c r="KI374" s="150"/>
      <c r="KJ374" s="150"/>
      <c r="KK374" s="150"/>
      <c r="KL374" s="150"/>
      <c r="KM374" s="150"/>
      <c r="KN374" s="150"/>
      <c r="KO374" s="150"/>
      <c r="KP374" s="150"/>
      <c r="KQ374" s="150"/>
      <c r="KR374" s="150"/>
      <c r="KS374" s="150"/>
      <c r="KT374" s="150"/>
      <c r="KU374" s="150"/>
      <c r="KV374" s="150"/>
      <c r="KW374" s="150"/>
      <c r="KX374" s="150"/>
      <c r="KY374" s="150"/>
      <c r="KZ374" s="150"/>
      <c r="LA374" s="150"/>
      <c r="LB374" s="150"/>
      <c r="LC374" s="150"/>
      <c r="LD374" s="150"/>
      <c r="LE374" s="150"/>
      <c r="LF374" s="150"/>
      <c r="LG374" s="150"/>
      <c r="LH374" s="150"/>
      <c r="LI374" s="150"/>
      <c r="LJ374" s="150"/>
      <c r="LK374" s="150"/>
      <c r="LL374" s="150"/>
      <c r="LM374" s="150"/>
      <c r="LN374" s="150"/>
      <c r="LO374" s="150"/>
      <c r="LP374" s="150"/>
      <c r="LQ374" s="150"/>
      <c r="LR374" s="150"/>
    </row>
    <row r="375" spans="1:330" s="158" customFormat="1" ht="15" x14ac:dyDescent="0.2">
      <c r="A375" s="151" t="s">
        <v>616</v>
      </c>
      <c r="B375" s="151" t="s">
        <v>680</v>
      </c>
      <c r="C375" s="153">
        <v>43</v>
      </c>
      <c r="D375" s="153"/>
      <c r="E375" s="151" t="s">
        <v>101</v>
      </c>
      <c r="F375" s="174">
        <v>3132</v>
      </c>
      <c r="G375" s="155" t="s">
        <v>40</v>
      </c>
      <c r="H375" s="156"/>
      <c r="I375" s="94"/>
      <c r="J375" s="112"/>
      <c r="K375" s="94"/>
      <c r="L375" s="112"/>
      <c r="M375" s="118"/>
      <c r="N375" s="113"/>
      <c r="O375" s="118"/>
      <c r="P375" s="113"/>
      <c r="Q375" s="118"/>
      <c r="R375" s="113"/>
      <c r="S375" s="118">
        <v>5180</v>
      </c>
      <c r="T375" s="113"/>
      <c r="U375" s="94"/>
      <c r="V375" s="112"/>
      <c r="W375" s="118"/>
      <c r="X375" s="113"/>
      <c r="Y375" s="118"/>
      <c r="Z375" s="113"/>
      <c r="AA375" s="118"/>
      <c r="AB375" s="113"/>
      <c r="AC375" s="118">
        <v>1580</v>
      </c>
      <c r="AD375" s="113"/>
      <c r="AE375" s="118"/>
      <c r="AF375" s="113"/>
      <c r="AG375" s="118"/>
      <c r="AH375" s="113"/>
      <c r="AI375" s="118"/>
      <c r="AJ375" s="113"/>
      <c r="AK375" s="118"/>
      <c r="AL375" s="113"/>
      <c r="AM375" s="157"/>
      <c r="AN375" s="157"/>
      <c r="AO375" s="157"/>
      <c r="AP375" s="157"/>
      <c r="AQ375" s="157"/>
      <c r="AR375" s="157"/>
      <c r="AS375" s="157"/>
      <c r="AT375" s="157"/>
      <c r="AU375" s="157"/>
      <c r="AV375" s="157"/>
      <c r="AW375" s="157"/>
      <c r="AX375" s="157"/>
      <c r="AY375" s="157"/>
      <c r="AZ375" s="157"/>
      <c r="BA375" s="157"/>
      <c r="BB375" s="157"/>
      <c r="BC375" s="157"/>
      <c r="BD375" s="157"/>
      <c r="BE375" s="157"/>
      <c r="BF375" s="157"/>
      <c r="BG375" s="157"/>
      <c r="BH375" s="157"/>
      <c r="BI375" s="157"/>
      <c r="BJ375" s="157"/>
      <c r="BK375" s="157"/>
      <c r="BL375" s="157"/>
      <c r="BM375" s="157"/>
      <c r="BN375" s="157"/>
      <c r="BO375" s="157"/>
      <c r="BP375" s="157"/>
      <c r="BQ375" s="157"/>
      <c r="BR375" s="157"/>
      <c r="BS375" s="157"/>
      <c r="BT375" s="157"/>
      <c r="BU375" s="157"/>
      <c r="BV375" s="157"/>
      <c r="BW375" s="157"/>
      <c r="BX375" s="157"/>
      <c r="BY375" s="157"/>
      <c r="BZ375" s="157"/>
      <c r="CA375" s="157"/>
      <c r="CB375" s="157"/>
      <c r="CC375" s="157"/>
      <c r="CD375" s="157"/>
      <c r="CE375" s="157"/>
      <c r="CF375" s="157"/>
      <c r="CG375" s="157"/>
      <c r="CH375" s="157"/>
      <c r="CI375" s="157"/>
      <c r="CJ375" s="157"/>
      <c r="CK375" s="157"/>
      <c r="CL375" s="157"/>
      <c r="CM375" s="157"/>
      <c r="CN375" s="157"/>
      <c r="CO375" s="157"/>
      <c r="CP375" s="157"/>
      <c r="CQ375" s="157"/>
      <c r="CR375" s="157"/>
      <c r="CS375" s="157"/>
      <c r="CT375" s="157"/>
      <c r="CU375" s="157"/>
      <c r="CV375" s="157"/>
      <c r="CW375" s="157"/>
      <c r="CX375" s="157"/>
      <c r="CY375" s="157"/>
      <c r="CZ375" s="157"/>
      <c r="DA375" s="157"/>
      <c r="DB375" s="157"/>
      <c r="DC375" s="157"/>
      <c r="DD375" s="157"/>
      <c r="DE375" s="157"/>
      <c r="DF375" s="157"/>
      <c r="DG375" s="157"/>
      <c r="DH375" s="157"/>
      <c r="DI375" s="157"/>
      <c r="DJ375" s="157"/>
      <c r="DK375" s="157"/>
      <c r="DL375" s="157"/>
      <c r="DM375" s="157"/>
      <c r="DN375" s="157"/>
      <c r="DO375" s="157"/>
      <c r="DP375" s="157"/>
      <c r="DQ375" s="157"/>
      <c r="DR375" s="157"/>
      <c r="DS375" s="157"/>
      <c r="DT375" s="157"/>
      <c r="DU375" s="157"/>
      <c r="DV375" s="157"/>
      <c r="DW375" s="157"/>
      <c r="DX375" s="157"/>
      <c r="DY375" s="157"/>
      <c r="DZ375" s="157"/>
      <c r="EA375" s="157"/>
      <c r="EB375" s="157"/>
      <c r="EC375" s="157"/>
      <c r="ED375" s="157"/>
      <c r="EE375" s="157"/>
      <c r="EF375" s="157"/>
      <c r="EG375" s="157"/>
      <c r="EH375" s="157"/>
      <c r="EI375" s="157"/>
      <c r="EJ375" s="157"/>
      <c r="EK375" s="157"/>
      <c r="EL375" s="157"/>
      <c r="EM375" s="157"/>
      <c r="EN375" s="157"/>
      <c r="EO375" s="157"/>
      <c r="EP375" s="157"/>
      <c r="EQ375" s="157"/>
      <c r="ER375" s="157"/>
      <c r="ES375" s="157"/>
      <c r="ET375" s="157"/>
      <c r="EU375" s="157"/>
      <c r="EV375" s="157"/>
      <c r="EW375" s="157"/>
      <c r="EX375" s="157"/>
      <c r="EY375" s="157"/>
      <c r="EZ375" s="157"/>
      <c r="FA375" s="157"/>
      <c r="FB375" s="157"/>
      <c r="FC375" s="157"/>
      <c r="FD375" s="157"/>
      <c r="FE375" s="157"/>
      <c r="FF375" s="157"/>
      <c r="FG375" s="157"/>
      <c r="FH375" s="157"/>
      <c r="FI375" s="157"/>
      <c r="FJ375" s="157"/>
      <c r="FK375" s="157"/>
      <c r="FL375" s="157"/>
      <c r="FM375" s="157"/>
      <c r="FN375" s="157"/>
      <c r="FO375" s="157"/>
      <c r="FP375" s="157"/>
      <c r="FQ375" s="157"/>
      <c r="FR375" s="157"/>
      <c r="FS375" s="157"/>
      <c r="FT375" s="157"/>
      <c r="FU375" s="157"/>
      <c r="FV375" s="157"/>
      <c r="FW375" s="157"/>
      <c r="FX375" s="157"/>
      <c r="FY375" s="157"/>
      <c r="FZ375" s="157"/>
      <c r="GA375" s="157"/>
      <c r="GB375" s="157"/>
      <c r="GC375" s="157"/>
      <c r="GD375" s="157"/>
      <c r="GE375" s="157"/>
      <c r="GF375" s="157"/>
      <c r="GG375" s="157"/>
      <c r="GH375" s="157"/>
      <c r="GI375" s="157"/>
      <c r="GJ375" s="157"/>
      <c r="GK375" s="157"/>
      <c r="GL375" s="157"/>
      <c r="GM375" s="157"/>
      <c r="GN375" s="157"/>
      <c r="GO375" s="157"/>
      <c r="GP375" s="157"/>
      <c r="GQ375" s="157"/>
      <c r="GR375" s="157"/>
      <c r="GS375" s="157"/>
      <c r="GT375" s="157"/>
      <c r="GU375" s="157"/>
      <c r="GV375" s="157"/>
      <c r="GW375" s="157"/>
      <c r="GX375" s="157"/>
      <c r="GY375" s="157"/>
      <c r="GZ375" s="157"/>
      <c r="HA375" s="157"/>
      <c r="HB375" s="157"/>
      <c r="HC375" s="157"/>
      <c r="HD375" s="157"/>
      <c r="HE375" s="157"/>
      <c r="HF375" s="157"/>
      <c r="HG375" s="157"/>
      <c r="HH375" s="157"/>
      <c r="HI375" s="157"/>
      <c r="HJ375" s="157"/>
      <c r="HK375" s="157"/>
      <c r="HL375" s="157"/>
      <c r="HM375" s="157"/>
      <c r="HN375" s="157"/>
      <c r="HO375" s="157"/>
      <c r="HP375" s="157"/>
      <c r="HQ375" s="157"/>
      <c r="HR375" s="157"/>
      <c r="HS375" s="157"/>
      <c r="HT375" s="157"/>
      <c r="HU375" s="157"/>
      <c r="HV375" s="157"/>
      <c r="HW375" s="157"/>
      <c r="HX375" s="157"/>
      <c r="HY375" s="157"/>
      <c r="HZ375" s="157"/>
      <c r="IA375" s="157"/>
      <c r="IB375" s="157"/>
      <c r="IC375" s="157"/>
      <c r="ID375" s="157"/>
      <c r="IE375" s="157"/>
      <c r="IF375" s="157"/>
      <c r="IG375" s="157"/>
      <c r="IH375" s="157"/>
      <c r="II375" s="157"/>
      <c r="IJ375" s="157"/>
      <c r="IK375" s="157"/>
      <c r="IL375" s="157"/>
      <c r="IM375" s="157"/>
      <c r="IN375" s="157"/>
      <c r="IO375" s="157"/>
      <c r="IP375" s="157"/>
      <c r="IQ375" s="157"/>
      <c r="IR375" s="157"/>
      <c r="IS375" s="157"/>
      <c r="IT375" s="157"/>
      <c r="IU375" s="157"/>
      <c r="IV375" s="157"/>
      <c r="IW375" s="157"/>
      <c r="IX375" s="157"/>
      <c r="IY375" s="157"/>
      <c r="IZ375" s="157"/>
      <c r="JA375" s="157"/>
      <c r="JB375" s="157"/>
      <c r="JC375" s="157"/>
      <c r="JD375" s="157"/>
      <c r="JE375" s="157"/>
      <c r="JF375" s="157"/>
      <c r="JG375" s="157"/>
      <c r="JH375" s="157"/>
      <c r="JI375" s="157"/>
      <c r="JJ375" s="157"/>
      <c r="JK375" s="157"/>
      <c r="JL375" s="157"/>
      <c r="JM375" s="157"/>
      <c r="JN375" s="157"/>
      <c r="JO375" s="157"/>
      <c r="JP375" s="157"/>
      <c r="JQ375" s="157"/>
      <c r="JR375" s="157"/>
      <c r="JS375" s="157"/>
      <c r="JT375" s="157"/>
      <c r="JU375" s="157"/>
      <c r="JV375" s="157"/>
      <c r="JW375" s="157"/>
      <c r="JX375" s="157"/>
      <c r="JY375" s="157"/>
      <c r="JZ375" s="157"/>
      <c r="KA375" s="157"/>
      <c r="KB375" s="157"/>
      <c r="KC375" s="157"/>
      <c r="KD375" s="157"/>
      <c r="KE375" s="157"/>
      <c r="KF375" s="157"/>
      <c r="KG375" s="157"/>
      <c r="KH375" s="157"/>
      <c r="KI375" s="157"/>
      <c r="KJ375" s="157"/>
      <c r="KK375" s="157"/>
      <c r="KL375" s="157"/>
      <c r="KM375" s="157"/>
      <c r="KN375" s="157"/>
      <c r="KO375" s="157"/>
      <c r="KP375" s="157"/>
      <c r="KQ375" s="157"/>
      <c r="KR375" s="157"/>
      <c r="KS375" s="157"/>
      <c r="KT375" s="157"/>
      <c r="KU375" s="157"/>
      <c r="KV375" s="157"/>
      <c r="KW375" s="157"/>
      <c r="KX375" s="157"/>
      <c r="KY375" s="157"/>
      <c r="KZ375" s="157"/>
      <c r="LA375" s="157"/>
      <c r="LB375" s="157"/>
      <c r="LC375" s="157"/>
      <c r="LD375" s="157"/>
      <c r="LE375" s="157"/>
      <c r="LF375" s="157"/>
      <c r="LG375" s="157"/>
      <c r="LH375" s="157"/>
      <c r="LI375" s="157"/>
      <c r="LJ375" s="157"/>
      <c r="LK375" s="157"/>
      <c r="LL375" s="157"/>
      <c r="LM375" s="157"/>
      <c r="LN375" s="157"/>
      <c r="LO375" s="157"/>
      <c r="LP375" s="157"/>
      <c r="LQ375" s="157"/>
      <c r="LR375" s="157"/>
    </row>
    <row r="376" spans="1:330" x14ac:dyDescent="0.2">
      <c r="A376" s="170" t="s">
        <v>616</v>
      </c>
      <c r="B376" s="170" t="s">
        <v>680</v>
      </c>
      <c r="C376" s="141">
        <v>43</v>
      </c>
      <c r="D376" s="141"/>
      <c r="E376" s="171"/>
      <c r="F376" s="142">
        <v>32</v>
      </c>
      <c r="G376" s="143"/>
      <c r="H376" s="172"/>
      <c r="I376" s="105">
        <f t="shared" ref="I376:AL376" si="680">I377+I382+I380+I386</f>
        <v>0</v>
      </c>
      <c r="J376" s="105">
        <f t="shared" si="680"/>
        <v>0</v>
      </c>
      <c r="K376" s="105">
        <f t="shared" si="680"/>
        <v>0</v>
      </c>
      <c r="L376" s="105">
        <f t="shared" si="680"/>
        <v>0</v>
      </c>
      <c r="M376" s="105">
        <f t="shared" si="680"/>
        <v>0</v>
      </c>
      <c r="N376" s="105">
        <f t="shared" si="680"/>
        <v>0</v>
      </c>
      <c r="O376" s="105">
        <f t="shared" si="680"/>
        <v>0</v>
      </c>
      <c r="P376" s="105">
        <f t="shared" si="680"/>
        <v>0</v>
      </c>
      <c r="Q376" s="105">
        <f t="shared" si="680"/>
        <v>0</v>
      </c>
      <c r="R376" s="105">
        <f t="shared" si="680"/>
        <v>0</v>
      </c>
      <c r="S376" s="105">
        <f t="shared" si="680"/>
        <v>15600</v>
      </c>
      <c r="T376" s="105">
        <f t="shared" si="680"/>
        <v>0</v>
      </c>
      <c r="U376" s="105">
        <f t="shared" si="680"/>
        <v>0</v>
      </c>
      <c r="V376" s="105">
        <f t="shared" si="680"/>
        <v>0</v>
      </c>
      <c r="W376" s="105">
        <f t="shared" si="680"/>
        <v>0</v>
      </c>
      <c r="X376" s="105">
        <f t="shared" si="680"/>
        <v>0</v>
      </c>
      <c r="Y376" s="105">
        <f t="shared" si="680"/>
        <v>0</v>
      </c>
      <c r="Z376" s="105">
        <f t="shared" si="680"/>
        <v>0</v>
      </c>
      <c r="AA376" s="105">
        <f t="shared" si="680"/>
        <v>0</v>
      </c>
      <c r="AB376" s="105">
        <f t="shared" si="680"/>
        <v>0</v>
      </c>
      <c r="AC376" s="105">
        <f t="shared" si="680"/>
        <v>60330</v>
      </c>
      <c r="AD376" s="105">
        <f t="shared" si="680"/>
        <v>0</v>
      </c>
      <c r="AE376" s="105">
        <f t="shared" si="680"/>
        <v>0</v>
      </c>
      <c r="AF376" s="105">
        <f t="shared" si="680"/>
        <v>0</v>
      </c>
      <c r="AG376" s="105">
        <f t="shared" si="680"/>
        <v>0</v>
      </c>
      <c r="AH376" s="105">
        <f t="shared" si="680"/>
        <v>0</v>
      </c>
      <c r="AI376" s="105">
        <f t="shared" si="680"/>
        <v>0</v>
      </c>
      <c r="AJ376" s="105">
        <f t="shared" si="680"/>
        <v>0</v>
      </c>
      <c r="AK376" s="105">
        <f t="shared" si="680"/>
        <v>27000</v>
      </c>
      <c r="AL376" s="105">
        <f t="shared" si="680"/>
        <v>0</v>
      </c>
    </row>
    <row r="377" spans="1:330" s="159" customFormat="1" x14ac:dyDescent="0.2">
      <c r="A377" s="145" t="s">
        <v>616</v>
      </c>
      <c r="B377" s="145" t="s">
        <v>680</v>
      </c>
      <c r="C377" s="147">
        <v>43</v>
      </c>
      <c r="D377" s="147"/>
      <c r="E377" s="145"/>
      <c r="F377" s="168">
        <v>321</v>
      </c>
      <c r="G377" s="148"/>
      <c r="H377" s="149"/>
      <c r="I377" s="101">
        <f t="shared" ref="I377:AL377" si="681">I378+I379</f>
        <v>0</v>
      </c>
      <c r="J377" s="101">
        <f t="shared" si="681"/>
        <v>0</v>
      </c>
      <c r="K377" s="101">
        <f t="shared" si="681"/>
        <v>0</v>
      </c>
      <c r="L377" s="101">
        <f t="shared" si="681"/>
        <v>0</v>
      </c>
      <c r="M377" s="108">
        <f t="shared" si="681"/>
        <v>0</v>
      </c>
      <c r="N377" s="108">
        <f t="shared" si="681"/>
        <v>0</v>
      </c>
      <c r="O377" s="108">
        <f t="shared" si="681"/>
        <v>0</v>
      </c>
      <c r="P377" s="108">
        <f t="shared" si="681"/>
        <v>0</v>
      </c>
      <c r="Q377" s="108">
        <f t="shared" si="681"/>
        <v>0</v>
      </c>
      <c r="R377" s="108">
        <f t="shared" si="681"/>
        <v>0</v>
      </c>
      <c r="S377" s="108">
        <f t="shared" si="681"/>
        <v>2800</v>
      </c>
      <c r="T377" s="108">
        <f t="shared" si="681"/>
        <v>0</v>
      </c>
      <c r="U377" s="101">
        <f t="shared" si="681"/>
        <v>0</v>
      </c>
      <c r="V377" s="101">
        <f t="shared" si="681"/>
        <v>0</v>
      </c>
      <c r="W377" s="108">
        <f t="shared" si="681"/>
        <v>0</v>
      </c>
      <c r="X377" s="108">
        <f t="shared" si="681"/>
        <v>0</v>
      </c>
      <c r="Y377" s="108">
        <f t="shared" si="681"/>
        <v>0</v>
      </c>
      <c r="Z377" s="108">
        <f t="shared" si="681"/>
        <v>0</v>
      </c>
      <c r="AA377" s="108">
        <f t="shared" si="681"/>
        <v>0</v>
      </c>
      <c r="AB377" s="108">
        <f t="shared" si="681"/>
        <v>0</v>
      </c>
      <c r="AC377" s="108">
        <f t="shared" si="681"/>
        <v>1180</v>
      </c>
      <c r="AD377" s="108">
        <f t="shared" si="681"/>
        <v>0</v>
      </c>
      <c r="AE377" s="108">
        <f t="shared" si="681"/>
        <v>0</v>
      </c>
      <c r="AF377" s="108">
        <f t="shared" si="681"/>
        <v>0</v>
      </c>
      <c r="AG377" s="108">
        <f t="shared" si="681"/>
        <v>0</v>
      </c>
      <c r="AH377" s="108">
        <f t="shared" si="681"/>
        <v>0</v>
      </c>
      <c r="AI377" s="108">
        <f t="shared" si="681"/>
        <v>0</v>
      </c>
      <c r="AJ377" s="108">
        <f t="shared" si="681"/>
        <v>0</v>
      </c>
      <c r="AK377" s="108">
        <f t="shared" si="681"/>
        <v>0</v>
      </c>
      <c r="AL377" s="108">
        <f t="shared" si="681"/>
        <v>0</v>
      </c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  <c r="CA377" s="150"/>
      <c r="CB377" s="150"/>
      <c r="CC377" s="150"/>
      <c r="CD377" s="150"/>
      <c r="CE377" s="150"/>
      <c r="CF377" s="150"/>
      <c r="CG377" s="150"/>
      <c r="CH377" s="150"/>
      <c r="CI377" s="150"/>
      <c r="CJ377" s="150"/>
      <c r="CK377" s="150"/>
      <c r="CL377" s="150"/>
      <c r="CM377" s="150"/>
      <c r="CN377" s="150"/>
      <c r="CO377" s="150"/>
      <c r="CP377" s="150"/>
      <c r="CQ377" s="150"/>
      <c r="CR377" s="150"/>
      <c r="CS377" s="150"/>
      <c r="CT377" s="150"/>
      <c r="CU377" s="150"/>
      <c r="CV377" s="150"/>
      <c r="CW377" s="150"/>
      <c r="CX377" s="150"/>
      <c r="CY377" s="150"/>
      <c r="CZ377" s="150"/>
      <c r="DA377" s="150"/>
      <c r="DB377" s="150"/>
      <c r="DC377" s="150"/>
      <c r="DD377" s="150"/>
      <c r="DE377" s="150"/>
      <c r="DF377" s="150"/>
      <c r="DG377" s="150"/>
      <c r="DH377" s="150"/>
      <c r="DI377" s="150"/>
      <c r="DJ377" s="150"/>
      <c r="DK377" s="150"/>
      <c r="DL377" s="150"/>
      <c r="DM377" s="150"/>
      <c r="DN377" s="150"/>
      <c r="DO377" s="150"/>
      <c r="DP377" s="150"/>
      <c r="DQ377" s="150"/>
      <c r="DR377" s="150"/>
      <c r="DS377" s="150"/>
      <c r="DT377" s="150"/>
      <c r="DU377" s="150"/>
      <c r="DV377" s="150"/>
      <c r="DW377" s="150"/>
      <c r="DX377" s="150"/>
      <c r="DY377" s="150"/>
      <c r="DZ377" s="150"/>
      <c r="EA377" s="150"/>
      <c r="EB377" s="150"/>
      <c r="EC377" s="150"/>
      <c r="ED377" s="150"/>
      <c r="EE377" s="150"/>
      <c r="EF377" s="150"/>
      <c r="EG377" s="150"/>
      <c r="EH377" s="150"/>
      <c r="EI377" s="150"/>
      <c r="EJ377" s="150"/>
      <c r="EK377" s="150"/>
      <c r="EL377" s="150"/>
      <c r="EM377" s="150"/>
      <c r="EN377" s="150"/>
      <c r="EO377" s="150"/>
      <c r="EP377" s="150"/>
      <c r="EQ377" s="150"/>
      <c r="ER377" s="150"/>
      <c r="ES377" s="150"/>
      <c r="ET377" s="150"/>
      <c r="EU377" s="150"/>
      <c r="EV377" s="150"/>
      <c r="EW377" s="150"/>
      <c r="EX377" s="150"/>
      <c r="EY377" s="150"/>
      <c r="EZ377" s="150"/>
      <c r="FA377" s="150"/>
      <c r="FB377" s="150"/>
      <c r="FC377" s="150"/>
      <c r="FD377" s="150"/>
      <c r="FE377" s="150"/>
      <c r="FF377" s="150"/>
      <c r="FG377" s="150"/>
      <c r="FH377" s="150"/>
      <c r="FI377" s="150"/>
      <c r="FJ377" s="150"/>
      <c r="FK377" s="150"/>
      <c r="FL377" s="150"/>
      <c r="FM377" s="150"/>
      <c r="FN377" s="150"/>
      <c r="FO377" s="150"/>
      <c r="FP377" s="150"/>
      <c r="FQ377" s="150"/>
      <c r="FR377" s="150"/>
      <c r="FS377" s="150"/>
      <c r="FT377" s="150"/>
      <c r="FU377" s="150"/>
      <c r="FV377" s="150"/>
      <c r="FW377" s="150"/>
      <c r="FX377" s="150"/>
      <c r="FY377" s="150"/>
      <c r="FZ377" s="150"/>
      <c r="GA377" s="150"/>
      <c r="GB377" s="150"/>
      <c r="GC377" s="150"/>
      <c r="GD377" s="150"/>
      <c r="GE377" s="150"/>
      <c r="GF377" s="150"/>
      <c r="GG377" s="150"/>
      <c r="GH377" s="150"/>
      <c r="GI377" s="150"/>
      <c r="GJ377" s="150"/>
      <c r="GK377" s="150"/>
      <c r="GL377" s="150"/>
      <c r="GM377" s="150"/>
      <c r="GN377" s="150"/>
      <c r="GO377" s="150"/>
      <c r="GP377" s="150"/>
      <c r="GQ377" s="150"/>
      <c r="GR377" s="150"/>
      <c r="GS377" s="150"/>
      <c r="GT377" s="150"/>
      <c r="GU377" s="150"/>
      <c r="GV377" s="150"/>
      <c r="GW377" s="150"/>
      <c r="GX377" s="150"/>
      <c r="GY377" s="150"/>
      <c r="GZ377" s="150"/>
      <c r="HA377" s="150"/>
      <c r="HB377" s="150"/>
      <c r="HC377" s="150"/>
      <c r="HD377" s="150"/>
      <c r="HE377" s="150"/>
      <c r="HF377" s="150"/>
      <c r="HG377" s="150"/>
      <c r="HH377" s="150"/>
      <c r="HI377" s="150"/>
      <c r="HJ377" s="150"/>
      <c r="HK377" s="150"/>
      <c r="HL377" s="150"/>
      <c r="HM377" s="150"/>
      <c r="HN377" s="150"/>
      <c r="HO377" s="150"/>
      <c r="HP377" s="150"/>
      <c r="HQ377" s="150"/>
      <c r="HR377" s="150"/>
      <c r="HS377" s="150"/>
      <c r="HT377" s="150"/>
      <c r="HU377" s="150"/>
      <c r="HV377" s="150"/>
      <c r="HW377" s="150"/>
      <c r="HX377" s="150"/>
      <c r="HY377" s="150"/>
      <c r="HZ377" s="150"/>
      <c r="IA377" s="150"/>
      <c r="IB377" s="150"/>
      <c r="IC377" s="150"/>
      <c r="ID377" s="150"/>
      <c r="IE377" s="150"/>
      <c r="IF377" s="150"/>
      <c r="IG377" s="150"/>
      <c r="IH377" s="150"/>
      <c r="II377" s="150"/>
      <c r="IJ377" s="150"/>
      <c r="IK377" s="150"/>
      <c r="IL377" s="150"/>
      <c r="IM377" s="150"/>
      <c r="IN377" s="150"/>
      <c r="IO377" s="150"/>
      <c r="IP377" s="150"/>
      <c r="IQ377" s="150"/>
      <c r="IR377" s="150"/>
      <c r="IS377" s="150"/>
      <c r="IT377" s="150"/>
      <c r="IU377" s="150"/>
      <c r="IV377" s="150"/>
      <c r="IW377" s="150"/>
      <c r="IX377" s="150"/>
      <c r="IY377" s="150"/>
      <c r="IZ377" s="150"/>
      <c r="JA377" s="150"/>
      <c r="JB377" s="150"/>
      <c r="JC377" s="150"/>
      <c r="JD377" s="150"/>
      <c r="JE377" s="150"/>
      <c r="JF377" s="150"/>
      <c r="JG377" s="150"/>
      <c r="JH377" s="150"/>
      <c r="JI377" s="150"/>
      <c r="JJ377" s="150"/>
      <c r="JK377" s="150"/>
      <c r="JL377" s="150"/>
      <c r="JM377" s="150"/>
      <c r="JN377" s="150"/>
      <c r="JO377" s="150"/>
      <c r="JP377" s="150"/>
      <c r="JQ377" s="150"/>
      <c r="JR377" s="150"/>
      <c r="JS377" s="150"/>
      <c r="JT377" s="150"/>
      <c r="JU377" s="150"/>
      <c r="JV377" s="150"/>
      <c r="JW377" s="150"/>
      <c r="JX377" s="150"/>
      <c r="JY377" s="150"/>
      <c r="JZ377" s="150"/>
      <c r="KA377" s="150"/>
      <c r="KB377" s="150"/>
      <c r="KC377" s="150"/>
      <c r="KD377" s="150"/>
      <c r="KE377" s="150"/>
      <c r="KF377" s="150"/>
      <c r="KG377" s="150"/>
      <c r="KH377" s="150"/>
      <c r="KI377" s="150"/>
      <c r="KJ377" s="150"/>
      <c r="KK377" s="150"/>
      <c r="KL377" s="150"/>
      <c r="KM377" s="150"/>
      <c r="KN377" s="150"/>
      <c r="KO377" s="150"/>
      <c r="KP377" s="150"/>
      <c r="KQ377" s="150"/>
      <c r="KR377" s="150"/>
      <c r="KS377" s="150"/>
      <c r="KT377" s="150"/>
      <c r="KU377" s="150"/>
      <c r="KV377" s="150"/>
      <c r="KW377" s="150"/>
      <c r="KX377" s="150"/>
      <c r="KY377" s="150"/>
      <c r="KZ377" s="150"/>
      <c r="LA377" s="150"/>
      <c r="LB377" s="150"/>
      <c r="LC377" s="150"/>
      <c r="LD377" s="150"/>
      <c r="LE377" s="150"/>
      <c r="LF377" s="150"/>
      <c r="LG377" s="150"/>
      <c r="LH377" s="150"/>
      <c r="LI377" s="150"/>
      <c r="LJ377" s="150"/>
      <c r="LK377" s="150"/>
      <c r="LL377" s="150"/>
      <c r="LM377" s="150"/>
      <c r="LN377" s="150"/>
      <c r="LO377" s="150"/>
      <c r="LP377" s="150"/>
      <c r="LQ377" s="150"/>
      <c r="LR377" s="150"/>
    </row>
    <row r="378" spans="1:330" s="158" customFormat="1" ht="15" x14ac:dyDescent="0.2">
      <c r="A378" s="151" t="s">
        <v>616</v>
      </c>
      <c r="B378" s="151" t="s">
        <v>680</v>
      </c>
      <c r="C378" s="153">
        <v>43</v>
      </c>
      <c r="D378" s="153"/>
      <c r="E378" s="151" t="s">
        <v>101</v>
      </c>
      <c r="F378" s="174">
        <v>3211</v>
      </c>
      <c r="G378" s="155" t="s">
        <v>42</v>
      </c>
      <c r="H378" s="156"/>
      <c r="I378" s="94"/>
      <c r="J378" s="112"/>
      <c r="K378" s="94"/>
      <c r="L378" s="112"/>
      <c r="M378" s="118"/>
      <c r="N378" s="113"/>
      <c r="O378" s="118"/>
      <c r="P378" s="113"/>
      <c r="Q378" s="118"/>
      <c r="R378" s="113"/>
      <c r="S378" s="118">
        <v>2400</v>
      </c>
      <c r="T378" s="113"/>
      <c r="U378" s="94"/>
      <c r="V378" s="112"/>
      <c r="W378" s="118"/>
      <c r="X378" s="113"/>
      <c r="Y378" s="118"/>
      <c r="Z378" s="113"/>
      <c r="AA378" s="118"/>
      <c r="AB378" s="113"/>
      <c r="AC378" s="118">
        <v>1080</v>
      </c>
      <c r="AD378" s="113"/>
      <c r="AE378" s="118"/>
      <c r="AF378" s="113"/>
      <c r="AG378" s="118"/>
      <c r="AH378" s="113"/>
      <c r="AI378" s="118"/>
      <c r="AJ378" s="113"/>
      <c r="AK378" s="118"/>
      <c r="AL378" s="113"/>
      <c r="AM378" s="157"/>
      <c r="AN378" s="157"/>
      <c r="AO378" s="157"/>
      <c r="AP378" s="157"/>
      <c r="AQ378" s="157"/>
      <c r="AR378" s="157"/>
      <c r="AS378" s="157"/>
      <c r="AT378" s="157"/>
      <c r="AU378" s="157"/>
      <c r="AV378" s="157"/>
      <c r="AW378" s="157"/>
      <c r="AX378" s="157"/>
      <c r="AY378" s="157"/>
      <c r="AZ378" s="157"/>
      <c r="BA378" s="157"/>
      <c r="BB378" s="157"/>
      <c r="BC378" s="157"/>
      <c r="BD378" s="157"/>
      <c r="BE378" s="157"/>
      <c r="BF378" s="157"/>
      <c r="BG378" s="157"/>
      <c r="BH378" s="157"/>
      <c r="BI378" s="157"/>
      <c r="BJ378" s="157"/>
      <c r="BK378" s="157"/>
      <c r="BL378" s="157"/>
      <c r="BM378" s="157"/>
      <c r="BN378" s="157"/>
      <c r="BO378" s="157"/>
      <c r="BP378" s="157"/>
      <c r="BQ378" s="157"/>
      <c r="BR378" s="157"/>
      <c r="BS378" s="157"/>
      <c r="BT378" s="157"/>
      <c r="BU378" s="157"/>
      <c r="BV378" s="157"/>
      <c r="BW378" s="157"/>
      <c r="BX378" s="157"/>
      <c r="BY378" s="157"/>
      <c r="BZ378" s="157"/>
      <c r="CA378" s="157"/>
      <c r="CB378" s="157"/>
      <c r="CC378" s="157"/>
      <c r="CD378" s="157"/>
      <c r="CE378" s="157"/>
      <c r="CF378" s="157"/>
      <c r="CG378" s="157"/>
      <c r="CH378" s="157"/>
      <c r="CI378" s="157"/>
      <c r="CJ378" s="157"/>
      <c r="CK378" s="157"/>
      <c r="CL378" s="157"/>
      <c r="CM378" s="157"/>
      <c r="CN378" s="157"/>
      <c r="CO378" s="157"/>
      <c r="CP378" s="157"/>
      <c r="CQ378" s="157"/>
      <c r="CR378" s="157"/>
      <c r="CS378" s="157"/>
      <c r="CT378" s="157"/>
      <c r="CU378" s="157"/>
      <c r="CV378" s="157"/>
      <c r="CW378" s="157"/>
      <c r="CX378" s="157"/>
      <c r="CY378" s="157"/>
      <c r="CZ378" s="157"/>
      <c r="DA378" s="157"/>
      <c r="DB378" s="157"/>
      <c r="DC378" s="157"/>
      <c r="DD378" s="157"/>
      <c r="DE378" s="157"/>
      <c r="DF378" s="157"/>
      <c r="DG378" s="157"/>
      <c r="DH378" s="157"/>
      <c r="DI378" s="157"/>
      <c r="DJ378" s="157"/>
      <c r="DK378" s="157"/>
      <c r="DL378" s="157"/>
      <c r="DM378" s="157"/>
      <c r="DN378" s="157"/>
      <c r="DO378" s="157"/>
      <c r="DP378" s="157"/>
      <c r="DQ378" s="157"/>
      <c r="DR378" s="157"/>
      <c r="DS378" s="157"/>
      <c r="DT378" s="157"/>
      <c r="DU378" s="157"/>
      <c r="DV378" s="157"/>
      <c r="DW378" s="157"/>
      <c r="DX378" s="157"/>
      <c r="DY378" s="157"/>
      <c r="DZ378" s="157"/>
      <c r="EA378" s="157"/>
      <c r="EB378" s="157"/>
      <c r="EC378" s="157"/>
      <c r="ED378" s="157"/>
      <c r="EE378" s="157"/>
      <c r="EF378" s="157"/>
      <c r="EG378" s="157"/>
      <c r="EH378" s="157"/>
      <c r="EI378" s="157"/>
      <c r="EJ378" s="157"/>
      <c r="EK378" s="157"/>
      <c r="EL378" s="157"/>
      <c r="EM378" s="157"/>
      <c r="EN378" s="157"/>
      <c r="EO378" s="157"/>
      <c r="EP378" s="157"/>
      <c r="EQ378" s="157"/>
      <c r="ER378" s="157"/>
      <c r="ES378" s="157"/>
      <c r="ET378" s="157"/>
      <c r="EU378" s="157"/>
      <c r="EV378" s="157"/>
      <c r="EW378" s="157"/>
      <c r="EX378" s="157"/>
      <c r="EY378" s="157"/>
      <c r="EZ378" s="157"/>
      <c r="FA378" s="157"/>
      <c r="FB378" s="157"/>
      <c r="FC378" s="157"/>
      <c r="FD378" s="157"/>
      <c r="FE378" s="157"/>
      <c r="FF378" s="157"/>
      <c r="FG378" s="157"/>
      <c r="FH378" s="157"/>
      <c r="FI378" s="157"/>
      <c r="FJ378" s="157"/>
      <c r="FK378" s="157"/>
      <c r="FL378" s="157"/>
      <c r="FM378" s="157"/>
      <c r="FN378" s="157"/>
      <c r="FO378" s="157"/>
      <c r="FP378" s="157"/>
      <c r="FQ378" s="157"/>
      <c r="FR378" s="157"/>
      <c r="FS378" s="157"/>
      <c r="FT378" s="157"/>
      <c r="FU378" s="157"/>
      <c r="FV378" s="157"/>
      <c r="FW378" s="157"/>
      <c r="FX378" s="157"/>
      <c r="FY378" s="157"/>
      <c r="FZ378" s="157"/>
      <c r="GA378" s="157"/>
      <c r="GB378" s="157"/>
      <c r="GC378" s="157"/>
      <c r="GD378" s="157"/>
      <c r="GE378" s="157"/>
      <c r="GF378" s="157"/>
      <c r="GG378" s="157"/>
      <c r="GH378" s="157"/>
      <c r="GI378" s="157"/>
      <c r="GJ378" s="157"/>
      <c r="GK378" s="157"/>
      <c r="GL378" s="157"/>
      <c r="GM378" s="157"/>
      <c r="GN378" s="157"/>
      <c r="GO378" s="157"/>
      <c r="GP378" s="157"/>
      <c r="GQ378" s="157"/>
      <c r="GR378" s="157"/>
      <c r="GS378" s="157"/>
      <c r="GT378" s="157"/>
      <c r="GU378" s="157"/>
      <c r="GV378" s="157"/>
      <c r="GW378" s="157"/>
      <c r="GX378" s="157"/>
      <c r="GY378" s="157"/>
      <c r="GZ378" s="157"/>
      <c r="HA378" s="157"/>
      <c r="HB378" s="157"/>
      <c r="HC378" s="157"/>
      <c r="HD378" s="157"/>
      <c r="HE378" s="157"/>
      <c r="HF378" s="157"/>
      <c r="HG378" s="157"/>
      <c r="HH378" s="157"/>
      <c r="HI378" s="157"/>
      <c r="HJ378" s="157"/>
      <c r="HK378" s="157"/>
      <c r="HL378" s="157"/>
      <c r="HM378" s="157"/>
      <c r="HN378" s="157"/>
      <c r="HO378" s="157"/>
      <c r="HP378" s="157"/>
      <c r="HQ378" s="157"/>
      <c r="HR378" s="157"/>
      <c r="HS378" s="157"/>
      <c r="HT378" s="157"/>
      <c r="HU378" s="157"/>
      <c r="HV378" s="157"/>
      <c r="HW378" s="157"/>
      <c r="HX378" s="157"/>
      <c r="HY378" s="157"/>
      <c r="HZ378" s="157"/>
      <c r="IA378" s="157"/>
      <c r="IB378" s="157"/>
      <c r="IC378" s="157"/>
      <c r="ID378" s="157"/>
      <c r="IE378" s="157"/>
      <c r="IF378" s="157"/>
      <c r="IG378" s="157"/>
      <c r="IH378" s="157"/>
      <c r="II378" s="157"/>
      <c r="IJ378" s="157"/>
      <c r="IK378" s="157"/>
      <c r="IL378" s="157"/>
      <c r="IM378" s="157"/>
      <c r="IN378" s="157"/>
      <c r="IO378" s="157"/>
      <c r="IP378" s="157"/>
      <c r="IQ378" s="157"/>
      <c r="IR378" s="157"/>
      <c r="IS378" s="157"/>
      <c r="IT378" s="157"/>
      <c r="IU378" s="157"/>
      <c r="IV378" s="157"/>
      <c r="IW378" s="157"/>
      <c r="IX378" s="157"/>
      <c r="IY378" s="157"/>
      <c r="IZ378" s="157"/>
      <c r="JA378" s="157"/>
      <c r="JB378" s="157"/>
      <c r="JC378" s="157"/>
      <c r="JD378" s="157"/>
      <c r="JE378" s="157"/>
      <c r="JF378" s="157"/>
      <c r="JG378" s="157"/>
      <c r="JH378" s="157"/>
      <c r="JI378" s="157"/>
      <c r="JJ378" s="157"/>
      <c r="JK378" s="157"/>
      <c r="JL378" s="157"/>
      <c r="JM378" s="157"/>
      <c r="JN378" s="157"/>
      <c r="JO378" s="157"/>
      <c r="JP378" s="157"/>
      <c r="JQ378" s="157"/>
      <c r="JR378" s="157"/>
      <c r="JS378" s="157"/>
      <c r="JT378" s="157"/>
      <c r="JU378" s="157"/>
      <c r="JV378" s="157"/>
      <c r="JW378" s="157"/>
      <c r="JX378" s="157"/>
      <c r="JY378" s="157"/>
      <c r="JZ378" s="157"/>
      <c r="KA378" s="157"/>
      <c r="KB378" s="157"/>
      <c r="KC378" s="157"/>
      <c r="KD378" s="157"/>
      <c r="KE378" s="157"/>
      <c r="KF378" s="157"/>
      <c r="KG378" s="157"/>
      <c r="KH378" s="157"/>
      <c r="KI378" s="157"/>
      <c r="KJ378" s="157"/>
      <c r="KK378" s="157"/>
      <c r="KL378" s="157"/>
      <c r="KM378" s="157"/>
      <c r="KN378" s="157"/>
      <c r="KO378" s="157"/>
      <c r="KP378" s="157"/>
      <c r="KQ378" s="157"/>
      <c r="KR378" s="157"/>
      <c r="KS378" s="157"/>
      <c r="KT378" s="157"/>
      <c r="KU378" s="157"/>
      <c r="KV378" s="157"/>
      <c r="KW378" s="157"/>
      <c r="KX378" s="157"/>
      <c r="KY378" s="157"/>
      <c r="KZ378" s="157"/>
      <c r="LA378" s="157"/>
      <c r="LB378" s="157"/>
      <c r="LC378" s="157"/>
      <c r="LD378" s="157"/>
      <c r="LE378" s="157"/>
      <c r="LF378" s="157"/>
      <c r="LG378" s="157"/>
      <c r="LH378" s="157"/>
      <c r="LI378" s="157"/>
      <c r="LJ378" s="157"/>
      <c r="LK378" s="157"/>
      <c r="LL378" s="157"/>
      <c r="LM378" s="157"/>
      <c r="LN378" s="157"/>
      <c r="LO378" s="157"/>
      <c r="LP378" s="157"/>
      <c r="LQ378" s="157"/>
      <c r="LR378" s="157"/>
    </row>
    <row r="379" spans="1:330" s="158" customFormat="1" ht="30" x14ac:dyDescent="0.2">
      <c r="A379" s="151" t="s">
        <v>616</v>
      </c>
      <c r="B379" s="151" t="s">
        <v>680</v>
      </c>
      <c r="C379" s="153">
        <v>43</v>
      </c>
      <c r="D379" s="153"/>
      <c r="E379" s="151" t="s">
        <v>101</v>
      </c>
      <c r="F379" s="174">
        <v>3212</v>
      </c>
      <c r="G379" s="155" t="s">
        <v>43</v>
      </c>
      <c r="H379" s="156"/>
      <c r="I379" s="94"/>
      <c r="J379" s="112"/>
      <c r="K379" s="94"/>
      <c r="L379" s="112"/>
      <c r="M379" s="118"/>
      <c r="N379" s="113"/>
      <c r="O379" s="118"/>
      <c r="P379" s="113"/>
      <c r="Q379" s="118"/>
      <c r="R379" s="113"/>
      <c r="S379" s="118">
        <v>400</v>
      </c>
      <c r="T379" s="113"/>
      <c r="U379" s="94"/>
      <c r="V379" s="112"/>
      <c r="W379" s="118"/>
      <c r="X379" s="113"/>
      <c r="Y379" s="118"/>
      <c r="Z379" s="113"/>
      <c r="AA379" s="118"/>
      <c r="AB379" s="113"/>
      <c r="AC379" s="118">
        <v>100</v>
      </c>
      <c r="AD379" s="113"/>
      <c r="AE379" s="118"/>
      <c r="AF379" s="113"/>
      <c r="AG379" s="118"/>
      <c r="AH379" s="113"/>
      <c r="AI379" s="118"/>
      <c r="AJ379" s="113"/>
      <c r="AK379" s="118"/>
      <c r="AL379" s="113"/>
      <c r="AM379" s="157"/>
      <c r="AN379" s="157"/>
      <c r="AO379" s="157"/>
      <c r="AP379" s="157"/>
      <c r="AQ379" s="157"/>
      <c r="AR379" s="157"/>
      <c r="AS379" s="157"/>
      <c r="AT379" s="157"/>
      <c r="AU379" s="157"/>
      <c r="AV379" s="157"/>
      <c r="AW379" s="157"/>
      <c r="AX379" s="157"/>
      <c r="AY379" s="157"/>
      <c r="AZ379" s="157"/>
      <c r="BA379" s="157"/>
      <c r="BB379" s="157"/>
      <c r="BC379" s="157"/>
      <c r="BD379" s="157"/>
      <c r="BE379" s="157"/>
      <c r="BF379" s="157"/>
      <c r="BG379" s="157"/>
      <c r="BH379" s="157"/>
      <c r="BI379" s="157"/>
      <c r="BJ379" s="157"/>
      <c r="BK379" s="157"/>
      <c r="BL379" s="157"/>
      <c r="BM379" s="157"/>
      <c r="BN379" s="157"/>
      <c r="BO379" s="157"/>
      <c r="BP379" s="157"/>
      <c r="BQ379" s="157"/>
      <c r="BR379" s="157"/>
      <c r="BS379" s="157"/>
      <c r="BT379" s="157"/>
      <c r="BU379" s="157"/>
      <c r="BV379" s="157"/>
      <c r="BW379" s="157"/>
      <c r="BX379" s="157"/>
      <c r="BY379" s="157"/>
      <c r="BZ379" s="157"/>
      <c r="CA379" s="157"/>
      <c r="CB379" s="157"/>
      <c r="CC379" s="157"/>
      <c r="CD379" s="157"/>
      <c r="CE379" s="157"/>
      <c r="CF379" s="157"/>
      <c r="CG379" s="157"/>
      <c r="CH379" s="157"/>
      <c r="CI379" s="157"/>
      <c r="CJ379" s="157"/>
      <c r="CK379" s="157"/>
      <c r="CL379" s="157"/>
      <c r="CM379" s="157"/>
      <c r="CN379" s="157"/>
      <c r="CO379" s="157"/>
      <c r="CP379" s="157"/>
      <c r="CQ379" s="157"/>
      <c r="CR379" s="157"/>
      <c r="CS379" s="157"/>
      <c r="CT379" s="157"/>
      <c r="CU379" s="157"/>
      <c r="CV379" s="157"/>
      <c r="CW379" s="157"/>
      <c r="CX379" s="157"/>
      <c r="CY379" s="157"/>
      <c r="CZ379" s="157"/>
      <c r="DA379" s="157"/>
      <c r="DB379" s="157"/>
      <c r="DC379" s="157"/>
      <c r="DD379" s="157"/>
      <c r="DE379" s="157"/>
      <c r="DF379" s="157"/>
      <c r="DG379" s="157"/>
      <c r="DH379" s="157"/>
      <c r="DI379" s="157"/>
      <c r="DJ379" s="157"/>
      <c r="DK379" s="157"/>
      <c r="DL379" s="157"/>
      <c r="DM379" s="157"/>
      <c r="DN379" s="157"/>
      <c r="DO379" s="157"/>
      <c r="DP379" s="157"/>
      <c r="DQ379" s="157"/>
      <c r="DR379" s="157"/>
      <c r="DS379" s="157"/>
      <c r="DT379" s="157"/>
      <c r="DU379" s="157"/>
      <c r="DV379" s="157"/>
      <c r="DW379" s="157"/>
      <c r="DX379" s="157"/>
      <c r="DY379" s="157"/>
      <c r="DZ379" s="157"/>
      <c r="EA379" s="157"/>
      <c r="EB379" s="157"/>
      <c r="EC379" s="157"/>
      <c r="ED379" s="157"/>
      <c r="EE379" s="157"/>
      <c r="EF379" s="157"/>
      <c r="EG379" s="157"/>
      <c r="EH379" s="157"/>
      <c r="EI379" s="157"/>
      <c r="EJ379" s="157"/>
      <c r="EK379" s="157"/>
      <c r="EL379" s="157"/>
      <c r="EM379" s="157"/>
      <c r="EN379" s="157"/>
      <c r="EO379" s="157"/>
      <c r="EP379" s="157"/>
      <c r="EQ379" s="157"/>
      <c r="ER379" s="157"/>
      <c r="ES379" s="157"/>
      <c r="ET379" s="157"/>
      <c r="EU379" s="157"/>
      <c r="EV379" s="157"/>
      <c r="EW379" s="157"/>
      <c r="EX379" s="157"/>
      <c r="EY379" s="157"/>
      <c r="EZ379" s="157"/>
      <c r="FA379" s="157"/>
      <c r="FB379" s="157"/>
      <c r="FC379" s="157"/>
      <c r="FD379" s="157"/>
      <c r="FE379" s="157"/>
      <c r="FF379" s="157"/>
      <c r="FG379" s="157"/>
      <c r="FH379" s="157"/>
      <c r="FI379" s="157"/>
      <c r="FJ379" s="157"/>
      <c r="FK379" s="157"/>
      <c r="FL379" s="157"/>
      <c r="FM379" s="157"/>
      <c r="FN379" s="157"/>
      <c r="FO379" s="157"/>
      <c r="FP379" s="157"/>
      <c r="FQ379" s="157"/>
      <c r="FR379" s="157"/>
      <c r="FS379" s="157"/>
      <c r="FT379" s="157"/>
      <c r="FU379" s="157"/>
      <c r="FV379" s="157"/>
      <c r="FW379" s="157"/>
      <c r="FX379" s="157"/>
      <c r="FY379" s="157"/>
      <c r="FZ379" s="157"/>
      <c r="GA379" s="157"/>
      <c r="GB379" s="157"/>
      <c r="GC379" s="157"/>
      <c r="GD379" s="157"/>
      <c r="GE379" s="157"/>
      <c r="GF379" s="157"/>
      <c r="GG379" s="157"/>
      <c r="GH379" s="157"/>
      <c r="GI379" s="157"/>
      <c r="GJ379" s="157"/>
      <c r="GK379" s="157"/>
      <c r="GL379" s="157"/>
      <c r="GM379" s="157"/>
      <c r="GN379" s="157"/>
      <c r="GO379" s="157"/>
      <c r="GP379" s="157"/>
      <c r="GQ379" s="157"/>
      <c r="GR379" s="157"/>
      <c r="GS379" s="157"/>
      <c r="GT379" s="157"/>
      <c r="GU379" s="157"/>
      <c r="GV379" s="157"/>
      <c r="GW379" s="157"/>
      <c r="GX379" s="157"/>
      <c r="GY379" s="157"/>
      <c r="GZ379" s="157"/>
      <c r="HA379" s="157"/>
      <c r="HB379" s="157"/>
      <c r="HC379" s="157"/>
      <c r="HD379" s="157"/>
      <c r="HE379" s="157"/>
      <c r="HF379" s="157"/>
      <c r="HG379" s="157"/>
      <c r="HH379" s="157"/>
      <c r="HI379" s="157"/>
      <c r="HJ379" s="157"/>
      <c r="HK379" s="157"/>
      <c r="HL379" s="157"/>
      <c r="HM379" s="157"/>
      <c r="HN379" s="157"/>
      <c r="HO379" s="157"/>
      <c r="HP379" s="157"/>
      <c r="HQ379" s="157"/>
      <c r="HR379" s="157"/>
      <c r="HS379" s="157"/>
      <c r="HT379" s="157"/>
      <c r="HU379" s="157"/>
      <c r="HV379" s="157"/>
      <c r="HW379" s="157"/>
      <c r="HX379" s="157"/>
      <c r="HY379" s="157"/>
      <c r="HZ379" s="157"/>
      <c r="IA379" s="157"/>
      <c r="IB379" s="157"/>
      <c r="IC379" s="157"/>
      <c r="ID379" s="157"/>
      <c r="IE379" s="157"/>
      <c r="IF379" s="157"/>
      <c r="IG379" s="157"/>
      <c r="IH379" s="157"/>
      <c r="II379" s="157"/>
      <c r="IJ379" s="157"/>
      <c r="IK379" s="157"/>
      <c r="IL379" s="157"/>
      <c r="IM379" s="157"/>
      <c r="IN379" s="157"/>
      <c r="IO379" s="157"/>
      <c r="IP379" s="157"/>
      <c r="IQ379" s="157"/>
      <c r="IR379" s="157"/>
      <c r="IS379" s="157"/>
      <c r="IT379" s="157"/>
      <c r="IU379" s="157"/>
      <c r="IV379" s="157"/>
      <c r="IW379" s="157"/>
      <c r="IX379" s="157"/>
      <c r="IY379" s="157"/>
      <c r="IZ379" s="157"/>
      <c r="JA379" s="157"/>
      <c r="JB379" s="157"/>
      <c r="JC379" s="157"/>
      <c r="JD379" s="157"/>
      <c r="JE379" s="157"/>
      <c r="JF379" s="157"/>
      <c r="JG379" s="157"/>
      <c r="JH379" s="157"/>
      <c r="JI379" s="157"/>
      <c r="JJ379" s="157"/>
      <c r="JK379" s="157"/>
      <c r="JL379" s="157"/>
      <c r="JM379" s="157"/>
      <c r="JN379" s="157"/>
      <c r="JO379" s="157"/>
      <c r="JP379" s="157"/>
      <c r="JQ379" s="157"/>
      <c r="JR379" s="157"/>
      <c r="JS379" s="157"/>
      <c r="JT379" s="157"/>
      <c r="JU379" s="157"/>
      <c r="JV379" s="157"/>
      <c r="JW379" s="157"/>
      <c r="JX379" s="157"/>
      <c r="JY379" s="157"/>
      <c r="JZ379" s="157"/>
      <c r="KA379" s="157"/>
      <c r="KB379" s="157"/>
      <c r="KC379" s="157"/>
      <c r="KD379" s="157"/>
      <c r="KE379" s="157"/>
      <c r="KF379" s="157"/>
      <c r="KG379" s="157"/>
      <c r="KH379" s="157"/>
      <c r="KI379" s="157"/>
      <c r="KJ379" s="157"/>
      <c r="KK379" s="157"/>
      <c r="KL379" s="157"/>
      <c r="KM379" s="157"/>
      <c r="KN379" s="157"/>
      <c r="KO379" s="157"/>
      <c r="KP379" s="157"/>
      <c r="KQ379" s="157"/>
      <c r="KR379" s="157"/>
      <c r="KS379" s="157"/>
      <c r="KT379" s="157"/>
      <c r="KU379" s="157"/>
      <c r="KV379" s="157"/>
      <c r="KW379" s="157"/>
      <c r="KX379" s="157"/>
      <c r="KY379" s="157"/>
      <c r="KZ379" s="157"/>
      <c r="LA379" s="157"/>
      <c r="LB379" s="157"/>
      <c r="LC379" s="157"/>
      <c r="LD379" s="157"/>
      <c r="LE379" s="157"/>
      <c r="LF379" s="157"/>
      <c r="LG379" s="157"/>
      <c r="LH379" s="157"/>
      <c r="LI379" s="157"/>
      <c r="LJ379" s="157"/>
      <c r="LK379" s="157"/>
      <c r="LL379" s="157"/>
      <c r="LM379" s="157"/>
      <c r="LN379" s="157"/>
      <c r="LO379" s="157"/>
      <c r="LP379" s="157"/>
      <c r="LQ379" s="157"/>
      <c r="LR379" s="157"/>
    </row>
    <row r="380" spans="1:330" s="159" customFormat="1" x14ac:dyDescent="0.2">
      <c r="A380" s="145" t="s">
        <v>616</v>
      </c>
      <c r="B380" s="145" t="s">
        <v>680</v>
      </c>
      <c r="C380" s="147">
        <v>43</v>
      </c>
      <c r="D380" s="147"/>
      <c r="E380" s="145"/>
      <c r="F380" s="168">
        <v>322</v>
      </c>
      <c r="G380" s="148"/>
      <c r="H380" s="149"/>
      <c r="I380" s="101">
        <f t="shared" ref="I380:AL380" si="682">I381</f>
        <v>0</v>
      </c>
      <c r="J380" s="101">
        <f t="shared" si="682"/>
        <v>0</v>
      </c>
      <c r="K380" s="101">
        <f t="shared" si="682"/>
        <v>0</v>
      </c>
      <c r="L380" s="101">
        <f t="shared" si="682"/>
        <v>0</v>
      </c>
      <c r="M380" s="108">
        <f t="shared" si="682"/>
        <v>0</v>
      </c>
      <c r="N380" s="108">
        <f t="shared" si="682"/>
        <v>0</v>
      </c>
      <c r="O380" s="108">
        <f t="shared" si="682"/>
        <v>0</v>
      </c>
      <c r="P380" s="108">
        <f t="shared" si="682"/>
        <v>0</v>
      </c>
      <c r="Q380" s="108">
        <f t="shared" si="682"/>
        <v>0</v>
      </c>
      <c r="R380" s="108">
        <f t="shared" si="682"/>
        <v>0</v>
      </c>
      <c r="S380" s="108">
        <f t="shared" si="682"/>
        <v>400</v>
      </c>
      <c r="T380" s="108">
        <f t="shared" si="682"/>
        <v>0</v>
      </c>
      <c r="U380" s="101">
        <f t="shared" si="682"/>
        <v>0</v>
      </c>
      <c r="V380" s="101">
        <f t="shared" si="682"/>
        <v>0</v>
      </c>
      <c r="W380" s="108">
        <f t="shared" si="682"/>
        <v>0</v>
      </c>
      <c r="X380" s="108">
        <f t="shared" si="682"/>
        <v>0</v>
      </c>
      <c r="Y380" s="108">
        <f t="shared" si="682"/>
        <v>0</v>
      </c>
      <c r="Z380" s="108">
        <f t="shared" si="682"/>
        <v>0</v>
      </c>
      <c r="AA380" s="108">
        <f t="shared" si="682"/>
        <v>0</v>
      </c>
      <c r="AB380" s="108">
        <f t="shared" si="682"/>
        <v>0</v>
      </c>
      <c r="AC380" s="108">
        <f t="shared" si="682"/>
        <v>100</v>
      </c>
      <c r="AD380" s="108">
        <f t="shared" si="682"/>
        <v>0</v>
      </c>
      <c r="AE380" s="108">
        <f t="shared" si="682"/>
        <v>0</v>
      </c>
      <c r="AF380" s="108">
        <f t="shared" si="682"/>
        <v>0</v>
      </c>
      <c r="AG380" s="108">
        <f t="shared" si="682"/>
        <v>0</v>
      </c>
      <c r="AH380" s="108">
        <f t="shared" si="682"/>
        <v>0</v>
      </c>
      <c r="AI380" s="108">
        <f t="shared" si="682"/>
        <v>0</v>
      </c>
      <c r="AJ380" s="108">
        <f t="shared" si="682"/>
        <v>0</v>
      </c>
      <c r="AK380" s="108">
        <f t="shared" si="682"/>
        <v>0</v>
      </c>
      <c r="AL380" s="108">
        <f t="shared" si="682"/>
        <v>0</v>
      </c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  <c r="CA380" s="150"/>
      <c r="CB380" s="150"/>
      <c r="CC380" s="150"/>
      <c r="CD380" s="150"/>
      <c r="CE380" s="150"/>
      <c r="CF380" s="150"/>
      <c r="CG380" s="150"/>
      <c r="CH380" s="150"/>
      <c r="CI380" s="150"/>
      <c r="CJ380" s="150"/>
      <c r="CK380" s="150"/>
      <c r="CL380" s="150"/>
      <c r="CM380" s="150"/>
      <c r="CN380" s="150"/>
      <c r="CO380" s="150"/>
      <c r="CP380" s="150"/>
      <c r="CQ380" s="150"/>
      <c r="CR380" s="150"/>
      <c r="CS380" s="150"/>
      <c r="CT380" s="150"/>
      <c r="CU380" s="150"/>
      <c r="CV380" s="150"/>
      <c r="CW380" s="150"/>
      <c r="CX380" s="150"/>
      <c r="CY380" s="150"/>
      <c r="CZ380" s="150"/>
      <c r="DA380" s="150"/>
      <c r="DB380" s="150"/>
      <c r="DC380" s="150"/>
      <c r="DD380" s="150"/>
      <c r="DE380" s="150"/>
      <c r="DF380" s="150"/>
      <c r="DG380" s="150"/>
      <c r="DH380" s="150"/>
      <c r="DI380" s="150"/>
      <c r="DJ380" s="150"/>
      <c r="DK380" s="150"/>
      <c r="DL380" s="150"/>
      <c r="DM380" s="150"/>
      <c r="DN380" s="150"/>
      <c r="DO380" s="150"/>
      <c r="DP380" s="150"/>
      <c r="DQ380" s="150"/>
      <c r="DR380" s="150"/>
      <c r="DS380" s="150"/>
      <c r="DT380" s="150"/>
      <c r="DU380" s="150"/>
      <c r="DV380" s="150"/>
      <c r="DW380" s="150"/>
      <c r="DX380" s="150"/>
      <c r="DY380" s="150"/>
      <c r="DZ380" s="150"/>
      <c r="EA380" s="150"/>
      <c r="EB380" s="150"/>
      <c r="EC380" s="150"/>
      <c r="ED380" s="150"/>
      <c r="EE380" s="150"/>
      <c r="EF380" s="150"/>
      <c r="EG380" s="150"/>
      <c r="EH380" s="150"/>
      <c r="EI380" s="150"/>
      <c r="EJ380" s="150"/>
      <c r="EK380" s="150"/>
      <c r="EL380" s="150"/>
      <c r="EM380" s="150"/>
      <c r="EN380" s="150"/>
      <c r="EO380" s="150"/>
      <c r="EP380" s="150"/>
      <c r="EQ380" s="150"/>
      <c r="ER380" s="150"/>
      <c r="ES380" s="150"/>
      <c r="ET380" s="150"/>
      <c r="EU380" s="150"/>
      <c r="EV380" s="150"/>
      <c r="EW380" s="150"/>
      <c r="EX380" s="150"/>
      <c r="EY380" s="150"/>
      <c r="EZ380" s="150"/>
      <c r="FA380" s="150"/>
      <c r="FB380" s="150"/>
      <c r="FC380" s="150"/>
      <c r="FD380" s="150"/>
      <c r="FE380" s="150"/>
      <c r="FF380" s="150"/>
      <c r="FG380" s="150"/>
      <c r="FH380" s="150"/>
      <c r="FI380" s="150"/>
      <c r="FJ380" s="150"/>
      <c r="FK380" s="150"/>
      <c r="FL380" s="150"/>
      <c r="FM380" s="150"/>
      <c r="FN380" s="150"/>
      <c r="FO380" s="150"/>
      <c r="FP380" s="150"/>
      <c r="FQ380" s="150"/>
      <c r="FR380" s="150"/>
      <c r="FS380" s="150"/>
      <c r="FT380" s="150"/>
      <c r="FU380" s="150"/>
      <c r="FV380" s="150"/>
      <c r="FW380" s="150"/>
      <c r="FX380" s="150"/>
      <c r="FY380" s="150"/>
      <c r="FZ380" s="150"/>
      <c r="GA380" s="150"/>
      <c r="GB380" s="150"/>
      <c r="GC380" s="150"/>
      <c r="GD380" s="150"/>
      <c r="GE380" s="150"/>
      <c r="GF380" s="150"/>
      <c r="GG380" s="150"/>
      <c r="GH380" s="150"/>
      <c r="GI380" s="150"/>
      <c r="GJ380" s="150"/>
      <c r="GK380" s="150"/>
      <c r="GL380" s="150"/>
      <c r="GM380" s="150"/>
      <c r="GN380" s="150"/>
      <c r="GO380" s="150"/>
      <c r="GP380" s="150"/>
      <c r="GQ380" s="150"/>
      <c r="GR380" s="150"/>
      <c r="GS380" s="150"/>
      <c r="GT380" s="150"/>
      <c r="GU380" s="150"/>
      <c r="GV380" s="150"/>
      <c r="GW380" s="150"/>
      <c r="GX380" s="150"/>
      <c r="GY380" s="150"/>
      <c r="GZ380" s="150"/>
      <c r="HA380" s="150"/>
      <c r="HB380" s="150"/>
      <c r="HC380" s="150"/>
      <c r="HD380" s="150"/>
      <c r="HE380" s="150"/>
      <c r="HF380" s="150"/>
      <c r="HG380" s="150"/>
      <c r="HH380" s="150"/>
      <c r="HI380" s="150"/>
      <c r="HJ380" s="150"/>
      <c r="HK380" s="150"/>
      <c r="HL380" s="150"/>
      <c r="HM380" s="150"/>
      <c r="HN380" s="150"/>
      <c r="HO380" s="150"/>
      <c r="HP380" s="150"/>
      <c r="HQ380" s="150"/>
      <c r="HR380" s="150"/>
      <c r="HS380" s="150"/>
      <c r="HT380" s="150"/>
      <c r="HU380" s="150"/>
      <c r="HV380" s="150"/>
      <c r="HW380" s="150"/>
      <c r="HX380" s="150"/>
      <c r="HY380" s="150"/>
      <c r="HZ380" s="150"/>
      <c r="IA380" s="150"/>
      <c r="IB380" s="150"/>
      <c r="IC380" s="150"/>
      <c r="ID380" s="150"/>
      <c r="IE380" s="150"/>
      <c r="IF380" s="150"/>
      <c r="IG380" s="150"/>
      <c r="IH380" s="150"/>
      <c r="II380" s="150"/>
      <c r="IJ380" s="150"/>
      <c r="IK380" s="150"/>
      <c r="IL380" s="150"/>
      <c r="IM380" s="150"/>
      <c r="IN380" s="150"/>
      <c r="IO380" s="150"/>
      <c r="IP380" s="150"/>
      <c r="IQ380" s="150"/>
      <c r="IR380" s="150"/>
      <c r="IS380" s="150"/>
      <c r="IT380" s="150"/>
      <c r="IU380" s="150"/>
      <c r="IV380" s="150"/>
      <c r="IW380" s="150"/>
      <c r="IX380" s="150"/>
      <c r="IY380" s="150"/>
      <c r="IZ380" s="150"/>
      <c r="JA380" s="150"/>
      <c r="JB380" s="150"/>
      <c r="JC380" s="150"/>
      <c r="JD380" s="150"/>
      <c r="JE380" s="150"/>
      <c r="JF380" s="150"/>
      <c r="JG380" s="150"/>
      <c r="JH380" s="150"/>
      <c r="JI380" s="150"/>
      <c r="JJ380" s="150"/>
      <c r="JK380" s="150"/>
      <c r="JL380" s="150"/>
      <c r="JM380" s="150"/>
      <c r="JN380" s="150"/>
      <c r="JO380" s="150"/>
      <c r="JP380" s="150"/>
      <c r="JQ380" s="150"/>
      <c r="JR380" s="150"/>
      <c r="JS380" s="150"/>
      <c r="JT380" s="150"/>
      <c r="JU380" s="150"/>
      <c r="JV380" s="150"/>
      <c r="JW380" s="150"/>
      <c r="JX380" s="150"/>
      <c r="JY380" s="150"/>
      <c r="JZ380" s="150"/>
      <c r="KA380" s="150"/>
      <c r="KB380" s="150"/>
      <c r="KC380" s="150"/>
      <c r="KD380" s="150"/>
      <c r="KE380" s="150"/>
      <c r="KF380" s="150"/>
      <c r="KG380" s="150"/>
      <c r="KH380" s="150"/>
      <c r="KI380" s="150"/>
      <c r="KJ380" s="150"/>
      <c r="KK380" s="150"/>
      <c r="KL380" s="150"/>
      <c r="KM380" s="150"/>
      <c r="KN380" s="150"/>
      <c r="KO380" s="150"/>
      <c r="KP380" s="150"/>
      <c r="KQ380" s="150"/>
      <c r="KR380" s="150"/>
      <c r="KS380" s="150"/>
      <c r="KT380" s="150"/>
      <c r="KU380" s="150"/>
      <c r="KV380" s="150"/>
      <c r="KW380" s="150"/>
      <c r="KX380" s="150"/>
      <c r="KY380" s="150"/>
      <c r="KZ380" s="150"/>
      <c r="LA380" s="150"/>
      <c r="LB380" s="150"/>
      <c r="LC380" s="150"/>
      <c r="LD380" s="150"/>
      <c r="LE380" s="150"/>
      <c r="LF380" s="150"/>
      <c r="LG380" s="150"/>
      <c r="LH380" s="150"/>
      <c r="LI380" s="150"/>
      <c r="LJ380" s="150"/>
      <c r="LK380" s="150"/>
      <c r="LL380" s="150"/>
      <c r="LM380" s="150"/>
      <c r="LN380" s="150"/>
      <c r="LO380" s="150"/>
      <c r="LP380" s="150"/>
      <c r="LQ380" s="150"/>
      <c r="LR380" s="150"/>
    </row>
    <row r="381" spans="1:330" s="158" customFormat="1" ht="15" x14ac:dyDescent="0.2">
      <c r="A381" s="151" t="s">
        <v>616</v>
      </c>
      <c r="B381" s="151" t="s">
        <v>680</v>
      </c>
      <c r="C381" s="153">
        <v>43</v>
      </c>
      <c r="D381" s="153"/>
      <c r="E381" s="151" t="s">
        <v>101</v>
      </c>
      <c r="F381" s="174">
        <v>3223</v>
      </c>
      <c r="G381" s="155" t="s">
        <v>48</v>
      </c>
      <c r="H381" s="156"/>
      <c r="I381" s="94"/>
      <c r="J381" s="112"/>
      <c r="K381" s="94"/>
      <c r="L381" s="112"/>
      <c r="M381" s="118"/>
      <c r="N381" s="113"/>
      <c r="O381" s="118"/>
      <c r="P381" s="113"/>
      <c r="Q381" s="118"/>
      <c r="R381" s="113"/>
      <c r="S381" s="118">
        <v>400</v>
      </c>
      <c r="T381" s="113"/>
      <c r="U381" s="94"/>
      <c r="V381" s="112"/>
      <c r="W381" s="118"/>
      <c r="X381" s="113"/>
      <c r="Y381" s="118"/>
      <c r="Z381" s="113"/>
      <c r="AA381" s="118"/>
      <c r="AB381" s="113"/>
      <c r="AC381" s="118">
        <v>100</v>
      </c>
      <c r="AD381" s="113"/>
      <c r="AE381" s="118"/>
      <c r="AF381" s="113"/>
      <c r="AG381" s="118"/>
      <c r="AH381" s="113"/>
      <c r="AI381" s="118"/>
      <c r="AJ381" s="113"/>
      <c r="AK381" s="118"/>
      <c r="AL381" s="113"/>
      <c r="AM381" s="157"/>
      <c r="AN381" s="157"/>
      <c r="AO381" s="157"/>
      <c r="AP381" s="157"/>
      <c r="AQ381" s="157"/>
      <c r="AR381" s="157"/>
      <c r="AS381" s="157"/>
      <c r="AT381" s="157"/>
      <c r="AU381" s="157"/>
      <c r="AV381" s="157"/>
      <c r="AW381" s="157"/>
      <c r="AX381" s="157"/>
      <c r="AY381" s="157"/>
      <c r="AZ381" s="157"/>
      <c r="BA381" s="157"/>
      <c r="BB381" s="157"/>
      <c r="BC381" s="157"/>
      <c r="BD381" s="157"/>
      <c r="BE381" s="157"/>
      <c r="BF381" s="157"/>
      <c r="BG381" s="157"/>
      <c r="BH381" s="157"/>
      <c r="BI381" s="157"/>
      <c r="BJ381" s="157"/>
      <c r="BK381" s="157"/>
      <c r="BL381" s="157"/>
      <c r="BM381" s="157"/>
      <c r="BN381" s="157"/>
      <c r="BO381" s="157"/>
      <c r="BP381" s="157"/>
      <c r="BQ381" s="157"/>
      <c r="BR381" s="157"/>
      <c r="BS381" s="157"/>
      <c r="BT381" s="157"/>
      <c r="BU381" s="157"/>
      <c r="BV381" s="157"/>
      <c r="BW381" s="157"/>
      <c r="BX381" s="157"/>
      <c r="BY381" s="157"/>
      <c r="BZ381" s="157"/>
      <c r="CA381" s="157"/>
      <c r="CB381" s="157"/>
      <c r="CC381" s="157"/>
      <c r="CD381" s="157"/>
      <c r="CE381" s="157"/>
      <c r="CF381" s="157"/>
      <c r="CG381" s="157"/>
      <c r="CH381" s="157"/>
      <c r="CI381" s="157"/>
      <c r="CJ381" s="157"/>
      <c r="CK381" s="157"/>
      <c r="CL381" s="157"/>
      <c r="CM381" s="157"/>
      <c r="CN381" s="157"/>
      <c r="CO381" s="157"/>
      <c r="CP381" s="157"/>
      <c r="CQ381" s="157"/>
      <c r="CR381" s="157"/>
      <c r="CS381" s="157"/>
      <c r="CT381" s="157"/>
      <c r="CU381" s="157"/>
      <c r="CV381" s="157"/>
      <c r="CW381" s="157"/>
      <c r="CX381" s="157"/>
      <c r="CY381" s="157"/>
      <c r="CZ381" s="157"/>
      <c r="DA381" s="157"/>
      <c r="DB381" s="157"/>
      <c r="DC381" s="157"/>
      <c r="DD381" s="157"/>
      <c r="DE381" s="157"/>
      <c r="DF381" s="157"/>
      <c r="DG381" s="157"/>
      <c r="DH381" s="157"/>
      <c r="DI381" s="157"/>
      <c r="DJ381" s="157"/>
      <c r="DK381" s="157"/>
      <c r="DL381" s="157"/>
      <c r="DM381" s="157"/>
      <c r="DN381" s="157"/>
      <c r="DO381" s="157"/>
      <c r="DP381" s="157"/>
      <c r="DQ381" s="157"/>
      <c r="DR381" s="157"/>
      <c r="DS381" s="157"/>
      <c r="DT381" s="157"/>
      <c r="DU381" s="157"/>
      <c r="DV381" s="157"/>
      <c r="DW381" s="157"/>
      <c r="DX381" s="157"/>
      <c r="DY381" s="157"/>
      <c r="DZ381" s="157"/>
      <c r="EA381" s="157"/>
      <c r="EB381" s="157"/>
      <c r="EC381" s="157"/>
      <c r="ED381" s="157"/>
      <c r="EE381" s="157"/>
      <c r="EF381" s="157"/>
      <c r="EG381" s="157"/>
      <c r="EH381" s="157"/>
      <c r="EI381" s="157"/>
      <c r="EJ381" s="157"/>
      <c r="EK381" s="157"/>
      <c r="EL381" s="157"/>
      <c r="EM381" s="157"/>
      <c r="EN381" s="157"/>
      <c r="EO381" s="157"/>
      <c r="EP381" s="157"/>
      <c r="EQ381" s="157"/>
      <c r="ER381" s="157"/>
      <c r="ES381" s="157"/>
      <c r="ET381" s="157"/>
      <c r="EU381" s="157"/>
      <c r="EV381" s="157"/>
      <c r="EW381" s="157"/>
      <c r="EX381" s="157"/>
      <c r="EY381" s="157"/>
      <c r="EZ381" s="157"/>
      <c r="FA381" s="157"/>
      <c r="FB381" s="157"/>
      <c r="FC381" s="157"/>
      <c r="FD381" s="157"/>
      <c r="FE381" s="157"/>
      <c r="FF381" s="157"/>
      <c r="FG381" s="157"/>
      <c r="FH381" s="157"/>
      <c r="FI381" s="157"/>
      <c r="FJ381" s="157"/>
      <c r="FK381" s="157"/>
      <c r="FL381" s="157"/>
      <c r="FM381" s="157"/>
      <c r="FN381" s="157"/>
      <c r="FO381" s="157"/>
      <c r="FP381" s="157"/>
      <c r="FQ381" s="157"/>
      <c r="FR381" s="157"/>
      <c r="FS381" s="157"/>
      <c r="FT381" s="157"/>
      <c r="FU381" s="157"/>
      <c r="FV381" s="157"/>
      <c r="FW381" s="157"/>
      <c r="FX381" s="157"/>
      <c r="FY381" s="157"/>
      <c r="FZ381" s="157"/>
      <c r="GA381" s="157"/>
      <c r="GB381" s="157"/>
      <c r="GC381" s="157"/>
      <c r="GD381" s="157"/>
      <c r="GE381" s="157"/>
      <c r="GF381" s="157"/>
      <c r="GG381" s="157"/>
      <c r="GH381" s="157"/>
      <c r="GI381" s="157"/>
      <c r="GJ381" s="157"/>
      <c r="GK381" s="157"/>
      <c r="GL381" s="157"/>
      <c r="GM381" s="157"/>
      <c r="GN381" s="157"/>
      <c r="GO381" s="157"/>
      <c r="GP381" s="157"/>
      <c r="GQ381" s="157"/>
      <c r="GR381" s="157"/>
      <c r="GS381" s="157"/>
      <c r="GT381" s="157"/>
      <c r="GU381" s="157"/>
      <c r="GV381" s="157"/>
      <c r="GW381" s="157"/>
      <c r="GX381" s="157"/>
      <c r="GY381" s="157"/>
      <c r="GZ381" s="157"/>
      <c r="HA381" s="157"/>
      <c r="HB381" s="157"/>
      <c r="HC381" s="157"/>
      <c r="HD381" s="157"/>
      <c r="HE381" s="157"/>
      <c r="HF381" s="157"/>
      <c r="HG381" s="157"/>
      <c r="HH381" s="157"/>
      <c r="HI381" s="157"/>
      <c r="HJ381" s="157"/>
      <c r="HK381" s="157"/>
      <c r="HL381" s="157"/>
      <c r="HM381" s="157"/>
      <c r="HN381" s="157"/>
      <c r="HO381" s="157"/>
      <c r="HP381" s="157"/>
      <c r="HQ381" s="157"/>
      <c r="HR381" s="157"/>
      <c r="HS381" s="157"/>
      <c r="HT381" s="157"/>
      <c r="HU381" s="157"/>
      <c r="HV381" s="157"/>
      <c r="HW381" s="157"/>
      <c r="HX381" s="157"/>
      <c r="HY381" s="157"/>
      <c r="HZ381" s="157"/>
      <c r="IA381" s="157"/>
      <c r="IB381" s="157"/>
      <c r="IC381" s="157"/>
      <c r="ID381" s="157"/>
      <c r="IE381" s="157"/>
      <c r="IF381" s="157"/>
      <c r="IG381" s="157"/>
      <c r="IH381" s="157"/>
      <c r="II381" s="157"/>
      <c r="IJ381" s="157"/>
      <c r="IK381" s="157"/>
      <c r="IL381" s="157"/>
      <c r="IM381" s="157"/>
      <c r="IN381" s="157"/>
      <c r="IO381" s="157"/>
      <c r="IP381" s="157"/>
      <c r="IQ381" s="157"/>
      <c r="IR381" s="157"/>
      <c r="IS381" s="157"/>
      <c r="IT381" s="157"/>
      <c r="IU381" s="157"/>
      <c r="IV381" s="157"/>
      <c r="IW381" s="157"/>
      <c r="IX381" s="157"/>
      <c r="IY381" s="157"/>
      <c r="IZ381" s="157"/>
      <c r="JA381" s="157"/>
      <c r="JB381" s="157"/>
      <c r="JC381" s="157"/>
      <c r="JD381" s="157"/>
      <c r="JE381" s="157"/>
      <c r="JF381" s="157"/>
      <c r="JG381" s="157"/>
      <c r="JH381" s="157"/>
      <c r="JI381" s="157"/>
      <c r="JJ381" s="157"/>
      <c r="JK381" s="157"/>
      <c r="JL381" s="157"/>
      <c r="JM381" s="157"/>
      <c r="JN381" s="157"/>
      <c r="JO381" s="157"/>
      <c r="JP381" s="157"/>
      <c r="JQ381" s="157"/>
      <c r="JR381" s="157"/>
      <c r="JS381" s="157"/>
      <c r="JT381" s="157"/>
      <c r="JU381" s="157"/>
      <c r="JV381" s="157"/>
      <c r="JW381" s="157"/>
      <c r="JX381" s="157"/>
      <c r="JY381" s="157"/>
      <c r="JZ381" s="157"/>
      <c r="KA381" s="157"/>
      <c r="KB381" s="157"/>
      <c r="KC381" s="157"/>
      <c r="KD381" s="157"/>
      <c r="KE381" s="157"/>
      <c r="KF381" s="157"/>
      <c r="KG381" s="157"/>
      <c r="KH381" s="157"/>
      <c r="KI381" s="157"/>
      <c r="KJ381" s="157"/>
      <c r="KK381" s="157"/>
      <c r="KL381" s="157"/>
      <c r="KM381" s="157"/>
      <c r="KN381" s="157"/>
      <c r="KO381" s="157"/>
      <c r="KP381" s="157"/>
      <c r="KQ381" s="157"/>
      <c r="KR381" s="157"/>
      <c r="KS381" s="157"/>
      <c r="KT381" s="157"/>
      <c r="KU381" s="157"/>
      <c r="KV381" s="157"/>
      <c r="KW381" s="157"/>
      <c r="KX381" s="157"/>
      <c r="KY381" s="157"/>
      <c r="KZ381" s="157"/>
      <c r="LA381" s="157"/>
      <c r="LB381" s="157"/>
      <c r="LC381" s="157"/>
      <c r="LD381" s="157"/>
      <c r="LE381" s="157"/>
      <c r="LF381" s="157"/>
      <c r="LG381" s="157"/>
      <c r="LH381" s="157"/>
      <c r="LI381" s="157"/>
      <c r="LJ381" s="157"/>
      <c r="LK381" s="157"/>
      <c r="LL381" s="157"/>
      <c r="LM381" s="157"/>
      <c r="LN381" s="157"/>
      <c r="LO381" s="157"/>
      <c r="LP381" s="157"/>
      <c r="LQ381" s="157"/>
      <c r="LR381" s="157"/>
    </row>
    <row r="382" spans="1:330" s="159" customFormat="1" x14ac:dyDescent="0.2">
      <c r="A382" s="145" t="s">
        <v>616</v>
      </c>
      <c r="B382" s="145" t="s">
        <v>680</v>
      </c>
      <c r="C382" s="147">
        <v>43</v>
      </c>
      <c r="D382" s="147"/>
      <c r="E382" s="145"/>
      <c r="F382" s="168">
        <v>323</v>
      </c>
      <c r="G382" s="148"/>
      <c r="H382" s="149"/>
      <c r="I382" s="101">
        <f>SUM(I383:I385)</f>
        <v>0</v>
      </c>
      <c r="J382" s="101">
        <f t="shared" ref="J382:AL382" si="683">SUM(J383:J385)</f>
        <v>0</v>
      </c>
      <c r="K382" s="101">
        <f t="shared" si="683"/>
        <v>0</v>
      </c>
      <c r="L382" s="101">
        <f t="shared" si="683"/>
        <v>0</v>
      </c>
      <c r="M382" s="101">
        <f t="shared" si="683"/>
        <v>0</v>
      </c>
      <c r="N382" s="101">
        <f t="shared" si="683"/>
        <v>0</v>
      </c>
      <c r="O382" s="101">
        <f t="shared" si="683"/>
        <v>0</v>
      </c>
      <c r="P382" s="101">
        <f t="shared" si="683"/>
        <v>0</v>
      </c>
      <c r="Q382" s="101">
        <f t="shared" si="683"/>
        <v>0</v>
      </c>
      <c r="R382" s="101">
        <f t="shared" si="683"/>
        <v>0</v>
      </c>
      <c r="S382" s="101">
        <f t="shared" si="683"/>
        <v>10400</v>
      </c>
      <c r="T382" s="101">
        <f t="shared" si="683"/>
        <v>0</v>
      </c>
      <c r="U382" s="101">
        <f t="shared" si="683"/>
        <v>0</v>
      </c>
      <c r="V382" s="101">
        <f t="shared" si="683"/>
        <v>0</v>
      </c>
      <c r="W382" s="101">
        <f t="shared" si="683"/>
        <v>0</v>
      </c>
      <c r="X382" s="101">
        <f t="shared" si="683"/>
        <v>0</v>
      </c>
      <c r="Y382" s="101">
        <f t="shared" si="683"/>
        <v>0</v>
      </c>
      <c r="Z382" s="101">
        <f t="shared" si="683"/>
        <v>0</v>
      </c>
      <c r="AA382" s="101">
        <f t="shared" si="683"/>
        <v>0</v>
      </c>
      <c r="AB382" s="101">
        <f t="shared" si="683"/>
        <v>0</v>
      </c>
      <c r="AC382" s="101">
        <f t="shared" si="683"/>
        <v>58400</v>
      </c>
      <c r="AD382" s="101">
        <f t="shared" si="683"/>
        <v>0</v>
      </c>
      <c r="AE382" s="101">
        <f t="shared" si="683"/>
        <v>0</v>
      </c>
      <c r="AF382" s="101">
        <f t="shared" si="683"/>
        <v>0</v>
      </c>
      <c r="AG382" s="101">
        <f t="shared" si="683"/>
        <v>0</v>
      </c>
      <c r="AH382" s="101">
        <f t="shared" si="683"/>
        <v>0</v>
      </c>
      <c r="AI382" s="101">
        <f t="shared" si="683"/>
        <v>0</v>
      </c>
      <c r="AJ382" s="101">
        <f t="shared" si="683"/>
        <v>0</v>
      </c>
      <c r="AK382" s="101">
        <f t="shared" si="683"/>
        <v>27000</v>
      </c>
      <c r="AL382" s="101">
        <f t="shared" si="683"/>
        <v>0</v>
      </c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  <c r="CA382" s="150"/>
      <c r="CB382" s="150"/>
      <c r="CC382" s="150"/>
      <c r="CD382" s="150"/>
      <c r="CE382" s="150"/>
      <c r="CF382" s="150"/>
      <c r="CG382" s="150"/>
      <c r="CH382" s="150"/>
      <c r="CI382" s="150"/>
      <c r="CJ382" s="150"/>
      <c r="CK382" s="150"/>
      <c r="CL382" s="150"/>
      <c r="CM382" s="150"/>
      <c r="CN382" s="150"/>
      <c r="CO382" s="150"/>
      <c r="CP382" s="150"/>
      <c r="CQ382" s="150"/>
      <c r="CR382" s="150"/>
      <c r="CS382" s="150"/>
      <c r="CT382" s="150"/>
      <c r="CU382" s="150"/>
      <c r="CV382" s="150"/>
      <c r="CW382" s="150"/>
      <c r="CX382" s="150"/>
      <c r="CY382" s="150"/>
      <c r="CZ382" s="150"/>
      <c r="DA382" s="150"/>
      <c r="DB382" s="150"/>
      <c r="DC382" s="150"/>
      <c r="DD382" s="150"/>
      <c r="DE382" s="150"/>
      <c r="DF382" s="150"/>
      <c r="DG382" s="150"/>
      <c r="DH382" s="150"/>
      <c r="DI382" s="150"/>
      <c r="DJ382" s="150"/>
      <c r="DK382" s="150"/>
      <c r="DL382" s="150"/>
      <c r="DM382" s="150"/>
      <c r="DN382" s="150"/>
      <c r="DO382" s="150"/>
      <c r="DP382" s="150"/>
      <c r="DQ382" s="150"/>
      <c r="DR382" s="150"/>
      <c r="DS382" s="150"/>
      <c r="DT382" s="150"/>
      <c r="DU382" s="150"/>
      <c r="DV382" s="150"/>
      <c r="DW382" s="150"/>
      <c r="DX382" s="150"/>
      <c r="DY382" s="150"/>
      <c r="DZ382" s="150"/>
      <c r="EA382" s="150"/>
      <c r="EB382" s="150"/>
      <c r="EC382" s="150"/>
      <c r="ED382" s="150"/>
      <c r="EE382" s="150"/>
      <c r="EF382" s="150"/>
      <c r="EG382" s="150"/>
      <c r="EH382" s="150"/>
      <c r="EI382" s="150"/>
      <c r="EJ382" s="150"/>
      <c r="EK382" s="150"/>
      <c r="EL382" s="150"/>
      <c r="EM382" s="150"/>
      <c r="EN382" s="150"/>
      <c r="EO382" s="150"/>
      <c r="EP382" s="150"/>
      <c r="EQ382" s="150"/>
      <c r="ER382" s="150"/>
      <c r="ES382" s="150"/>
      <c r="ET382" s="150"/>
      <c r="EU382" s="150"/>
      <c r="EV382" s="150"/>
      <c r="EW382" s="150"/>
      <c r="EX382" s="150"/>
      <c r="EY382" s="150"/>
      <c r="EZ382" s="150"/>
      <c r="FA382" s="150"/>
      <c r="FB382" s="150"/>
      <c r="FC382" s="150"/>
      <c r="FD382" s="150"/>
      <c r="FE382" s="150"/>
      <c r="FF382" s="150"/>
      <c r="FG382" s="150"/>
      <c r="FH382" s="150"/>
      <c r="FI382" s="150"/>
      <c r="FJ382" s="150"/>
      <c r="FK382" s="150"/>
      <c r="FL382" s="150"/>
      <c r="FM382" s="150"/>
      <c r="FN382" s="150"/>
      <c r="FO382" s="150"/>
      <c r="FP382" s="150"/>
      <c r="FQ382" s="150"/>
      <c r="FR382" s="150"/>
      <c r="FS382" s="150"/>
      <c r="FT382" s="150"/>
      <c r="FU382" s="150"/>
      <c r="FV382" s="150"/>
      <c r="FW382" s="150"/>
      <c r="FX382" s="150"/>
      <c r="FY382" s="150"/>
      <c r="FZ382" s="150"/>
      <c r="GA382" s="150"/>
      <c r="GB382" s="150"/>
      <c r="GC382" s="150"/>
      <c r="GD382" s="150"/>
      <c r="GE382" s="150"/>
      <c r="GF382" s="150"/>
      <c r="GG382" s="150"/>
      <c r="GH382" s="150"/>
      <c r="GI382" s="150"/>
      <c r="GJ382" s="150"/>
      <c r="GK382" s="150"/>
      <c r="GL382" s="150"/>
      <c r="GM382" s="150"/>
      <c r="GN382" s="150"/>
      <c r="GO382" s="150"/>
      <c r="GP382" s="150"/>
      <c r="GQ382" s="150"/>
      <c r="GR382" s="150"/>
      <c r="GS382" s="150"/>
      <c r="GT382" s="150"/>
      <c r="GU382" s="150"/>
      <c r="GV382" s="150"/>
      <c r="GW382" s="150"/>
      <c r="GX382" s="150"/>
      <c r="GY382" s="150"/>
      <c r="GZ382" s="150"/>
      <c r="HA382" s="150"/>
      <c r="HB382" s="150"/>
      <c r="HC382" s="150"/>
      <c r="HD382" s="150"/>
      <c r="HE382" s="150"/>
      <c r="HF382" s="150"/>
      <c r="HG382" s="150"/>
      <c r="HH382" s="150"/>
      <c r="HI382" s="150"/>
      <c r="HJ382" s="150"/>
      <c r="HK382" s="150"/>
      <c r="HL382" s="150"/>
      <c r="HM382" s="150"/>
      <c r="HN382" s="150"/>
      <c r="HO382" s="150"/>
      <c r="HP382" s="150"/>
      <c r="HQ382" s="150"/>
      <c r="HR382" s="150"/>
      <c r="HS382" s="150"/>
      <c r="HT382" s="150"/>
      <c r="HU382" s="150"/>
      <c r="HV382" s="150"/>
      <c r="HW382" s="150"/>
      <c r="HX382" s="150"/>
      <c r="HY382" s="150"/>
      <c r="HZ382" s="150"/>
      <c r="IA382" s="150"/>
      <c r="IB382" s="150"/>
      <c r="IC382" s="150"/>
      <c r="ID382" s="150"/>
      <c r="IE382" s="150"/>
      <c r="IF382" s="150"/>
      <c r="IG382" s="150"/>
      <c r="IH382" s="150"/>
      <c r="II382" s="150"/>
      <c r="IJ382" s="150"/>
      <c r="IK382" s="150"/>
      <c r="IL382" s="150"/>
      <c r="IM382" s="150"/>
      <c r="IN382" s="150"/>
      <c r="IO382" s="150"/>
      <c r="IP382" s="150"/>
      <c r="IQ382" s="150"/>
      <c r="IR382" s="150"/>
      <c r="IS382" s="150"/>
      <c r="IT382" s="150"/>
      <c r="IU382" s="150"/>
      <c r="IV382" s="150"/>
      <c r="IW382" s="150"/>
      <c r="IX382" s="150"/>
      <c r="IY382" s="150"/>
      <c r="IZ382" s="150"/>
      <c r="JA382" s="150"/>
      <c r="JB382" s="150"/>
      <c r="JC382" s="150"/>
      <c r="JD382" s="150"/>
      <c r="JE382" s="150"/>
      <c r="JF382" s="150"/>
      <c r="JG382" s="150"/>
      <c r="JH382" s="150"/>
      <c r="JI382" s="150"/>
      <c r="JJ382" s="150"/>
      <c r="JK382" s="150"/>
      <c r="JL382" s="150"/>
      <c r="JM382" s="150"/>
      <c r="JN382" s="150"/>
      <c r="JO382" s="150"/>
      <c r="JP382" s="150"/>
      <c r="JQ382" s="150"/>
      <c r="JR382" s="150"/>
      <c r="JS382" s="150"/>
      <c r="JT382" s="150"/>
      <c r="JU382" s="150"/>
      <c r="JV382" s="150"/>
      <c r="JW382" s="150"/>
      <c r="JX382" s="150"/>
      <c r="JY382" s="150"/>
      <c r="JZ382" s="150"/>
      <c r="KA382" s="150"/>
      <c r="KB382" s="150"/>
      <c r="KC382" s="150"/>
      <c r="KD382" s="150"/>
      <c r="KE382" s="150"/>
      <c r="KF382" s="150"/>
      <c r="KG382" s="150"/>
      <c r="KH382" s="150"/>
      <c r="KI382" s="150"/>
      <c r="KJ382" s="150"/>
      <c r="KK382" s="150"/>
      <c r="KL382" s="150"/>
      <c r="KM382" s="150"/>
      <c r="KN382" s="150"/>
      <c r="KO382" s="150"/>
      <c r="KP382" s="150"/>
      <c r="KQ382" s="150"/>
      <c r="KR382" s="150"/>
      <c r="KS382" s="150"/>
      <c r="KT382" s="150"/>
      <c r="KU382" s="150"/>
      <c r="KV382" s="150"/>
      <c r="KW382" s="150"/>
      <c r="KX382" s="150"/>
      <c r="KY382" s="150"/>
      <c r="KZ382" s="150"/>
      <c r="LA382" s="150"/>
      <c r="LB382" s="150"/>
      <c r="LC382" s="150"/>
      <c r="LD382" s="150"/>
      <c r="LE382" s="150"/>
      <c r="LF382" s="150"/>
      <c r="LG382" s="150"/>
      <c r="LH382" s="150"/>
      <c r="LI382" s="150"/>
      <c r="LJ382" s="150"/>
      <c r="LK382" s="150"/>
      <c r="LL382" s="150"/>
      <c r="LM382" s="150"/>
      <c r="LN382" s="150"/>
      <c r="LO382" s="150"/>
      <c r="LP382" s="150"/>
      <c r="LQ382" s="150"/>
      <c r="LR382" s="150"/>
    </row>
    <row r="383" spans="1:330" s="158" customFormat="1" ht="15" x14ac:dyDescent="0.2">
      <c r="A383" s="151" t="s">
        <v>616</v>
      </c>
      <c r="B383" s="151" t="s">
        <v>680</v>
      </c>
      <c r="C383" s="153">
        <v>43</v>
      </c>
      <c r="D383" s="153"/>
      <c r="E383" s="151" t="s">
        <v>101</v>
      </c>
      <c r="F383" s="174">
        <v>3231</v>
      </c>
      <c r="G383" s="155" t="s">
        <v>599</v>
      </c>
      <c r="H383" s="156"/>
      <c r="I383" s="94"/>
      <c r="J383" s="112"/>
      <c r="K383" s="94"/>
      <c r="L383" s="112"/>
      <c r="M383" s="118"/>
      <c r="N383" s="113"/>
      <c r="O383" s="118"/>
      <c r="P383" s="113"/>
      <c r="Q383" s="118"/>
      <c r="R383" s="113"/>
      <c r="S383" s="118">
        <v>500</v>
      </c>
      <c r="T383" s="113"/>
      <c r="U383" s="94"/>
      <c r="V383" s="112"/>
      <c r="W383" s="118"/>
      <c r="X383" s="113"/>
      <c r="Y383" s="118"/>
      <c r="Z383" s="113"/>
      <c r="AA383" s="118"/>
      <c r="AB383" s="113"/>
      <c r="AC383" s="118"/>
      <c r="AD383" s="113"/>
      <c r="AE383" s="118"/>
      <c r="AF383" s="113"/>
      <c r="AG383" s="118"/>
      <c r="AH383" s="113"/>
      <c r="AI383" s="118"/>
      <c r="AJ383" s="113"/>
      <c r="AK383" s="118"/>
      <c r="AL383" s="113"/>
      <c r="AM383" s="157"/>
      <c r="AN383" s="157"/>
      <c r="AO383" s="157"/>
      <c r="AP383" s="157"/>
      <c r="AQ383" s="157"/>
      <c r="AR383" s="157"/>
      <c r="AS383" s="157"/>
      <c r="AT383" s="157"/>
      <c r="AU383" s="157"/>
      <c r="AV383" s="157"/>
      <c r="AW383" s="157"/>
      <c r="AX383" s="157"/>
      <c r="AY383" s="157"/>
      <c r="AZ383" s="157"/>
      <c r="BA383" s="157"/>
      <c r="BB383" s="157"/>
      <c r="BC383" s="157"/>
      <c r="BD383" s="157"/>
      <c r="BE383" s="157"/>
      <c r="BF383" s="157"/>
      <c r="BG383" s="157"/>
      <c r="BH383" s="157"/>
      <c r="BI383" s="157"/>
      <c r="BJ383" s="157"/>
      <c r="BK383" s="157"/>
      <c r="BL383" s="157"/>
      <c r="BM383" s="157"/>
      <c r="BN383" s="157"/>
      <c r="BO383" s="157"/>
      <c r="BP383" s="157"/>
      <c r="BQ383" s="157"/>
      <c r="BR383" s="157"/>
      <c r="BS383" s="157"/>
      <c r="BT383" s="157"/>
      <c r="BU383" s="157"/>
      <c r="BV383" s="157"/>
      <c r="BW383" s="157"/>
      <c r="BX383" s="157"/>
      <c r="BY383" s="157"/>
      <c r="BZ383" s="157"/>
      <c r="CA383" s="157"/>
      <c r="CB383" s="157"/>
      <c r="CC383" s="157"/>
      <c r="CD383" s="157"/>
      <c r="CE383" s="157"/>
      <c r="CF383" s="157"/>
      <c r="CG383" s="157"/>
      <c r="CH383" s="157"/>
      <c r="CI383" s="157"/>
      <c r="CJ383" s="157"/>
      <c r="CK383" s="157"/>
      <c r="CL383" s="157"/>
      <c r="CM383" s="157"/>
      <c r="CN383" s="157"/>
      <c r="CO383" s="157"/>
      <c r="CP383" s="157"/>
      <c r="CQ383" s="157"/>
      <c r="CR383" s="157"/>
      <c r="CS383" s="157"/>
      <c r="CT383" s="157"/>
      <c r="CU383" s="157"/>
      <c r="CV383" s="157"/>
      <c r="CW383" s="157"/>
      <c r="CX383" s="157"/>
      <c r="CY383" s="157"/>
      <c r="CZ383" s="157"/>
      <c r="DA383" s="157"/>
      <c r="DB383" s="157"/>
      <c r="DC383" s="157"/>
      <c r="DD383" s="157"/>
      <c r="DE383" s="157"/>
      <c r="DF383" s="157"/>
      <c r="DG383" s="157"/>
      <c r="DH383" s="157"/>
      <c r="DI383" s="157"/>
      <c r="DJ383" s="157"/>
      <c r="DK383" s="157"/>
      <c r="DL383" s="157"/>
      <c r="DM383" s="157"/>
      <c r="DN383" s="157"/>
      <c r="DO383" s="157"/>
      <c r="DP383" s="157"/>
      <c r="DQ383" s="157"/>
      <c r="DR383" s="157"/>
      <c r="DS383" s="157"/>
      <c r="DT383" s="157"/>
      <c r="DU383" s="157"/>
      <c r="DV383" s="157"/>
      <c r="DW383" s="157"/>
      <c r="DX383" s="157"/>
      <c r="DY383" s="157"/>
      <c r="DZ383" s="157"/>
      <c r="EA383" s="157"/>
      <c r="EB383" s="157"/>
      <c r="EC383" s="157"/>
      <c r="ED383" s="157"/>
      <c r="EE383" s="157"/>
      <c r="EF383" s="157"/>
      <c r="EG383" s="157"/>
      <c r="EH383" s="157"/>
      <c r="EI383" s="157"/>
      <c r="EJ383" s="157"/>
      <c r="EK383" s="157"/>
      <c r="EL383" s="157"/>
      <c r="EM383" s="157"/>
      <c r="EN383" s="157"/>
      <c r="EO383" s="157"/>
      <c r="EP383" s="157"/>
      <c r="EQ383" s="157"/>
      <c r="ER383" s="157"/>
      <c r="ES383" s="157"/>
      <c r="ET383" s="157"/>
      <c r="EU383" s="157"/>
      <c r="EV383" s="157"/>
      <c r="EW383" s="157"/>
      <c r="EX383" s="157"/>
      <c r="EY383" s="157"/>
      <c r="EZ383" s="157"/>
      <c r="FA383" s="157"/>
      <c r="FB383" s="157"/>
      <c r="FC383" s="157"/>
      <c r="FD383" s="157"/>
      <c r="FE383" s="157"/>
      <c r="FF383" s="157"/>
      <c r="FG383" s="157"/>
      <c r="FH383" s="157"/>
      <c r="FI383" s="157"/>
      <c r="FJ383" s="157"/>
      <c r="FK383" s="157"/>
      <c r="FL383" s="157"/>
      <c r="FM383" s="157"/>
      <c r="FN383" s="157"/>
      <c r="FO383" s="157"/>
      <c r="FP383" s="157"/>
      <c r="FQ383" s="157"/>
      <c r="FR383" s="157"/>
      <c r="FS383" s="157"/>
      <c r="FT383" s="157"/>
      <c r="FU383" s="157"/>
      <c r="FV383" s="157"/>
      <c r="FW383" s="157"/>
      <c r="FX383" s="157"/>
      <c r="FY383" s="157"/>
      <c r="FZ383" s="157"/>
      <c r="GA383" s="157"/>
      <c r="GB383" s="157"/>
      <c r="GC383" s="157"/>
      <c r="GD383" s="157"/>
      <c r="GE383" s="157"/>
      <c r="GF383" s="157"/>
      <c r="GG383" s="157"/>
      <c r="GH383" s="157"/>
      <c r="GI383" s="157"/>
      <c r="GJ383" s="157"/>
      <c r="GK383" s="157"/>
      <c r="GL383" s="157"/>
      <c r="GM383" s="157"/>
      <c r="GN383" s="157"/>
      <c r="GO383" s="157"/>
      <c r="GP383" s="157"/>
      <c r="GQ383" s="157"/>
      <c r="GR383" s="157"/>
      <c r="GS383" s="157"/>
      <c r="GT383" s="157"/>
      <c r="GU383" s="157"/>
      <c r="GV383" s="157"/>
      <c r="GW383" s="157"/>
      <c r="GX383" s="157"/>
      <c r="GY383" s="157"/>
      <c r="GZ383" s="157"/>
      <c r="HA383" s="157"/>
      <c r="HB383" s="157"/>
      <c r="HC383" s="157"/>
      <c r="HD383" s="157"/>
      <c r="HE383" s="157"/>
      <c r="HF383" s="157"/>
      <c r="HG383" s="157"/>
      <c r="HH383" s="157"/>
      <c r="HI383" s="157"/>
      <c r="HJ383" s="157"/>
      <c r="HK383" s="157"/>
      <c r="HL383" s="157"/>
      <c r="HM383" s="157"/>
      <c r="HN383" s="157"/>
      <c r="HO383" s="157"/>
      <c r="HP383" s="157"/>
      <c r="HQ383" s="157"/>
      <c r="HR383" s="157"/>
      <c r="HS383" s="157"/>
      <c r="HT383" s="157"/>
      <c r="HU383" s="157"/>
      <c r="HV383" s="157"/>
      <c r="HW383" s="157"/>
      <c r="HX383" s="157"/>
      <c r="HY383" s="157"/>
      <c r="HZ383" s="157"/>
      <c r="IA383" s="157"/>
      <c r="IB383" s="157"/>
      <c r="IC383" s="157"/>
      <c r="ID383" s="157"/>
      <c r="IE383" s="157"/>
      <c r="IF383" s="157"/>
      <c r="IG383" s="157"/>
      <c r="IH383" s="157"/>
      <c r="II383" s="157"/>
      <c r="IJ383" s="157"/>
      <c r="IK383" s="157"/>
      <c r="IL383" s="157"/>
      <c r="IM383" s="157"/>
      <c r="IN383" s="157"/>
      <c r="IO383" s="157"/>
      <c r="IP383" s="157"/>
      <c r="IQ383" s="157"/>
      <c r="IR383" s="157"/>
      <c r="IS383" s="157"/>
      <c r="IT383" s="157"/>
      <c r="IU383" s="157"/>
      <c r="IV383" s="157"/>
      <c r="IW383" s="157"/>
      <c r="IX383" s="157"/>
      <c r="IY383" s="157"/>
      <c r="IZ383" s="157"/>
      <c r="JA383" s="157"/>
      <c r="JB383" s="157"/>
      <c r="JC383" s="157"/>
      <c r="JD383" s="157"/>
      <c r="JE383" s="157"/>
      <c r="JF383" s="157"/>
      <c r="JG383" s="157"/>
      <c r="JH383" s="157"/>
      <c r="JI383" s="157"/>
      <c r="JJ383" s="157"/>
      <c r="JK383" s="157"/>
      <c r="JL383" s="157"/>
      <c r="JM383" s="157"/>
      <c r="JN383" s="157"/>
      <c r="JO383" s="157"/>
      <c r="JP383" s="157"/>
      <c r="JQ383" s="157"/>
      <c r="JR383" s="157"/>
      <c r="JS383" s="157"/>
      <c r="JT383" s="157"/>
      <c r="JU383" s="157"/>
      <c r="JV383" s="157"/>
      <c r="JW383" s="157"/>
      <c r="JX383" s="157"/>
      <c r="JY383" s="157"/>
      <c r="JZ383" s="157"/>
      <c r="KA383" s="157"/>
      <c r="KB383" s="157"/>
      <c r="KC383" s="157"/>
      <c r="KD383" s="157"/>
      <c r="KE383" s="157"/>
      <c r="KF383" s="157"/>
      <c r="KG383" s="157"/>
      <c r="KH383" s="157"/>
      <c r="KI383" s="157"/>
      <c r="KJ383" s="157"/>
      <c r="KK383" s="157"/>
      <c r="KL383" s="157"/>
      <c r="KM383" s="157"/>
      <c r="KN383" s="157"/>
      <c r="KO383" s="157"/>
      <c r="KP383" s="157"/>
      <c r="KQ383" s="157"/>
      <c r="KR383" s="157"/>
      <c r="KS383" s="157"/>
      <c r="KT383" s="157"/>
      <c r="KU383" s="157"/>
      <c r="KV383" s="157"/>
      <c r="KW383" s="157"/>
      <c r="KX383" s="157"/>
      <c r="KY383" s="157"/>
      <c r="KZ383" s="157"/>
      <c r="LA383" s="157"/>
      <c r="LB383" s="157"/>
      <c r="LC383" s="157"/>
      <c r="LD383" s="157"/>
      <c r="LE383" s="157"/>
      <c r="LF383" s="157"/>
      <c r="LG383" s="157"/>
      <c r="LH383" s="157"/>
      <c r="LI383" s="157"/>
      <c r="LJ383" s="157"/>
      <c r="LK383" s="157"/>
      <c r="LL383" s="157"/>
      <c r="LM383" s="157"/>
      <c r="LN383" s="157"/>
      <c r="LO383" s="157"/>
      <c r="LP383" s="157"/>
      <c r="LQ383" s="157"/>
      <c r="LR383" s="157"/>
    </row>
    <row r="384" spans="1:330" s="158" customFormat="1" ht="15" x14ac:dyDescent="0.2">
      <c r="A384" s="151" t="s">
        <v>616</v>
      </c>
      <c r="B384" s="151" t="s">
        <v>680</v>
      </c>
      <c r="C384" s="153">
        <v>43</v>
      </c>
      <c r="D384" s="153"/>
      <c r="E384" s="151" t="s">
        <v>101</v>
      </c>
      <c r="F384" s="174">
        <v>3233</v>
      </c>
      <c r="G384" s="155" t="s">
        <v>54</v>
      </c>
      <c r="H384" s="156"/>
      <c r="I384" s="94"/>
      <c r="J384" s="112"/>
      <c r="K384" s="94"/>
      <c r="L384" s="112"/>
      <c r="M384" s="118"/>
      <c r="N384" s="113"/>
      <c r="O384" s="118"/>
      <c r="P384" s="113"/>
      <c r="Q384" s="118"/>
      <c r="R384" s="113"/>
      <c r="S384" s="118">
        <v>3200</v>
      </c>
      <c r="T384" s="113"/>
      <c r="U384" s="94"/>
      <c r="V384" s="112"/>
      <c r="W384" s="118"/>
      <c r="X384" s="113"/>
      <c r="Y384" s="118"/>
      <c r="Z384" s="113"/>
      <c r="AA384" s="118"/>
      <c r="AB384" s="113"/>
      <c r="AC384" s="118">
        <v>5400</v>
      </c>
      <c r="AD384" s="113"/>
      <c r="AE384" s="118"/>
      <c r="AF384" s="113"/>
      <c r="AG384" s="118"/>
      <c r="AH384" s="113"/>
      <c r="AI384" s="118"/>
      <c r="AJ384" s="113"/>
      <c r="AK384" s="118"/>
      <c r="AL384" s="113"/>
      <c r="AM384" s="157"/>
      <c r="AN384" s="157"/>
      <c r="AO384" s="157"/>
      <c r="AP384" s="157"/>
      <c r="AQ384" s="157"/>
      <c r="AR384" s="157"/>
      <c r="AS384" s="157"/>
      <c r="AT384" s="157"/>
      <c r="AU384" s="157"/>
      <c r="AV384" s="157"/>
      <c r="AW384" s="157"/>
      <c r="AX384" s="157"/>
      <c r="AY384" s="157"/>
      <c r="AZ384" s="157"/>
      <c r="BA384" s="157"/>
      <c r="BB384" s="157"/>
      <c r="BC384" s="157"/>
      <c r="BD384" s="157"/>
      <c r="BE384" s="157"/>
      <c r="BF384" s="157"/>
      <c r="BG384" s="157"/>
      <c r="BH384" s="157"/>
      <c r="BI384" s="157"/>
      <c r="BJ384" s="157"/>
      <c r="BK384" s="157"/>
      <c r="BL384" s="157"/>
      <c r="BM384" s="157"/>
      <c r="BN384" s="157"/>
      <c r="BO384" s="157"/>
      <c r="BP384" s="157"/>
      <c r="BQ384" s="157"/>
      <c r="BR384" s="157"/>
      <c r="BS384" s="157"/>
      <c r="BT384" s="157"/>
      <c r="BU384" s="157"/>
      <c r="BV384" s="157"/>
      <c r="BW384" s="157"/>
      <c r="BX384" s="157"/>
      <c r="BY384" s="157"/>
      <c r="BZ384" s="157"/>
      <c r="CA384" s="157"/>
      <c r="CB384" s="157"/>
      <c r="CC384" s="157"/>
      <c r="CD384" s="157"/>
      <c r="CE384" s="157"/>
      <c r="CF384" s="157"/>
      <c r="CG384" s="157"/>
      <c r="CH384" s="157"/>
      <c r="CI384" s="157"/>
      <c r="CJ384" s="157"/>
      <c r="CK384" s="157"/>
      <c r="CL384" s="157"/>
      <c r="CM384" s="157"/>
      <c r="CN384" s="157"/>
      <c r="CO384" s="157"/>
      <c r="CP384" s="157"/>
      <c r="CQ384" s="157"/>
      <c r="CR384" s="157"/>
      <c r="CS384" s="157"/>
      <c r="CT384" s="157"/>
      <c r="CU384" s="157"/>
      <c r="CV384" s="157"/>
      <c r="CW384" s="157"/>
      <c r="CX384" s="157"/>
      <c r="CY384" s="157"/>
      <c r="CZ384" s="157"/>
      <c r="DA384" s="157"/>
      <c r="DB384" s="157"/>
      <c r="DC384" s="157"/>
      <c r="DD384" s="157"/>
      <c r="DE384" s="157"/>
      <c r="DF384" s="157"/>
      <c r="DG384" s="157"/>
      <c r="DH384" s="157"/>
      <c r="DI384" s="157"/>
      <c r="DJ384" s="157"/>
      <c r="DK384" s="157"/>
      <c r="DL384" s="157"/>
      <c r="DM384" s="157"/>
      <c r="DN384" s="157"/>
      <c r="DO384" s="157"/>
      <c r="DP384" s="157"/>
      <c r="DQ384" s="157"/>
      <c r="DR384" s="157"/>
      <c r="DS384" s="157"/>
      <c r="DT384" s="157"/>
      <c r="DU384" s="157"/>
      <c r="DV384" s="157"/>
      <c r="DW384" s="157"/>
      <c r="DX384" s="157"/>
      <c r="DY384" s="157"/>
      <c r="DZ384" s="157"/>
      <c r="EA384" s="157"/>
      <c r="EB384" s="157"/>
      <c r="EC384" s="157"/>
      <c r="ED384" s="157"/>
      <c r="EE384" s="157"/>
      <c r="EF384" s="157"/>
      <c r="EG384" s="157"/>
      <c r="EH384" s="157"/>
      <c r="EI384" s="157"/>
      <c r="EJ384" s="157"/>
      <c r="EK384" s="157"/>
      <c r="EL384" s="157"/>
      <c r="EM384" s="157"/>
      <c r="EN384" s="157"/>
      <c r="EO384" s="157"/>
      <c r="EP384" s="157"/>
      <c r="EQ384" s="157"/>
      <c r="ER384" s="157"/>
      <c r="ES384" s="157"/>
      <c r="ET384" s="157"/>
      <c r="EU384" s="157"/>
      <c r="EV384" s="157"/>
      <c r="EW384" s="157"/>
      <c r="EX384" s="157"/>
      <c r="EY384" s="157"/>
      <c r="EZ384" s="157"/>
      <c r="FA384" s="157"/>
      <c r="FB384" s="157"/>
      <c r="FC384" s="157"/>
      <c r="FD384" s="157"/>
      <c r="FE384" s="157"/>
      <c r="FF384" s="157"/>
      <c r="FG384" s="157"/>
      <c r="FH384" s="157"/>
      <c r="FI384" s="157"/>
      <c r="FJ384" s="157"/>
      <c r="FK384" s="157"/>
      <c r="FL384" s="157"/>
      <c r="FM384" s="157"/>
      <c r="FN384" s="157"/>
      <c r="FO384" s="157"/>
      <c r="FP384" s="157"/>
      <c r="FQ384" s="157"/>
      <c r="FR384" s="157"/>
      <c r="FS384" s="157"/>
      <c r="FT384" s="157"/>
      <c r="FU384" s="157"/>
      <c r="FV384" s="157"/>
      <c r="FW384" s="157"/>
      <c r="FX384" s="157"/>
      <c r="FY384" s="157"/>
      <c r="FZ384" s="157"/>
      <c r="GA384" s="157"/>
      <c r="GB384" s="157"/>
      <c r="GC384" s="157"/>
      <c r="GD384" s="157"/>
      <c r="GE384" s="157"/>
      <c r="GF384" s="157"/>
      <c r="GG384" s="157"/>
      <c r="GH384" s="157"/>
      <c r="GI384" s="157"/>
      <c r="GJ384" s="157"/>
      <c r="GK384" s="157"/>
      <c r="GL384" s="157"/>
      <c r="GM384" s="157"/>
      <c r="GN384" s="157"/>
      <c r="GO384" s="157"/>
      <c r="GP384" s="157"/>
      <c r="GQ384" s="157"/>
      <c r="GR384" s="157"/>
      <c r="GS384" s="157"/>
      <c r="GT384" s="157"/>
      <c r="GU384" s="157"/>
      <c r="GV384" s="157"/>
      <c r="GW384" s="157"/>
      <c r="GX384" s="157"/>
      <c r="GY384" s="157"/>
      <c r="GZ384" s="157"/>
      <c r="HA384" s="157"/>
      <c r="HB384" s="157"/>
      <c r="HC384" s="157"/>
      <c r="HD384" s="157"/>
      <c r="HE384" s="157"/>
      <c r="HF384" s="157"/>
      <c r="HG384" s="157"/>
      <c r="HH384" s="157"/>
      <c r="HI384" s="157"/>
      <c r="HJ384" s="157"/>
      <c r="HK384" s="157"/>
      <c r="HL384" s="157"/>
      <c r="HM384" s="157"/>
      <c r="HN384" s="157"/>
      <c r="HO384" s="157"/>
      <c r="HP384" s="157"/>
      <c r="HQ384" s="157"/>
      <c r="HR384" s="157"/>
      <c r="HS384" s="157"/>
      <c r="HT384" s="157"/>
      <c r="HU384" s="157"/>
      <c r="HV384" s="157"/>
      <c r="HW384" s="157"/>
      <c r="HX384" s="157"/>
      <c r="HY384" s="157"/>
      <c r="HZ384" s="157"/>
      <c r="IA384" s="157"/>
      <c r="IB384" s="157"/>
      <c r="IC384" s="157"/>
      <c r="ID384" s="157"/>
      <c r="IE384" s="157"/>
      <c r="IF384" s="157"/>
      <c r="IG384" s="157"/>
      <c r="IH384" s="157"/>
      <c r="II384" s="157"/>
      <c r="IJ384" s="157"/>
      <c r="IK384" s="157"/>
      <c r="IL384" s="157"/>
      <c r="IM384" s="157"/>
      <c r="IN384" s="157"/>
      <c r="IO384" s="157"/>
      <c r="IP384" s="157"/>
      <c r="IQ384" s="157"/>
      <c r="IR384" s="157"/>
      <c r="IS384" s="157"/>
      <c r="IT384" s="157"/>
      <c r="IU384" s="157"/>
      <c r="IV384" s="157"/>
      <c r="IW384" s="157"/>
      <c r="IX384" s="157"/>
      <c r="IY384" s="157"/>
      <c r="IZ384" s="157"/>
      <c r="JA384" s="157"/>
      <c r="JB384" s="157"/>
      <c r="JC384" s="157"/>
      <c r="JD384" s="157"/>
      <c r="JE384" s="157"/>
      <c r="JF384" s="157"/>
      <c r="JG384" s="157"/>
      <c r="JH384" s="157"/>
      <c r="JI384" s="157"/>
      <c r="JJ384" s="157"/>
      <c r="JK384" s="157"/>
      <c r="JL384" s="157"/>
      <c r="JM384" s="157"/>
      <c r="JN384" s="157"/>
      <c r="JO384" s="157"/>
      <c r="JP384" s="157"/>
      <c r="JQ384" s="157"/>
      <c r="JR384" s="157"/>
      <c r="JS384" s="157"/>
      <c r="JT384" s="157"/>
      <c r="JU384" s="157"/>
      <c r="JV384" s="157"/>
      <c r="JW384" s="157"/>
      <c r="JX384" s="157"/>
      <c r="JY384" s="157"/>
      <c r="JZ384" s="157"/>
      <c r="KA384" s="157"/>
      <c r="KB384" s="157"/>
      <c r="KC384" s="157"/>
      <c r="KD384" s="157"/>
      <c r="KE384" s="157"/>
      <c r="KF384" s="157"/>
      <c r="KG384" s="157"/>
      <c r="KH384" s="157"/>
      <c r="KI384" s="157"/>
      <c r="KJ384" s="157"/>
      <c r="KK384" s="157"/>
      <c r="KL384" s="157"/>
      <c r="KM384" s="157"/>
      <c r="KN384" s="157"/>
      <c r="KO384" s="157"/>
      <c r="KP384" s="157"/>
      <c r="KQ384" s="157"/>
      <c r="KR384" s="157"/>
      <c r="KS384" s="157"/>
      <c r="KT384" s="157"/>
      <c r="KU384" s="157"/>
      <c r="KV384" s="157"/>
      <c r="KW384" s="157"/>
      <c r="KX384" s="157"/>
      <c r="KY384" s="157"/>
      <c r="KZ384" s="157"/>
      <c r="LA384" s="157"/>
      <c r="LB384" s="157"/>
      <c r="LC384" s="157"/>
      <c r="LD384" s="157"/>
      <c r="LE384" s="157"/>
      <c r="LF384" s="157"/>
      <c r="LG384" s="157"/>
      <c r="LH384" s="157"/>
      <c r="LI384" s="157"/>
      <c r="LJ384" s="157"/>
      <c r="LK384" s="157"/>
      <c r="LL384" s="157"/>
      <c r="LM384" s="157"/>
      <c r="LN384" s="157"/>
      <c r="LO384" s="157"/>
      <c r="LP384" s="157"/>
      <c r="LQ384" s="157"/>
      <c r="LR384" s="157"/>
    </row>
    <row r="385" spans="1:330" s="158" customFormat="1" ht="15" x14ac:dyDescent="0.2">
      <c r="A385" s="151" t="s">
        <v>616</v>
      </c>
      <c r="B385" s="151" t="s">
        <v>680</v>
      </c>
      <c r="C385" s="153">
        <v>43</v>
      </c>
      <c r="D385" s="153"/>
      <c r="E385" s="151" t="s">
        <v>101</v>
      </c>
      <c r="F385" s="174">
        <v>3237</v>
      </c>
      <c r="G385" s="155" t="s">
        <v>58</v>
      </c>
      <c r="H385" s="156"/>
      <c r="I385" s="94"/>
      <c r="J385" s="106"/>
      <c r="K385" s="94"/>
      <c r="L385" s="106"/>
      <c r="M385" s="118"/>
      <c r="N385" s="121"/>
      <c r="O385" s="118"/>
      <c r="P385" s="121"/>
      <c r="Q385" s="118"/>
      <c r="R385" s="121"/>
      <c r="S385" s="118">
        <v>6700</v>
      </c>
      <c r="T385" s="121"/>
      <c r="U385" s="94"/>
      <c r="V385" s="106"/>
      <c r="W385" s="118"/>
      <c r="X385" s="121"/>
      <c r="Y385" s="118"/>
      <c r="Z385" s="121"/>
      <c r="AA385" s="118"/>
      <c r="AB385" s="121"/>
      <c r="AC385" s="118">
        <v>53000</v>
      </c>
      <c r="AD385" s="121"/>
      <c r="AE385" s="118"/>
      <c r="AF385" s="121"/>
      <c r="AG385" s="118"/>
      <c r="AH385" s="121"/>
      <c r="AI385" s="118"/>
      <c r="AJ385" s="121"/>
      <c r="AK385" s="118">
        <v>27000</v>
      </c>
      <c r="AL385" s="121"/>
      <c r="AM385" s="157"/>
      <c r="AN385" s="157"/>
      <c r="AO385" s="157"/>
      <c r="AP385" s="157"/>
      <c r="AQ385" s="157"/>
      <c r="AR385" s="157"/>
      <c r="AS385" s="157"/>
      <c r="AT385" s="157"/>
      <c r="AU385" s="157"/>
      <c r="AV385" s="157"/>
      <c r="AW385" s="157"/>
      <c r="AX385" s="157"/>
      <c r="AY385" s="157"/>
      <c r="AZ385" s="157"/>
      <c r="BA385" s="157"/>
      <c r="BB385" s="157"/>
      <c r="BC385" s="157"/>
      <c r="BD385" s="157"/>
      <c r="BE385" s="157"/>
      <c r="BF385" s="157"/>
      <c r="BG385" s="157"/>
      <c r="BH385" s="157"/>
      <c r="BI385" s="157"/>
      <c r="BJ385" s="157"/>
      <c r="BK385" s="157"/>
      <c r="BL385" s="157"/>
      <c r="BM385" s="157"/>
      <c r="BN385" s="157"/>
      <c r="BO385" s="157"/>
      <c r="BP385" s="157"/>
      <c r="BQ385" s="157"/>
      <c r="BR385" s="157"/>
      <c r="BS385" s="157"/>
      <c r="BT385" s="157"/>
      <c r="BU385" s="157"/>
      <c r="BV385" s="157"/>
      <c r="BW385" s="157"/>
      <c r="BX385" s="157"/>
      <c r="BY385" s="157"/>
      <c r="BZ385" s="157"/>
      <c r="CA385" s="157"/>
      <c r="CB385" s="157"/>
      <c r="CC385" s="157"/>
      <c r="CD385" s="157"/>
      <c r="CE385" s="157"/>
      <c r="CF385" s="157"/>
      <c r="CG385" s="157"/>
      <c r="CH385" s="157"/>
      <c r="CI385" s="157"/>
      <c r="CJ385" s="157"/>
      <c r="CK385" s="157"/>
      <c r="CL385" s="157"/>
      <c r="CM385" s="157"/>
      <c r="CN385" s="157"/>
      <c r="CO385" s="157"/>
      <c r="CP385" s="157"/>
      <c r="CQ385" s="157"/>
      <c r="CR385" s="157"/>
      <c r="CS385" s="157"/>
      <c r="CT385" s="157"/>
      <c r="CU385" s="157"/>
      <c r="CV385" s="157"/>
      <c r="CW385" s="157"/>
      <c r="CX385" s="157"/>
      <c r="CY385" s="157"/>
      <c r="CZ385" s="157"/>
      <c r="DA385" s="157"/>
      <c r="DB385" s="157"/>
      <c r="DC385" s="157"/>
      <c r="DD385" s="157"/>
      <c r="DE385" s="157"/>
      <c r="DF385" s="157"/>
      <c r="DG385" s="157"/>
      <c r="DH385" s="157"/>
      <c r="DI385" s="157"/>
      <c r="DJ385" s="157"/>
      <c r="DK385" s="157"/>
      <c r="DL385" s="157"/>
      <c r="DM385" s="157"/>
      <c r="DN385" s="157"/>
      <c r="DO385" s="157"/>
      <c r="DP385" s="157"/>
      <c r="DQ385" s="157"/>
      <c r="DR385" s="157"/>
      <c r="DS385" s="157"/>
      <c r="DT385" s="157"/>
      <c r="DU385" s="157"/>
      <c r="DV385" s="157"/>
      <c r="DW385" s="157"/>
      <c r="DX385" s="157"/>
      <c r="DY385" s="157"/>
      <c r="DZ385" s="157"/>
      <c r="EA385" s="157"/>
      <c r="EB385" s="157"/>
      <c r="EC385" s="157"/>
      <c r="ED385" s="157"/>
      <c r="EE385" s="157"/>
      <c r="EF385" s="157"/>
      <c r="EG385" s="157"/>
      <c r="EH385" s="157"/>
      <c r="EI385" s="157"/>
      <c r="EJ385" s="157"/>
      <c r="EK385" s="157"/>
      <c r="EL385" s="157"/>
      <c r="EM385" s="157"/>
      <c r="EN385" s="157"/>
      <c r="EO385" s="157"/>
      <c r="EP385" s="157"/>
      <c r="EQ385" s="157"/>
      <c r="ER385" s="157"/>
      <c r="ES385" s="157"/>
      <c r="ET385" s="157"/>
      <c r="EU385" s="157"/>
      <c r="EV385" s="157"/>
      <c r="EW385" s="157"/>
      <c r="EX385" s="157"/>
      <c r="EY385" s="157"/>
      <c r="EZ385" s="157"/>
      <c r="FA385" s="157"/>
      <c r="FB385" s="157"/>
      <c r="FC385" s="157"/>
      <c r="FD385" s="157"/>
      <c r="FE385" s="157"/>
      <c r="FF385" s="157"/>
      <c r="FG385" s="157"/>
      <c r="FH385" s="157"/>
      <c r="FI385" s="157"/>
      <c r="FJ385" s="157"/>
      <c r="FK385" s="157"/>
      <c r="FL385" s="157"/>
      <c r="FM385" s="157"/>
      <c r="FN385" s="157"/>
      <c r="FO385" s="157"/>
      <c r="FP385" s="157"/>
      <c r="FQ385" s="157"/>
      <c r="FR385" s="157"/>
      <c r="FS385" s="157"/>
      <c r="FT385" s="157"/>
      <c r="FU385" s="157"/>
      <c r="FV385" s="157"/>
      <c r="FW385" s="157"/>
      <c r="FX385" s="157"/>
      <c r="FY385" s="157"/>
      <c r="FZ385" s="157"/>
      <c r="GA385" s="157"/>
      <c r="GB385" s="157"/>
      <c r="GC385" s="157"/>
      <c r="GD385" s="157"/>
      <c r="GE385" s="157"/>
      <c r="GF385" s="157"/>
      <c r="GG385" s="157"/>
      <c r="GH385" s="157"/>
      <c r="GI385" s="157"/>
      <c r="GJ385" s="157"/>
      <c r="GK385" s="157"/>
      <c r="GL385" s="157"/>
      <c r="GM385" s="157"/>
      <c r="GN385" s="157"/>
      <c r="GO385" s="157"/>
      <c r="GP385" s="157"/>
      <c r="GQ385" s="157"/>
      <c r="GR385" s="157"/>
      <c r="GS385" s="157"/>
      <c r="GT385" s="157"/>
      <c r="GU385" s="157"/>
      <c r="GV385" s="157"/>
      <c r="GW385" s="157"/>
      <c r="GX385" s="157"/>
      <c r="GY385" s="157"/>
      <c r="GZ385" s="157"/>
      <c r="HA385" s="157"/>
      <c r="HB385" s="157"/>
      <c r="HC385" s="157"/>
      <c r="HD385" s="157"/>
      <c r="HE385" s="157"/>
      <c r="HF385" s="157"/>
      <c r="HG385" s="157"/>
      <c r="HH385" s="157"/>
      <c r="HI385" s="157"/>
      <c r="HJ385" s="157"/>
      <c r="HK385" s="157"/>
      <c r="HL385" s="157"/>
      <c r="HM385" s="157"/>
      <c r="HN385" s="157"/>
      <c r="HO385" s="157"/>
      <c r="HP385" s="157"/>
      <c r="HQ385" s="157"/>
      <c r="HR385" s="157"/>
      <c r="HS385" s="157"/>
      <c r="HT385" s="157"/>
      <c r="HU385" s="157"/>
      <c r="HV385" s="157"/>
      <c r="HW385" s="157"/>
      <c r="HX385" s="157"/>
      <c r="HY385" s="157"/>
      <c r="HZ385" s="157"/>
      <c r="IA385" s="157"/>
      <c r="IB385" s="157"/>
      <c r="IC385" s="157"/>
      <c r="ID385" s="157"/>
      <c r="IE385" s="157"/>
      <c r="IF385" s="157"/>
      <c r="IG385" s="157"/>
      <c r="IH385" s="157"/>
      <c r="II385" s="157"/>
      <c r="IJ385" s="157"/>
      <c r="IK385" s="157"/>
      <c r="IL385" s="157"/>
      <c r="IM385" s="157"/>
      <c r="IN385" s="157"/>
      <c r="IO385" s="157"/>
      <c r="IP385" s="157"/>
      <c r="IQ385" s="157"/>
      <c r="IR385" s="157"/>
      <c r="IS385" s="157"/>
      <c r="IT385" s="157"/>
      <c r="IU385" s="157"/>
      <c r="IV385" s="157"/>
      <c r="IW385" s="157"/>
      <c r="IX385" s="157"/>
      <c r="IY385" s="157"/>
      <c r="IZ385" s="157"/>
      <c r="JA385" s="157"/>
      <c r="JB385" s="157"/>
      <c r="JC385" s="157"/>
      <c r="JD385" s="157"/>
      <c r="JE385" s="157"/>
      <c r="JF385" s="157"/>
      <c r="JG385" s="157"/>
      <c r="JH385" s="157"/>
      <c r="JI385" s="157"/>
      <c r="JJ385" s="157"/>
      <c r="JK385" s="157"/>
      <c r="JL385" s="157"/>
      <c r="JM385" s="157"/>
      <c r="JN385" s="157"/>
      <c r="JO385" s="157"/>
      <c r="JP385" s="157"/>
      <c r="JQ385" s="157"/>
      <c r="JR385" s="157"/>
      <c r="JS385" s="157"/>
      <c r="JT385" s="157"/>
      <c r="JU385" s="157"/>
      <c r="JV385" s="157"/>
      <c r="JW385" s="157"/>
      <c r="JX385" s="157"/>
      <c r="JY385" s="157"/>
      <c r="JZ385" s="157"/>
      <c r="KA385" s="157"/>
      <c r="KB385" s="157"/>
      <c r="KC385" s="157"/>
      <c r="KD385" s="157"/>
      <c r="KE385" s="157"/>
      <c r="KF385" s="157"/>
      <c r="KG385" s="157"/>
      <c r="KH385" s="157"/>
      <c r="KI385" s="157"/>
      <c r="KJ385" s="157"/>
      <c r="KK385" s="157"/>
      <c r="KL385" s="157"/>
      <c r="KM385" s="157"/>
      <c r="KN385" s="157"/>
      <c r="KO385" s="157"/>
      <c r="KP385" s="157"/>
      <c r="KQ385" s="157"/>
      <c r="KR385" s="157"/>
      <c r="KS385" s="157"/>
      <c r="KT385" s="157"/>
      <c r="KU385" s="157"/>
      <c r="KV385" s="157"/>
      <c r="KW385" s="157"/>
      <c r="KX385" s="157"/>
      <c r="KY385" s="157"/>
      <c r="KZ385" s="157"/>
      <c r="LA385" s="157"/>
      <c r="LB385" s="157"/>
      <c r="LC385" s="157"/>
      <c r="LD385" s="157"/>
      <c r="LE385" s="157"/>
      <c r="LF385" s="157"/>
      <c r="LG385" s="157"/>
      <c r="LH385" s="157"/>
      <c r="LI385" s="157"/>
      <c r="LJ385" s="157"/>
      <c r="LK385" s="157"/>
      <c r="LL385" s="157"/>
      <c r="LM385" s="157"/>
      <c r="LN385" s="157"/>
      <c r="LO385" s="157"/>
      <c r="LP385" s="157"/>
      <c r="LQ385" s="157"/>
      <c r="LR385" s="157"/>
    </row>
    <row r="386" spans="1:330" s="159" customFormat="1" x14ac:dyDescent="0.2">
      <c r="A386" s="145" t="s">
        <v>616</v>
      </c>
      <c r="B386" s="145" t="s">
        <v>680</v>
      </c>
      <c r="C386" s="147">
        <v>43</v>
      </c>
      <c r="D386" s="147"/>
      <c r="E386" s="145"/>
      <c r="F386" s="168">
        <v>329</v>
      </c>
      <c r="G386" s="148"/>
      <c r="H386" s="149"/>
      <c r="I386" s="101">
        <f t="shared" ref="I386:AL386" si="684">I387</f>
        <v>0</v>
      </c>
      <c r="J386" s="101">
        <f t="shared" si="684"/>
        <v>0</v>
      </c>
      <c r="K386" s="101">
        <f t="shared" si="684"/>
        <v>0</v>
      </c>
      <c r="L386" s="101">
        <f t="shared" si="684"/>
        <v>0</v>
      </c>
      <c r="M386" s="108">
        <f t="shared" si="684"/>
        <v>0</v>
      </c>
      <c r="N386" s="108">
        <f t="shared" si="684"/>
        <v>0</v>
      </c>
      <c r="O386" s="108">
        <f t="shared" si="684"/>
        <v>0</v>
      </c>
      <c r="P386" s="108">
        <f t="shared" si="684"/>
        <v>0</v>
      </c>
      <c r="Q386" s="108">
        <f t="shared" si="684"/>
        <v>0</v>
      </c>
      <c r="R386" s="108">
        <f t="shared" si="684"/>
        <v>0</v>
      </c>
      <c r="S386" s="108">
        <f t="shared" si="684"/>
        <v>2000</v>
      </c>
      <c r="T386" s="108">
        <f t="shared" si="684"/>
        <v>0</v>
      </c>
      <c r="U386" s="101">
        <f t="shared" si="684"/>
        <v>0</v>
      </c>
      <c r="V386" s="101">
        <f t="shared" si="684"/>
        <v>0</v>
      </c>
      <c r="W386" s="108">
        <f t="shared" si="684"/>
        <v>0</v>
      </c>
      <c r="X386" s="108">
        <f t="shared" si="684"/>
        <v>0</v>
      </c>
      <c r="Y386" s="108">
        <f t="shared" si="684"/>
        <v>0</v>
      </c>
      <c r="Z386" s="108">
        <f t="shared" si="684"/>
        <v>0</v>
      </c>
      <c r="AA386" s="108">
        <f t="shared" si="684"/>
        <v>0</v>
      </c>
      <c r="AB386" s="108">
        <f t="shared" si="684"/>
        <v>0</v>
      </c>
      <c r="AC386" s="108">
        <f t="shared" si="684"/>
        <v>650</v>
      </c>
      <c r="AD386" s="108">
        <f t="shared" si="684"/>
        <v>0</v>
      </c>
      <c r="AE386" s="108">
        <f t="shared" si="684"/>
        <v>0</v>
      </c>
      <c r="AF386" s="108">
        <f t="shared" si="684"/>
        <v>0</v>
      </c>
      <c r="AG386" s="108">
        <f t="shared" si="684"/>
        <v>0</v>
      </c>
      <c r="AH386" s="108">
        <f t="shared" si="684"/>
        <v>0</v>
      </c>
      <c r="AI386" s="108">
        <f t="shared" si="684"/>
        <v>0</v>
      </c>
      <c r="AJ386" s="108">
        <f t="shared" si="684"/>
        <v>0</v>
      </c>
      <c r="AK386" s="108">
        <f t="shared" si="684"/>
        <v>0</v>
      </c>
      <c r="AL386" s="108">
        <f t="shared" si="684"/>
        <v>0</v>
      </c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0"/>
      <c r="BN386" s="150"/>
      <c r="BO386" s="150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  <c r="CA386" s="150"/>
      <c r="CB386" s="150"/>
      <c r="CC386" s="150"/>
      <c r="CD386" s="150"/>
      <c r="CE386" s="150"/>
      <c r="CF386" s="150"/>
      <c r="CG386" s="150"/>
      <c r="CH386" s="150"/>
      <c r="CI386" s="150"/>
      <c r="CJ386" s="150"/>
      <c r="CK386" s="150"/>
      <c r="CL386" s="150"/>
      <c r="CM386" s="150"/>
      <c r="CN386" s="150"/>
      <c r="CO386" s="150"/>
      <c r="CP386" s="150"/>
      <c r="CQ386" s="150"/>
      <c r="CR386" s="150"/>
      <c r="CS386" s="150"/>
      <c r="CT386" s="150"/>
      <c r="CU386" s="150"/>
      <c r="CV386" s="150"/>
      <c r="CW386" s="150"/>
      <c r="CX386" s="150"/>
      <c r="CY386" s="150"/>
      <c r="CZ386" s="150"/>
      <c r="DA386" s="150"/>
      <c r="DB386" s="150"/>
      <c r="DC386" s="150"/>
      <c r="DD386" s="150"/>
      <c r="DE386" s="150"/>
      <c r="DF386" s="150"/>
      <c r="DG386" s="150"/>
      <c r="DH386" s="150"/>
      <c r="DI386" s="150"/>
      <c r="DJ386" s="150"/>
      <c r="DK386" s="150"/>
      <c r="DL386" s="150"/>
      <c r="DM386" s="150"/>
      <c r="DN386" s="150"/>
      <c r="DO386" s="150"/>
      <c r="DP386" s="150"/>
      <c r="DQ386" s="150"/>
      <c r="DR386" s="150"/>
      <c r="DS386" s="150"/>
      <c r="DT386" s="150"/>
      <c r="DU386" s="150"/>
      <c r="DV386" s="150"/>
      <c r="DW386" s="150"/>
      <c r="DX386" s="150"/>
      <c r="DY386" s="150"/>
      <c r="DZ386" s="150"/>
      <c r="EA386" s="150"/>
      <c r="EB386" s="150"/>
      <c r="EC386" s="150"/>
      <c r="ED386" s="150"/>
      <c r="EE386" s="150"/>
      <c r="EF386" s="150"/>
      <c r="EG386" s="150"/>
      <c r="EH386" s="150"/>
      <c r="EI386" s="150"/>
      <c r="EJ386" s="150"/>
      <c r="EK386" s="150"/>
      <c r="EL386" s="150"/>
      <c r="EM386" s="150"/>
      <c r="EN386" s="150"/>
      <c r="EO386" s="150"/>
      <c r="EP386" s="150"/>
      <c r="EQ386" s="150"/>
      <c r="ER386" s="150"/>
      <c r="ES386" s="150"/>
      <c r="ET386" s="150"/>
      <c r="EU386" s="150"/>
      <c r="EV386" s="150"/>
      <c r="EW386" s="150"/>
      <c r="EX386" s="150"/>
      <c r="EY386" s="150"/>
      <c r="EZ386" s="150"/>
      <c r="FA386" s="150"/>
      <c r="FB386" s="150"/>
      <c r="FC386" s="150"/>
      <c r="FD386" s="150"/>
      <c r="FE386" s="150"/>
      <c r="FF386" s="150"/>
      <c r="FG386" s="150"/>
      <c r="FH386" s="150"/>
      <c r="FI386" s="150"/>
      <c r="FJ386" s="150"/>
      <c r="FK386" s="150"/>
      <c r="FL386" s="150"/>
      <c r="FM386" s="150"/>
      <c r="FN386" s="150"/>
      <c r="FO386" s="150"/>
      <c r="FP386" s="150"/>
      <c r="FQ386" s="150"/>
      <c r="FR386" s="150"/>
      <c r="FS386" s="150"/>
      <c r="FT386" s="150"/>
      <c r="FU386" s="150"/>
      <c r="FV386" s="150"/>
      <c r="FW386" s="150"/>
      <c r="FX386" s="150"/>
      <c r="FY386" s="150"/>
      <c r="FZ386" s="150"/>
      <c r="GA386" s="150"/>
      <c r="GB386" s="150"/>
      <c r="GC386" s="150"/>
      <c r="GD386" s="150"/>
      <c r="GE386" s="150"/>
      <c r="GF386" s="150"/>
      <c r="GG386" s="150"/>
      <c r="GH386" s="150"/>
      <c r="GI386" s="150"/>
      <c r="GJ386" s="150"/>
      <c r="GK386" s="150"/>
      <c r="GL386" s="150"/>
      <c r="GM386" s="150"/>
      <c r="GN386" s="150"/>
      <c r="GO386" s="150"/>
      <c r="GP386" s="150"/>
      <c r="GQ386" s="150"/>
      <c r="GR386" s="150"/>
      <c r="GS386" s="150"/>
      <c r="GT386" s="150"/>
      <c r="GU386" s="150"/>
      <c r="GV386" s="150"/>
      <c r="GW386" s="150"/>
      <c r="GX386" s="150"/>
      <c r="GY386" s="150"/>
      <c r="GZ386" s="150"/>
      <c r="HA386" s="150"/>
      <c r="HB386" s="150"/>
      <c r="HC386" s="150"/>
      <c r="HD386" s="150"/>
      <c r="HE386" s="150"/>
      <c r="HF386" s="150"/>
      <c r="HG386" s="150"/>
      <c r="HH386" s="150"/>
      <c r="HI386" s="150"/>
      <c r="HJ386" s="150"/>
      <c r="HK386" s="150"/>
      <c r="HL386" s="150"/>
      <c r="HM386" s="150"/>
      <c r="HN386" s="150"/>
      <c r="HO386" s="150"/>
      <c r="HP386" s="150"/>
      <c r="HQ386" s="150"/>
      <c r="HR386" s="150"/>
      <c r="HS386" s="150"/>
      <c r="HT386" s="150"/>
      <c r="HU386" s="150"/>
      <c r="HV386" s="150"/>
      <c r="HW386" s="150"/>
      <c r="HX386" s="150"/>
      <c r="HY386" s="150"/>
      <c r="HZ386" s="150"/>
      <c r="IA386" s="150"/>
      <c r="IB386" s="150"/>
      <c r="IC386" s="150"/>
      <c r="ID386" s="150"/>
      <c r="IE386" s="150"/>
      <c r="IF386" s="150"/>
      <c r="IG386" s="150"/>
      <c r="IH386" s="150"/>
      <c r="II386" s="150"/>
      <c r="IJ386" s="150"/>
      <c r="IK386" s="150"/>
      <c r="IL386" s="150"/>
      <c r="IM386" s="150"/>
      <c r="IN386" s="150"/>
      <c r="IO386" s="150"/>
      <c r="IP386" s="150"/>
      <c r="IQ386" s="150"/>
      <c r="IR386" s="150"/>
      <c r="IS386" s="150"/>
      <c r="IT386" s="150"/>
      <c r="IU386" s="150"/>
      <c r="IV386" s="150"/>
      <c r="IW386" s="150"/>
      <c r="IX386" s="150"/>
      <c r="IY386" s="150"/>
      <c r="IZ386" s="150"/>
      <c r="JA386" s="150"/>
      <c r="JB386" s="150"/>
      <c r="JC386" s="150"/>
      <c r="JD386" s="150"/>
      <c r="JE386" s="150"/>
      <c r="JF386" s="150"/>
      <c r="JG386" s="150"/>
      <c r="JH386" s="150"/>
      <c r="JI386" s="150"/>
      <c r="JJ386" s="150"/>
      <c r="JK386" s="150"/>
      <c r="JL386" s="150"/>
      <c r="JM386" s="150"/>
      <c r="JN386" s="150"/>
      <c r="JO386" s="150"/>
      <c r="JP386" s="150"/>
      <c r="JQ386" s="150"/>
      <c r="JR386" s="150"/>
      <c r="JS386" s="150"/>
      <c r="JT386" s="150"/>
      <c r="JU386" s="150"/>
      <c r="JV386" s="150"/>
      <c r="JW386" s="150"/>
      <c r="JX386" s="150"/>
      <c r="JY386" s="150"/>
      <c r="JZ386" s="150"/>
      <c r="KA386" s="150"/>
      <c r="KB386" s="150"/>
      <c r="KC386" s="150"/>
      <c r="KD386" s="150"/>
      <c r="KE386" s="150"/>
      <c r="KF386" s="150"/>
      <c r="KG386" s="150"/>
      <c r="KH386" s="150"/>
      <c r="KI386" s="150"/>
      <c r="KJ386" s="150"/>
      <c r="KK386" s="150"/>
      <c r="KL386" s="150"/>
      <c r="KM386" s="150"/>
      <c r="KN386" s="150"/>
      <c r="KO386" s="150"/>
      <c r="KP386" s="150"/>
      <c r="KQ386" s="150"/>
      <c r="KR386" s="150"/>
      <c r="KS386" s="150"/>
      <c r="KT386" s="150"/>
      <c r="KU386" s="150"/>
      <c r="KV386" s="150"/>
      <c r="KW386" s="150"/>
      <c r="KX386" s="150"/>
      <c r="KY386" s="150"/>
      <c r="KZ386" s="150"/>
      <c r="LA386" s="150"/>
      <c r="LB386" s="150"/>
      <c r="LC386" s="150"/>
      <c r="LD386" s="150"/>
      <c r="LE386" s="150"/>
      <c r="LF386" s="150"/>
      <c r="LG386" s="150"/>
      <c r="LH386" s="150"/>
      <c r="LI386" s="150"/>
      <c r="LJ386" s="150"/>
      <c r="LK386" s="150"/>
      <c r="LL386" s="150"/>
      <c r="LM386" s="150"/>
      <c r="LN386" s="150"/>
      <c r="LO386" s="150"/>
      <c r="LP386" s="150"/>
      <c r="LQ386" s="150"/>
      <c r="LR386" s="150"/>
    </row>
    <row r="387" spans="1:330" s="158" customFormat="1" ht="15" x14ac:dyDescent="0.2">
      <c r="A387" s="151" t="s">
        <v>616</v>
      </c>
      <c r="B387" s="151" t="s">
        <v>680</v>
      </c>
      <c r="C387" s="153">
        <v>43</v>
      </c>
      <c r="D387" s="153"/>
      <c r="E387" s="151" t="s">
        <v>101</v>
      </c>
      <c r="F387" s="174">
        <v>3293</v>
      </c>
      <c r="G387" s="155" t="s">
        <v>64</v>
      </c>
      <c r="H387" s="156"/>
      <c r="I387" s="94"/>
      <c r="J387" s="112"/>
      <c r="K387" s="94"/>
      <c r="L387" s="112"/>
      <c r="M387" s="118"/>
      <c r="N387" s="113"/>
      <c r="O387" s="118"/>
      <c r="P387" s="113"/>
      <c r="Q387" s="118"/>
      <c r="R387" s="113"/>
      <c r="S387" s="118">
        <v>2000</v>
      </c>
      <c r="T387" s="113"/>
      <c r="U387" s="94"/>
      <c r="V387" s="112"/>
      <c r="W387" s="118"/>
      <c r="X387" s="113"/>
      <c r="Y387" s="118"/>
      <c r="Z387" s="113"/>
      <c r="AA387" s="118"/>
      <c r="AB387" s="113"/>
      <c r="AC387" s="118">
        <v>650</v>
      </c>
      <c r="AD387" s="113"/>
      <c r="AE387" s="118"/>
      <c r="AF387" s="113"/>
      <c r="AG387" s="118"/>
      <c r="AH387" s="113"/>
      <c r="AI387" s="118"/>
      <c r="AJ387" s="113"/>
      <c r="AK387" s="118"/>
      <c r="AL387" s="113"/>
      <c r="AM387" s="157"/>
      <c r="AN387" s="157"/>
      <c r="AO387" s="157"/>
      <c r="AP387" s="157"/>
      <c r="AQ387" s="157"/>
      <c r="AR387" s="157"/>
      <c r="AS387" s="157"/>
      <c r="AT387" s="157"/>
      <c r="AU387" s="157"/>
      <c r="AV387" s="157"/>
      <c r="AW387" s="157"/>
      <c r="AX387" s="157"/>
      <c r="AY387" s="157"/>
      <c r="AZ387" s="157"/>
      <c r="BA387" s="157"/>
      <c r="BB387" s="157"/>
      <c r="BC387" s="157"/>
      <c r="BD387" s="157"/>
      <c r="BE387" s="157"/>
      <c r="BF387" s="157"/>
      <c r="BG387" s="157"/>
      <c r="BH387" s="157"/>
      <c r="BI387" s="157"/>
      <c r="BJ387" s="157"/>
      <c r="BK387" s="157"/>
      <c r="BL387" s="157"/>
      <c r="BM387" s="157"/>
      <c r="BN387" s="157"/>
      <c r="BO387" s="157"/>
      <c r="BP387" s="157"/>
      <c r="BQ387" s="157"/>
      <c r="BR387" s="157"/>
      <c r="BS387" s="157"/>
      <c r="BT387" s="157"/>
      <c r="BU387" s="157"/>
      <c r="BV387" s="157"/>
      <c r="BW387" s="157"/>
      <c r="BX387" s="157"/>
      <c r="BY387" s="157"/>
      <c r="BZ387" s="157"/>
      <c r="CA387" s="157"/>
      <c r="CB387" s="157"/>
      <c r="CC387" s="157"/>
      <c r="CD387" s="157"/>
      <c r="CE387" s="157"/>
      <c r="CF387" s="157"/>
      <c r="CG387" s="157"/>
      <c r="CH387" s="157"/>
      <c r="CI387" s="157"/>
      <c r="CJ387" s="157"/>
      <c r="CK387" s="157"/>
      <c r="CL387" s="157"/>
      <c r="CM387" s="157"/>
      <c r="CN387" s="157"/>
      <c r="CO387" s="157"/>
      <c r="CP387" s="157"/>
      <c r="CQ387" s="157"/>
      <c r="CR387" s="157"/>
      <c r="CS387" s="157"/>
      <c r="CT387" s="157"/>
      <c r="CU387" s="157"/>
      <c r="CV387" s="157"/>
      <c r="CW387" s="157"/>
      <c r="CX387" s="157"/>
      <c r="CY387" s="157"/>
      <c r="CZ387" s="157"/>
      <c r="DA387" s="157"/>
      <c r="DB387" s="157"/>
      <c r="DC387" s="157"/>
      <c r="DD387" s="157"/>
      <c r="DE387" s="157"/>
      <c r="DF387" s="157"/>
      <c r="DG387" s="157"/>
      <c r="DH387" s="157"/>
      <c r="DI387" s="157"/>
      <c r="DJ387" s="157"/>
      <c r="DK387" s="157"/>
      <c r="DL387" s="157"/>
      <c r="DM387" s="157"/>
      <c r="DN387" s="157"/>
      <c r="DO387" s="157"/>
      <c r="DP387" s="157"/>
      <c r="DQ387" s="157"/>
      <c r="DR387" s="157"/>
      <c r="DS387" s="157"/>
      <c r="DT387" s="157"/>
      <c r="DU387" s="157"/>
      <c r="DV387" s="157"/>
      <c r="DW387" s="157"/>
      <c r="DX387" s="157"/>
      <c r="DY387" s="157"/>
      <c r="DZ387" s="157"/>
      <c r="EA387" s="157"/>
      <c r="EB387" s="157"/>
      <c r="EC387" s="157"/>
      <c r="ED387" s="157"/>
      <c r="EE387" s="157"/>
      <c r="EF387" s="157"/>
      <c r="EG387" s="157"/>
      <c r="EH387" s="157"/>
      <c r="EI387" s="157"/>
      <c r="EJ387" s="157"/>
      <c r="EK387" s="157"/>
      <c r="EL387" s="157"/>
      <c r="EM387" s="157"/>
      <c r="EN387" s="157"/>
      <c r="EO387" s="157"/>
      <c r="EP387" s="157"/>
      <c r="EQ387" s="157"/>
      <c r="ER387" s="157"/>
      <c r="ES387" s="157"/>
      <c r="ET387" s="157"/>
      <c r="EU387" s="157"/>
      <c r="EV387" s="157"/>
      <c r="EW387" s="157"/>
      <c r="EX387" s="157"/>
      <c r="EY387" s="157"/>
      <c r="EZ387" s="157"/>
      <c r="FA387" s="157"/>
      <c r="FB387" s="157"/>
      <c r="FC387" s="157"/>
      <c r="FD387" s="157"/>
      <c r="FE387" s="157"/>
      <c r="FF387" s="157"/>
      <c r="FG387" s="157"/>
      <c r="FH387" s="157"/>
      <c r="FI387" s="157"/>
      <c r="FJ387" s="157"/>
      <c r="FK387" s="157"/>
      <c r="FL387" s="157"/>
      <c r="FM387" s="157"/>
      <c r="FN387" s="157"/>
      <c r="FO387" s="157"/>
      <c r="FP387" s="157"/>
      <c r="FQ387" s="157"/>
      <c r="FR387" s="157"/>
      <c r="FS387" s="157"/>
      <c r="FT387" s="157"/>
      <c r="FU387" s="157"/>
      <c r="FV387" s="157"/>
      <c r="FW387" s="157"/>
      <c r="FX387" s="157"/>
      <c r="FY387" s="157"/>
      <c r="FZ387" s="157"/>
      <c r="GA387" s="157"/>
      <c r="GB387" s="157"/>
      <c r="GC387" s="157"/>
      <c r="GD387" s="157"/>
      <c r="GE387" s="157"/>
      <c r="GF387" s="157"/>
      <c r="GG387" s="157"/>
      <c r="GH387" s="157"/>
      <c r="GI387" s="157"/>
      <c r="GJ387" s="157"/>
      <c r="GK387" s="157"/>
      <c r="GL387" s="157"/>
      <c r="GM387" s="157"/>
      <c r="GN387" s="157"/>
      <c r="GO387" s="157"/>
      <c r="GP387" s="157"/>
      <c r="GQ387" s="157"/>
      <c r="GR387" s="157"/>
      <c r="GS387" s="157"/>
      <c r="GT387" s="157"/>
      <c r="GU387" s="157"/>
      <c r="GV387" s="157"/>
      <c r="GW387" s="157"/>
      <c r="GX387" s="157"/>
      <c r="GY387" s="157"/>
      <c r="GZ387" s="157"/>
      <c r="HA387" s="157"/>
      <c r="HB387" s="157"/>
      <c r="HC387" s="157"/>
      <c r="HD387" s="157"/>
      <c r="HE387" s="157"/>
      <c r="HF387" s="157"/>
      <c r="HG387" s="157"/>
      <c r="HH387" s="157"/>
      <c r="HI387" s="157"/>
      <c r="HJ387" s="157"/>
      <c r="HK387" s="157"/>
      <c r="HL387" s="157"/>
      <c r="HM387" s="157"/>
      <c r="HN387" s="157"/>
      <c r="HO387" s="157"/>
      <c r="HP387" s="157"/>
      <c r="HQ387" s="157"/>
      <c r="HR387" s="157"/>
      <c r="HS387" s="157"/>
      <c r="HT387" s="157"/>
      <c r="HU387" s="157"/>
      <c r="HV387" s="157"/>
      <c r="HW387" s="157"/>
      <c r="HX387" s="157"/>
      <c r="HY387" s="157"/>
      <c r="HZ387" s="157"/>
      <c r="IA387" s="157"/>
      <c r="IB387" s="157"/>
      <c r="IC387" s="157"/>
      <c r="ID387" s="157"/>
      <c r="IE387" s="157"/>
      <c r="IF387" s="157"/>
      <c r="IG387" s="157"/>
      <c r="IH387" s="157"/>
      <c r="II387" s="157"/>
      <c r="IJ387" s="157"/>
      <c r="IK387" s="157"/>
      <c r="IL387" s="157"/>
      <c r="IM387" s="157"/>
      <c r="IN387" s="157"/>
      <c r="IO387" s="157"/>
      <c r="IP387" s="157"/>
      <c r="IQ387" s="157"/>
      <c r="IR387" s="157"/>
      <c r="IS387" s="157"/>
      <c r="IT387" s="157"/>
      <c r="IU387" s="157"/>
      <c r="IV387" s="157"/>
      <c r="IW387" s="157"/>
      <c r="IX387" s="157"/>
      <c r="IY387" s="157"/>
      <c r="IZ387" s="157"/>
      <c r="JA387" s="157"/>
      <c r="JB387" s="157"/>
      <c r="JC387" s="157"/>
      <c r="JD387" s="157"/>
      <c r="JE387" s="157"/>
      <c r="JF387" s="157"/>
      <c r="JG387" s="157"/>
      <c r="JH387" s="157"/>
      <c r="JI387" s="157"/>
      <c r="JJ387" s="157"/>
      <c r="JK387" s="157"/>
      <c r="JL387" s="157"/>
      <c r="JM387" s="157"/>
      <c r="JN387" s="157"/>
      <c r="JO387" s="157"/>
      <c r="JP387" s="157"/>
      <c r="JQ387" s="157"/>
      <c r="JR387" s="157"/>
      <c r="JS387" s="157"/>
      <c r="JT387" s="157"/>
      <c r="JU387" s="157"/>
      <c r="JV387" s="157"/>
      <c r="JW387" s="157"/>
      <c r="JX387" s="157"/>
      <c r="JY387" s="157"/>
      <c r="JZ387" s="157"/>
      <c r="KA387" s="157"/>
      <c r="KB387" s="157"/>
      <c r="KC387" s="157"/>
      <c r="KD387" s="157"/>
      <c r="KE387" s="157"/>
      <c r="KF387" s="157"/>
      <c r="KG387" s="157"/>
      <c r="KH387" s="157"/>
      <c r="KI387" s="157"/>
      <c r="KJ387" s="157"/>
      <c r="KK387" s="157"/>
      <c r="KL387" s="157"/>
      <c r="KM387" s="157"/>
      <c r="KN387" s="157"/>
      <c r="KO387" s="157"/>
      <c r="KP387" s="157"/>
      <c r="KQ387" s="157"/>
      <c r="KR387" s="157"/>
      <c r="KS387" s="157"/>
      <c r="KT387" s="157"/>
      <c r="KU387" s="157"/>
      <c r="KV387" s="157"/>
      <c r="KW387" s="157"/>
      <c r="KX387" s="157"/>
      <c r="KY387" s="157"/>
      <c r="KZ387" s="157"/>
      <c r="LA387" s="157"/>
      <c r="LB387" s="157"/>
      <c r="LC387" s="157"/>
      <c r="LD387" s="157"/>
      <c r="LE387" s="157"/>
      <c r="LF387" s="157"/>
      <c r="LG387" s="157"/>
      <c r="LH387" s="157"/>
      <c r="LI387" s="157"/>
      <c r="LJ387" s="157"/>
      <c r="LK387" s="157"/>
      <c r="LL387" s="157"/>
      <c r="LM387" s="157"/>
      <c r="LN387" s="157"/>
      <c r="LO387" s="157"/>
      <c r="LP387" s="157"/>
      <c r="LQ387" s="157"/>
      <c r="LR387" s="157"/>
    </row>
    <row r="388" spans="1:330" x14ac:dyDescent="0.2">
      <c r="A388" s="170" t="s">
        <v>616</v>
      </c>
      <c r="B388" s="170" t="s">
        <v>680</v>
      </c>
      <c r="C388" s="141">
        <v>43</v>
      </c>
      <c r="D388" s="141"/>
      <c r="E388" s="171"/>
      <c r="F388" s="142">
        <v>42</v>
      </c>
      <c r="G388" s="143"/>
      <c r="H388" s="172"/>
      <c r="I388" s="105">
        <f t="shared" ref="I388:AK389" si="685">I389</f>
        <v>0</v>
      </c>
      <c r="J388" s="105">
        <f t="shared" si="685"/>
        <v>0</v>
      </c>
      <c r="K388" s="105">
        <f t="shared" si="685"/>
        <v>0</v>
      </c>
      <c r="L388" s="105">
        <f t="shared" si="685"/>
        <v>0</v>
      </c>
      <c r="M388" s="105">
        <f t="shared" si="685"/>
        <v>0</v>
      </c>
      <c r="N388" s="105">
        <f t="shared" si="685"/>
        <v>0</v>
      </c>
      <c r="O388" s="105">
        <f t="shared" si="685"/>
        <v>0</v>
      </c>
      <c r="P388" s="105">
        <f t="shared" si="685"/>
        <v>0</v>
      </c>
      <c r="Q388" s="105">
        <f t="shared" si="685"/>
        <v>0</v>
      </c>
      <c r="R388" s="105">
        <f t="shared" si="685"/>
        <v>0</v>
      </c>
      <c r="S388" s="105">
        <f t="shared" si="685"/>
        <v>24000</v>
      </c>
      <c r="T388" s="105">
        <f t="shared" si="685"/>
        <v>0</v>
      </c>
      <c r="U388" s="105">
        <f t="shared" si="685"/>
        <v>0</v>
      </c>
      <c r="V388" s="105">
        <f t="shared" si="685"/>
        <v>0</v>
      </c>
      <c r="W388" s="105">
        <f t="shared" si="685"/>
        <v>0</v>
      </c>
      <c r="X388" s="105">
        <f t="shared" si="685"/>
        <v>0</v>
      </c>
      <c r="Y388" s="105">
        <f t="shared" si="685"/>
        <v>0</v>
      </c>
      <c r="Z388" s="105">
        <f t="shared" si="685"/>
        <v>0</v>
      </c>
      <c r="AA388" s="105">
        <f t="shared" si="685"/>
        <v>0</v>
      </c>
      <c r="AB388" s="105">
        <f t="shared" si="685"/>
        <v>0</v>
      </c>
      <c r="AC388" s="105">
        <f t="shared" si="685"/>
        <v>34000</v>
      </c>
      <c r="AD388" s="105">
        <f t="shared" si="685"/>
        <v>0</v>
      </c>
      <c r="AE388" s="105">
        <f t="shared" si="685"/>
        <v>0</v>
      </c>
      <c r="AF388" s="105">
        <f t="shared" si="685"/>
        <v>0</v>
      </c>
      <c r="AG388" s="105">
        <f t="shared" si="685"/>
        <v>0</v>
      </c>
      <c r="AH388" s="105">
        <f t="shared" si="685"/>
        <v>0</v>
      </c>
      <c r="AI388" s="105">
        <f t="shared" si="685"/>
        <v>0</v>
      </c>
      <c r="AJ388" s="105">
        <f t="shared" si="685"/>
        <v>0</v>
      </c>
      <c r="AK388" s="105">
        <f t="shared" si="685"/>
        <v>0</v>
      </c>
      <c r="AL388" s="105">
        <f t="shared" ref="AK388:AL389" si="686">AL389</f>
        <v>0</v>
      </c>
    </row>
    <row r="389" spans="1:330" s="159" customFormat="1" x14ac:dyDescent="0.2">
      <c r="A389" s="145" t="s">
        <v>616</v>
      </c>
      <c r="B389" s="145" t="s">
        <v>680</v>
      </c>
      <c r="C389" s="147">
        <v>43</v>
      </c>
      <c r="D389" s="147"/>
      <c r="E389" s="145"/>
      <c r="F389" s="168">
        <v>422</v>
      </c>
      <c r="G389" s="148"/>
      <c r="H389" s="149"/>
      <c r="I389" s="101">
        <f t="shared" si="685"/>
        <v>0</v>
      </c>
      <c r="J389" s="101">
        <f t="shared" si="685"/>
        <v>0</v>
      </c>
      <c r="K389" s="101">
        <f t="shared" si="685"/>
        <v>0</v>
      </c>
      <c r="L389" s="101">
        <f t="shared" si="685"/>
        <v>0</v>
      </c>
      <c r="M389" s="108">
        <f t="shared" si="685"/>
        <v>0</v>
      </c>
      <c r="N389" s="108">
        <f t="shared" si="685"/>
        <v>0</v>
      </c>
      <c r="O389" s="108">
        <f t="shared" si="685"/>
        <v>0</v>
      </c>
      <c r="P389" s="108">
        <f t="shared" si="685"/>
        <v>0</v>
      </c>
      <c r="Q389" s="108">
        <f t="shared" si="685"/>
        <v>0</v>
      </c>
      <c r="R389" s="108">
        <f t="shared" si="685"/>
        <v>0</v>
      </c>
      <c r="S389" s="108">
        <f t="shared" si="685"/>
        <v>24000</v>
      </c>
      <c r="T389" s="108">
        <f t="shared" si="685"/>
        <v>0</v>
      </c>
      <c r="U389" s="101">
        <f t="shared" si="685"/>
        <v>0</v>
      </c>
      <c r="V389" s="101">
        <f t="shared" si="685"/>
        <v>0</v>
      </c>
      <c r="W389" s="108">
        <f t="shared" si="685"/>
        <v>0</v>
      </c>
      <c r="X389" s="108">
        <f t="shared" si="685"/>
        <v>0</v>
      </c>
      <c r="Y389" s="108">
        <f t="shared" si="685"/>
        <v>0</v>
      </c>
      <c r="Z389" s="108">
        <f t="shared" si="685"/>
        <v>0</v>
      </c>
      <c r="AA389" s="108">
        <f t="shared" si="685"/>
        <v>0</v>
      </c>
      <c r="AB389" s="108">
        <f t="shared" si="685"/>
        <v>0</v>
      </c>
      <c r="AC389" s="108">
        <f t="shared" si="685"/>
        <v>34000</v>
      </c>
      <c r="AD389" s="108">
        <f t="shared" si="685"/>
        <v>0</v>
      </c>
      <c r="AE389" s="108">
        <f t="shared" si="685"/>
        <v>0</v>
      </c>
      <c r="AF389" s="108">
        <f t="shared" si="685"/>
        <v>0</v>
      </c>
      <c r="AG389" s="108">
        <f t="shared" si="685"/>
        <v>0</v>
      </c>
      <c r="AH389" s="108">
        <f t="shared" si="685"/>
        <v>0</v>
      </c>
      <c r="AI389" s="108">
        <f t="shared" si="685"/>
        <v>0</v>
      </c>
      <c r="AJ389" s="108">
        <f t="shared" si="685"/>
        <v>0</v>
      </c>
      <c r="AK389" s="108">
        <f t="shared" si="686"/>
        <v>0</v>
      </c>
      <c r="AL389" s="108">
        <f t="shared" si="686"/>
        <v>0</v>
      </c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0"/>
      <c r="BN389" s="150"/>
      <c r="BO389" s="150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  <c r="CA389" s="150"/>
      <c r="CB389" s="150"/>
      <c r="CC389" s="150"/>
      <c r="CD389" s="150"/>
      <c r="CE389" s="150"/>
      <c r="CF389" s="150"/>
      <c r="CG389" s="150"/>
      <c r="CH389" s="150"/>
      <c r="CI389" s="150"/>
      <c r="CJ389" s="150"/>
      <c r="CK389" s="150"/>
      <c r="CL389" s="150"/>
      <c r="CM389" s="150"/>
      <c r="CN389" s="150"/>
      <c r="CO389" s="150"/>
      <c r="CP389" s="150"/>
      <c r="CQ389" s="150"/>
      <c r="CR389" s="150"/>
      <c r="CS389" s="150"/>
      <c r="CT389" s="150"/>
      <c r="CU389" s="150"/>
      <c r="CV389" s="150"/>
      <c r="CW389" s="150"/>
      <c r="CX389" s="150"/>
      <c r="CY389" s="150"/>
      <c r="CZ389" s="150"/>
      <c r="DA389" s="150"/>
      <c r="DB389" s="150"/>
      <c r="DC389" s="150"/>
      <c r="DD389" s="150"/>
      <c r="DE389" s="150"/>
      <c r="DF389" s="150"/>
      <c r="DG389" s="150"/>
      <c r="DH389" s="150"/>
      <c r="DI389" s="150"/>
      <c r="DJ389" s="150"/>
      <c r="DK389" s="150"/>
      <c r="DL389" s="150"/>
      <c r="DM389" s="150"/>
      <c r="DN389" s="150"/>
      <c r="DO389" s="150"/>
      <c r="DP389" s="150"/>
      <c r="DQ389" s="150"/>
      <c r="DR389" s="150"/>
      <c r="DS389" s="150"/>
      <c r="DT389" s="150"/>
      <c r="DU389" s="150"/>
      <c r="DV389" s="150"/>
      <c r="DW389" s="150"/>
      <c r="DX389" s="150"/>
      <c r="DY389" s="150"/>
      <c r="DZ389" s="150"/>
      <c r="EA389" s="150"/>
      <c r="EB389" s="150"/>
      <c r="EC389" s="150"/>
      <c r="ED389" s="150"/>
      <c r="EE389" s="150"/>
      <c r="EF389" s="150"/>
      <c r="EG389" s="150"/>
      <c r="EH389" s="150"/>
      <c r="EI389" s="150"/>
      <c r="EJ389" s="150"/>
      <c r="EK389" s="150"/>
      <c r="EL389" s="150"/>
      <c r="EM389" s="150"/>
      <c r="EN389" s="150"/>
      <c r="EO389" s="150"/>
      <c r="EP389" s="150"/>
      <c r="EQ389" s="150"/>
      <c r="ER389" s="150"/>
      <c r="ES389" s="150"/>
      <c r="ET389" s="150"/>
      <c r="EU389" s="150"/>
      <c r="EV389" s="150"/>
      <c r="EW389" s="150"/>
      <c r="EX389" s="150"/>
      <c r="EY389" s="150"/>
      <c r="EZ389" s="150"/>
      <c r="FA389" s="150"/>
      <c r="FB389" s="150"/>
      <c r="FC389" s="150"/>
      <c r="FD389" s="150"/>
      <c r="FE389" s="150"/>
      <c r="FF389" s="150"/>
      <c r="FG389" s="150"/>
      <c r="FH389" s="150"/>
      <c r="FI389" s="150"/>
      <c r="FJ389" s="150"/>
      <c r="FK389" s="150"/>
      <c r="FL389" s="150"/>
      <c r="FM389" s="150"/>
      <c r="FN389" s="150"/>
      <c r="FO389" s="150"/>
      <c r="FP389" s="150"/>
      <c r="FQ389" s="150"/>
      <c r="FR389" s="150"/>
      <c r="FS389" s="150"/>
      <c r="FT389" s="150"/>
      <c r="FU389" s="150"/>
      <c r="FV389" s="150"/>
      <c r="FW389" s="150"/>
      <c r="FX389" s="150"/>
      <c r="FY389" s="150"/>
      <c r="FZ389" s="150"/>
      <c r="GA389" s="150"/>
      <c r="GB389" s="150"/>
      <c r="GC389" s="150"/>
      <c r="GD389" s="150"/>
      <c r="GE389" s="150"/>
      <c r="GF389" s="150"/>
      <c r="GG389" s="150"/>
      <c r="GH389" s="150"/>
      <c r="GI389" s="150"/>
      <c r="GJ389" s="150"/>
      <c r="GK389" s="150"/>
      <c r="GL389" s="150"/>
      <c r="GM389" s="150"/>
      <c r="GN389" s="150"/>
      <c r="GO389" s="150"/>
      <c r="GP389" s="150"/>
      <c r="GQ389" s="150"/>
      <c r="GR389" s="150"/>
      <c r="GS389" s="150"/>
      <c r="GT389" s="150"/>
      <c r="GU389" s="150"/>
      <c r="GV389" s="150"/>
      <c r="GW389" s="150"/>
      <c r="GX389" s="150"/>
      <c r="GY389" s="150"/>
      <c r="GZ389" s="150"/>
      <c r="HA389" s="150"/>
      <c r="HB389" s="150"/>
      <c r="HC389" s="150"/>
      <c r="HD389" s="150"/>
      <c r="HE389" s="150"/>
      <c r="HF389" s="150"/>
      <c r="HG389" s="150"/>
      <c r="HH389" s="150"/>
      <c r="HI389" s="150"/>
      <c r="HJ389" s="150"/>
      <c r="HK389" s="150"/>
      <c r="HL389" s="150"/>
      <c r="HM389" s="150"/>
      <c r="HN389" s="150"/>
      <c r="HO389" s="150"/>
      <c r="HP389" s="150"/>
      <c r="HQ389" s="150"/>
      <c r="HR389" s="150"/>
      <c r="HS389" s="150"/>
      <c r="HT389" s="150"/>
      <c r="HU389" s="150"/>
      <c r="HV389" s="150"/>
      <c r="HW389" s="150"/>
      <c r="HX389" s="150"/>
      <c r="HY389" s="150"/>
      <c r="HZ389" s="150"/>
      <c r="IA389" s="150"/>
      <c r="IB389" s="150"/>
      <c r="IC389" s="150"/>
      <c r="ID389" s="150"/>
      <c r="IE389" s="150"/>
      <c r="IF389" s="150"/>
      <c r="IG389" s="150"/>
      <c r="IH389" s="150"/>
      <c r="II389" s="150"/>
      <c r="IJ389" s="150"/>
      <c r="IK389" s="150"/>
      <c r="IL389" s="150"/>
      <c r="IM389" s="150"/>
      <c r="IN389" s="150"/>
      <c r="IO389" s="150"/>
      <c r="IP389" s="150"/>
      <c r="IQ389" s="150"/>
      <c r="IR389" s="150"/>
      <c r="IS389" s="150"/>
      <c r="IT389" s="150"/>
      <c r="IU389" s="150"/>
      <c r="IV389" s="150"/>
      <c r="IW389" s="150"/>
      <c r="IX389" s="150"/>
      <c r="IY389" s="150"/>
      <c r="IZ389" s="150"/>
      <c r="JA389" s="150"/>
      <c r="JB389" s="150"/>
      <c r="JC389" s="150"/>
      <c r="JD389" s="150"/>
      <c r="JE389" s="150"/>
      <c r="JF389" s="150"/>
      <c r="JG389" s="150"/>
      <c r="JH389" s="150"/>
      <c r="JI389" s="150"/>
      <c r="JJ389" s="150"/>
      <c r="JK389" s="150"/>
      <c r="JL389" s="150"/>
      <c r="JM389" s="150"/>
      <c r="JN389" s="150"/>
      <c r="JO389" s="150"/>
      <c r="JP389" s="150"/>
      <c r="JQ389" s="150"/>
      <c r="JR389" s="150"/>
      <c r="JS389" s="150"/>
      <c r="JT389" s="150"/>
      <c r="JU389" s="150"/>
      <c r="JV389" s="150"/>
      <c r="JW389" s="150"/>
      <c r="JX389" s="150"/>
      <c r="JY389" s="150"/>
      <c r="JZ389" s="150"/>
      <c r="KA389" s="150"/>
      <c r="KB389" s="150"/>
      <c r="KC389" s="150"/>
      <c r="KD389" s="150"/>
      <c r="KE389" s="150"/>
      <c r="KF389" s="150"/>
      <c r="KG389" s="150"/>
      <c r="KH389" s="150"/>
      <c r="KI389" s="150"/>
      <c r="KJ389" s="150"/>
      <c r="KK389" s="150"/>
      <c r="KL389" s="150"/>
      <c r="KM389" s="150"/>
      <c r="KN389" s="150"/>
      <c r="KO389" s="150"/>
      <c r="KP389" s="150"/>
      <c r="KQ389" s="150"/>
      <c r="KR389" s="150"/>
      <c r="KS389" s="150"/>
      <c r="KT389" s="150"/>
      <c r="KU389" s="150"/>
      <c r="KV389" s="150"/>
      <c r="KW389" s="150"/>
      <c r="KX389" s="150"/>
      <c r="KY389" s="150"/>
      <c r="KZ389" s="150"/>
      <c r="LA389" s="150"/>
      <c r="LB389" s="150"/>
      <c r="LC389" s="150"/>
      <c r="LD389" s="150"/>
      <c r="LE389" s="150"/>
      <c r="LF389" s="150"/>
      <c r="LG389" s="150"/>
      <c r="LH389" s="150"/>
      <c r="LI389" s="150"/>
      <c r="LJ389" s="150"/>
      <c r="LK389" s="150"/>
      <c r="LL389" s="150"/>
      <c r="LM389" s="150"/>
      <c r="LN389" s="150"/>
      <c r="LO389" s="150"/>
      <c r="LP389" s="150"/>
      <c r="LQ389" s="150"/>
      <c r="LR389" s="150"/>
    </row>
    <row r="390" spans="1:330" s="158" customFormat="1" ht="15" x14ac:dyDescent="0.2">
      <c r="A390" s="151" t="s">
        <v>616</v>
      </c>
      <c r="B390" s="151" t="s">
        <v>680</v>
      </c>
      <c r="C390" s="153">
        <v>43</v>
      </c>
      <c r="D390" s="153"/>
      <c r="E390" s="151" t="s">
        <v>101</v>
      </c>
      <c r="F390" s="174">
        <v>4227</v>
      </c>
      <c r="G390" s="155" t="s">
        <v>77</v>
      </c>
      <c r="H390" s="156"/>
      <c r="I390" s="94"/>
      <c r="J390" s="112"/>
      <c r="K390" s="94"/>
      <c r="L390" s="112"/>
      <c r="M390" s="118"/>
      <c r="N390" s="113"/>
      <c r="O390" s="118"/>
      <c r="P390" s="113"/>
      <c r="Q390" s="118"/>
      <c r="R390" s="113"/>
      <c r="S390" s="118">
        <v>24000</v>
      </c>
      <c r="T390" s="113"/>
      <c r="U390" s="94"/>
      <c r="V390" s="112"/>
      <c r="W390" s="118"/>
      <c r="X390" s="113"/>
      <c r="Y390" s="118"/>
      <c r="Z390" s="113"/>
      <c r="AA390" s="118"/>
      <c r="AB390" s="113"/>
      <c r="AC390" s="118">
        <v>34000</v>
      </c>
      <c r="AD390" s="113"/>
      <c r="AE390" s="118"/>
      <c r="AF390" s="113"/>
      <c r="AG390" s="118"/>
      <c r="AH390" s="113"/>
      <c r="AI390" s="118"/>
      <c r="AJ390" s="113"/>
      <c r="AK390" s="118"/>
      <c r="AL390" s="113"/>
      <c r="AM390" s="157"/>
      <c r="AN390" s="157"/>
      <c r="AO390" s="157"/>
      <c r="AP390" s="157"/>
      <c r="AQ390" s="157"/>
      <c r="AR390" s="157"/>
      <c r="AS390" s="157"/>
      <c r="AT390" s="157"/>
      <c r="AU390" s="157"/>
      <c r="AV390" s="157"/>
      <c r="AW390" s="157"/>
      <c r="AX390" s="157"/>
      <c r="AY390" s="157"/>
      <c r="AZ390" s="157"/>
      <c r="BA390" s="157"/>
      <c r="BB390" s="157"/>
      <c r="BC390" s="157"/>
      <c r="BD390" s="157"/>
      <c r="BE390" s="157"/>
      <c r="BF390" s="157"/>
      <c r="BG390" s="157"/>
      <c r="BH390" s="157"/>
      <c r="BI390" s="157"/>
      <c r="BJ390" s="157"/>
      <c r="BK390" s="157"/>
      <c r="BL390" s="157"/>
      <c r="BM390" s="157"/>
      <c r="BN390" s="157"/>
      <c r="BO390" s="157"/>
      <c r="BP390" s="157"/>
      <c r="BQ390" s="157"/>
      <c r="BR390" s="157"/>
      <c r="BS390" s="157"/>
      <c r="BT390" s="157"/>
      <c r="BU390" s="157"/>
      <c r="BV390" s="157"/>
      <c r="BW390" s="157"/>
      <c r="BX390" s="157"/>
      <c r="BY390" s="157"/>
      <c r="BZ390" s="157"/>
      <c r="CA390" s="157"/>
      <c r="CB390" s="157"/>
      <c r="CC390" s="157"/>
      <c r="CD390" s="157"/>
      <c r="CE390" s="157"/>
      <c r="CF390" s="157"/>
      <c r="CG390" s="157"/>
      <c r="CH390" s="157"/>
      <c r="CI390" s="157"/>
      <c r="CJ390" s="157"/>
      <c r="CK390" s="157"/>
      <c r="CL390" s="157"/>
      <c r="CM390" s="157"/>
      <c r="CN390" s="157"/>
      <c r="CO390" s="157"/>
      <c r="CP390" s="157"/>
      <c r="CQ390" s="157"/>
      <c r="CR390" s="157"/>
      <c r="CS390" s="157"/>
      <c r="CT390" s="157"/>
      <c r="CU390" s="157"/>
      <c r="CV390" s="157"/>
      <c r="CW390" s="157"/>
      <c r="CX390" s="157"/>
      <c r="CY390" s="157"/>
      <c r="CZ390" s="157"/>
      <c r="DA390" s="157"/>
      <c r="DB390" s="157"/>
      <c r="DC390" s="157"/>
      <c r="DD390" s="157"/>
      <c r="DE390" s="157"/>
      <c r="DF390" s="157"/>
      <c r="DG390" s="157"/>
      <c r="DH390" s="157"/>
      <c r="DI390" s="157"/>
      <c r="DJ390" s="157"/>
      <c r="DK390" s="157"/>
      <c r="DL390" s="157"/>
      <c r="DM390" s="157"/>
      <c r="DN390" s="157"/>
      <c r="DO390" s="157"/>
      <c r="DP390" s="157"/>
      <c r="DQ390" s="157"/>
      <c r="DR390" s="157"/>
      <c r="DS390" s="157"/>
      <c r="DT390" s="157"/>
      <c r="DU390" s="157"/>
      <c r="DV390" s="157"/>
      <c r="DW390" s="157"/>
      <c r="DX390" s="157"/>
      <c r="DY390" s="157"/>
      <c r="DZ390" s="157"/>
      <c r="EA390" s="157"/>
      <c r="EB390" s="157"/>
      <c r="EC390" s="157"/>
      <c r="ED390" s="157"/>
      <c r="EE390" s="157"/>
      <c r="EF390" s="157"/>
      <c r="EG390" s="157"/>
      <c r="EH390" s="157"/>
      <c r="EI390" s="157"/>
      <c r="EJ390" s="157"/>
      <c r="EK390" s="157"/>
      <c r="EL390" s="157"/>
      <c r="EM390" s="157"/>
      <c r="EN390" s="157"/>
      <c r="EO390" s="157"/>
      <c r="EP390" s="157"/>
      <c r="EQ390" s="157"/>
      <c r="ER390" s="157"/>
      <c r="ES390" s="157"/>
      <c r="ET390" s="157"/>
      <c r="EU390" s="157"/>
      <c r="EV390" s="157"/>
      <c r="EW390" s="157"/>
      <c r="EX390" s="157"/>
      <c r="EY390" s="157"/>
      <c r="EZ390" s="157"/>
      <c r="FA390" s="157"/>
      <c r="FB390" s="157"/>
      <c r="FC390" s="157"/>
      <c r="FD390" s="157"/>
      <c r="FE390" s="157"/>
      <c r="FF390" s="157"/>
      <c r="FG390" s="157"/>
      <c r="FH390" s="157"/>
      <c r="FI390" s="157"/>
      <c r="FJ390" s="157"/>
      <c r="FK390" s="157"/>
      <c r="FL390" s="157"/>
      <c r="FM390" s="157"/>
      <c r="FN390" s="157"/>
      <c r="FO390" s="157"/>
      <c r="FP390" s="157"/>
      <c r="FQ390" s="157"/>
      <c r="FR390" s="157"/>
      <c r="FS390" s="157"/>
      <c r="FT390" s="157"/>
      <c r="FU390" s="157"/>
      <c r="FV390" s="157"/>
      <c r="FW390" s="157"/>
      <c r="FX390" s="157"/>
      <c r="FY390" s="157"/>
      <c r="FZ390" s="157"/>
      <c r="GA390" s="157"/>
      <c r="GB390" s="157"/>
      <c r="GC390" s="157"/>
      <c r="GD390" s="157"/>
      <c r="GE390" s="157"/>
      <c r="GF390" s="157"/>
      <c r="GG390" s="157"/>
      <c r="GH390" s="157"/>
      <c r="GI390" s="157"/>
      <c r="GJ390" s="157"/>
      <c r="GK390" s="157"/>
      <c r="GL390" s="157"/>
      <c r="GM390" s="157"/>
      <c r="GN390" s="157"/>
      <c r="GO390" s="157"/>
      <c r="GP390" s="157"/>
      <c r="GQ390" s="157"/>
      <c r="GR390" s="157"/>
      <c r="GS390" s="157"/>
      <c r="GT390" s="157"/>
      <c r="GU390" s="157"/>
      <c r="GV390" s="157"/>
      <c r="GW390" s="157"/>
      <c r="GX390" s="157"/>
      <c r="GY390" s="157"/>
      <c r="GZ390" s="157"/>
      <c r="HA390" s="157"/>
      <c r="HB390" s="157"/>
      <c r="HC390" s="157"/>
      <c r="HD390" s="157"/>
      <c r="HE390" s="157"/>
      <c r="HF390" s="157"/>
      <c r="HG390" s="157"/>
      <c r="HH390" s="157"/>
      <c r="HI390" s="157"/>
      <c r="HJ390" s="157"/>
      <c r="HK390" s="157"/>
      <c r="HL390" s="157"/>
      <c r="HM390" s="157"/>
      <c r="HN390" s="157"/>
      <c r="HO390" s="157"/>
      <c r="HP390" s="157"/>
      <c r="HQ390" s="157"/>
      <c r="HR390" s="157"/>
      <c r="HS390" s="157"/>
      <c r="HT390" s="157"/>
      <c r="HU390" s="157"/>
      <c r="HV390" s="157"/>
      <c r="HW390" s="157"/>
      <c r="HX390" s="157"/>
      <c r="HY390" s="157"/>
      <c r="HZ390" s="157"/>
      <c r="IA390" s="157"/>
      <c r="IB390" s="157"/>
      <c r="IC390" s="157"/>
      <c r="ID390" s="157"/>
      <c r="IE390" s="157"/>
      <c r="IF390" s="157"/>
      <c r="IG390" s="157"/>
      <c r="IH390" s="157"/>
      <c r="II390" s="157"/>
      <c r="IJ390" s="157"/>
      <c r="IK390" s="157"/>
      <c r="IL390" s="157"/>
      <c r="IM390" s="157"/>
      <c r="IN390" s="157"/>
      <c r="IO390" s="157"/>
      <c r="IP390" s="157"/>
      <c r="IQ390" s="157"/>
      <c r="IR390" s="157"/>
      <c r="IS390" s="157"/>
      <c r="IT390" s="157"/>
      <c r="IU390" s="157"/>
      <c r="IV390" s="157"/>
      <c r="IW390" s="157"/>
      <c r="IX390" s="157"/>
      <c r="IY390" s="157"/>
      <c r="IZ390" s="157"/>
      <c r="JA390" s="157"/>
      <c r="JB390" s="157"/>
      <c r="JC390" s="157"/>
      <c r="JD390" s="157"/>
      <c r="JE390" s="157"/>
      <c r="JF390" s="157"/>
      <c r="JG390" s="157"/>
      <c r="JH390" s="157"/>
      <c r="JI390" s="157"/>
      <c r="JJ390" s="157"/>
      <c r="JK390" s="157"/>
      <c r="JL390" s="157"/>
      <c r="JM390" s="157"/>
      <c r="JN390" s="157"/>
      <c r="JO390" s="157"/>
      <c r="JP390" s="157"/>
      <c r="JQ390" s="157"/>
      <c r="JR390" s="157"/>
      <c r="JS390" s="157"/>
      <c r="JT390" s="157"/>
      <c r="JU390" s="157"/>
      <c r="JV390" s="157"/>
      <c r="JW390" s="157"/>
      <c r="JX390" s="157"/>
      <c r="JY390" s="157"/>
      <c r="JZ390" s="157"/>
      <c r="KA390" s="157"/>
      <c r="KB390" s="157"/>
      <c r="KC390" s="157"/>
      <c r="KD390" s="157"/>
      <c r="KE390" s="157"/>
      <c r="KF390" s="157"/>
      <c r="KG390" s="157"/>
      <c r="KH390" s="157"/>
      <c r="KI390" s="157"/>
      <c r="KJ390" s="157"/>
      <c r="KK390" s="157"/>
      <c r="KL390" s="157"/>
      <c r="KM390" s="157"/>
      <c r="KN390" s="157"/>
      <c r="KO390" s="157"/>
      <c r="KP390" s="157"/>
      <c r="KQ390" s="157"/>
      <c r="KR390" s="157"/>
      <c r="KS390" s="157"/>
      <c r="KT390" s="157"/>
      <c r="KU390" s="157"/>
      <c r="KV390" s="157"/>
      <c r="KW390" s="157"/>
      <c r="KX390" s="157"/>
      <c r="KY390" s="157"/>
      <c r="KZ390" s="157"/>
      <c r="LA390" s="157"/>
      <c r="LB390" s="157"/>
      <c r="LC390" s="157"/>
      <c r="LD390" s="157"/>
      <c r="LE390" s="157"/>
      <c r="LF390" s="157"/>
      <c r="LG390" s="157"/>
      <c r="LH390" s="157"/>
      <c r="LI390" s="157"/>
      <c r="LJ390" s="157"/>
      <c r="LK390" s="157"/>
      <c r="LL390" s="157"/>
      <c r="LM390" s="157"/>
      <c r="LN390" s="157"/>
      <c r="LO390" s="157"/>
      <c r="LP390" s="157"/>
      <c r="LQ390" s="157"/>
      <c r="LR390" s="157"/>
    </row>
    <row r="391" spans="1:330" x14ac:dyDescent="0.2">
      <c r="A391" s="170" t="s">
        <v>616</v>
      </c>
      <c r="B391" s="170" t="s">
        <v>680</v>
      </c>
      <c r="C391" s="141">
        <v>559</v>
      </c>
      <c r="D391" s="141">
        <v>56311</v>
      </c>
      <c r="E391" s="171"/>
      <c r="F391" s="142">
        <v>31</v>
      </c>
      <c r="G391" s="143"/>
      <c r="H391" s="172"/>
      <c r="I391" s="105">
        <f t="shared" ref="I391:AL391" si="687">I392+I396+I394</f>
        <v>0</v>
      </c>
      <c r="J391" s="105">
        <f t="shared" si="687"/>
        <v>0</v>
      </c>
      <c r="K391" s="105">
        <f t="shared" si="687"/>
        <v>0</v>
      </c>
      <c r="L391" s="105">
        <f t="shared" si="687"/>
        <v>0</v>
      </c>
      <c r="M391" s="105">
        <f t="shared" si="687"/>
        <v>0</v>
      </c>
      <c r="N391" s="105">
        <f t="shared" si="687"/>
        <v>0</v>
      </c>
      <c r="O391" s="105">
        <f t="shared" si="687"/>
        <v>0</v>
      </c>
      <c r="P391" s="105">
        <f t="shared" si="687"/>
        <v>0</v>
      </c>
      <c r="Q391" s="105">
        <f t="shared" si="687"/>
        <v>0</v>
      </c>
      <c r="R391" s="105">
        <f t="shared" si="687"/>
        <v>0</v>
      </c>
      <c r="S391" s="105">
        <f t="shared" si="687"/>
        <v>109056</v>
      </c>
      <c r="T391" s="105">
        <f t="shared" si="687"/>
        <v>0</v>
      </c>
      <c r="U391" s="105">
        <f t="shared" si="687"/>
        <v>0</v>
      </c>
      <c r="V391" s="105">
        <f t="shared" si="687"/>
        <v>0</v>
      </c>
      <c r="W391" s="105">
        <f t="shared" si="687"/>
        <v>0</v>
      </c>
      <c r="X391" s="105">
        <f t="shared" si="687"/>
        <v>0</v>
      </c>
      <c r="Y391" s="105">
        <f t="shared" si="687"/>
        <v>0</v>
      </c>
      <c r="Z391" s="105">
        <f t="shared" si="687"/>
        <v>0</v>
      </c>
      <c r="AA391" s="105">
        <f t="shared" si="687"/>
        <v>0</v>
      </c>
      <c r="AB391" s="105">
        <f t="shared" si="687"/>
        <v>0</v>
      </c>
      <c r="AC391" s="105">
        <f t="shared" si="687"/>
        <v>50956</v>
      </c>
      <c r="AD391" s="105">
        <f t="shared" si="687"/>
        <v>0</v>
      </c>
      <c r="AE391" s="105">
        <f t="shared" si="687"/>
        <v>0</v>
      </c>
      <c r="AF391" s="105">
        <f t="shared" si="687"/>
        <v>0</v>
      </c>
      <c r="AG391" s="105">
        <f t="shared" si="687"/>
        <v>0</v>
      </c>
      <c r="AH391" s="105">
        <f t="shared" si="687"/>
        <v>0</v>
      </c>
      <c r="AI391" s="105">
        <f t="shared" si="687"/>
        <v>0</v>
      </c>
      <c r="AJ391" s="105">
        <f t="shared" si="687"/>
        <v>0</v>
      </c>
      <c r="AK391" s="105">
        <f t="shared" si="687"/>
        <v>0</v>
      </c>
      <c r="AL391" s="105">
        <f t="shared" si="687"/>
        <v>0</v>
      </c>
    </row>
    <row r="392" spans="1:330" s="159" customFormat="1" x14ac:dyDescent="0.2">
      <c r="A392" s="145" t="s">
        <v>616</v>
      </c>
      <c r="B392" s="145" t="s">
        <v>680</v>
      </c>
      <c r="C392" s="181">
        <v>559</v>
      </c>
      <c r="D392" s="181">
        <v>56311</v>
      </c>
      <c r="E392" s="145"/>
      <c r="F392" s="168">
        <v>311</v>
      </c>
      <c r="G392" s="148"/>
      <c r="H392" s="149"/>
      <c r="I392" s="101">
        <f t="shared" ref="I392:AL392" si="688">I393</f>
        <v>0</v>
      </c>
      <c r="J392" s="101">
        <f t="shared" si="688"/>
        <v>0</v>
      </c>
      <c r="K392" s="101">
        <f t="shared" si="688"/>
        <v>0</v>
      </c>
      <c r="L392" s="101">
        <f t="shared" si="688"/>
        <v>0</v>
      </c>
      <c r="M392" s="108">
        <f t="shared" si="688"/>
        <v>0</v>
      </c>
      <c r="N392" s="108">
        <f t="shared" si="688"/>
        <v>0</v>
      </c>
      <c r="O392" s="108">
        <f t="shared" si="688"/>
        <v>0</v>
      </c>
      <c r="P392" s="108">
        <f t="shared" si="688"/>
        <v>0</v>
      </c>
      <c r="Q392" s="108">
        <f t="shared" si="688"/>
        <v>0</v>
      </c>
      <c r="R392" s="108">
        <f t="shared" si="688"/>
        <v>0</v>
      </c>
      <c r="S392" s="108">
        <f t="shared" si="688"/>
        <v>93400</v>
      </c>
      <c r="T392" s="108">
        <f t="shared" si="688"/>
        <v>0</v>
      </c>
      <c r="U392" s="101">
        <f t="shared" si="688"/>
        <v>0</v>
      </c>
      <c r="V392" s="101">
        <f t="shared" si="688"/>
        <v>0</v>
      </c>
      <c r="W392" s="108">
        <f t="shared" si="688"/>
        <v>0</v>
      </c>
      <c r="X392" s="108">
        <f t="shared" si="688"/>
        <v>0</v>
      </c>
      <c r="Y392" s="108">
        <f t="shared" si="688"/>
        <v>0</v>
      </c>
      <c r="Z392" s="108">
        <f t="shared" si="688"/>
        <v>0</v>
      </c>
      <c r="AA392" s="108">
        <f t="shared" si="688"/>
        <v>0</v>
      </c>
      <c r="AB392" s="108">
        <f t="shared" si="688"/>
        <v>0</v>
      </c>
      <c r="AC392" s="108">
        <f t="shared" si="688"/>
        <v>46400</v>
      </c>
      <c r="AD392" s="108">
        <f t="shared" si="688"/>
        <v>0</v>
      </c>
      <c r="AE392" s="108">
        <f t="shared" si="688"/>
        <v>0</v>
      </c>
      <c r="AF392" s="108">
        <f t="shared" si="688"/>
        <v>0</v>
      </c>
      <c r="AG392" s="108">
        <f t="shared" si="688"/>
        <v>0</v>
      </c>
      <c r="AH392" s="108">
        <f t="shared" si="688"/>
        <v>0</v>
      </c>
      <c r="AI392" s="108">
        <f t="shared" si="688"/>
        <v>0</v>
      </c>
      <c r="AJ392" s="108">
        <f t="shared" si="688"/>
        <v>0</v>
      </c>
      <c r="AK392" s="108">
        <f t="shared" si="688"/>
        <v>0</v>
      </c>
      <c r="AL392" s="108">
        <f t="shared" si="688"/>
        <v>0</v>
      </c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0"/>
      <c r="BN392" s="150"/>
      <c r="BO392" s="150"/>
      <c r="BP392" s="150"/>
      <c r="BQ392" s="150"/>
      <c r="BR392" s="150"/>
      <c r="BS392" s="150"/>
      <c r="BT392" s="150"/>
      <c r="BU392" s="150"/>
      <c r="BV392" s="150"/>
      <c r="BW392" s="150"/>
      <c r="BX392" s="150"/>
      <c r="BY392" s="150"/>
      <c r="BZ392" s="150"/>
      <c r="CA392" s="150"/>
      <c r="CB392" s="150"/>
      <c r="CC392" s="150"/>
      <c r="CD392" s="150"/>
      <c r="CE392" s="150"/>
      <c r="CF392" s="150"/>
      <c r="CG392" s="150"/>
      <c r="CH392" s="150"/>
      <c r="CI392" s="150"/>
      <c r="CJ392" s="150"/>
      <c r="CK392" s="150"/>
      <c r="CL392" s="150"/>
      <c r="CM392" s="150"/>
      <c r="CN392" s="150"/>
      <c r="CO392" s="150"/>
      <c r="CP392" s="150"/>
      <c r="CQ392" s="150"/>
      <c r="CR392" s="150"/>
      <c r="CS392" s="150"/>
      <c r="CT392" s="150"/>
      <c r="CU392" s="150"/>
      <c r="CV392" s="150"/>
      <c r="CW392" s="150"/>
      <c r="CX392" s="150"/>
      <c r="CY392" s="150"/>
      <c r="CZ392" s="150"/>
      <c r="DA392" s="150"/>
      <c r="DB392" s="150"/>
      <c r="DC392" s="150"/>
      <c r="DD392" s="150"/>
      <c r="DE392" s="150"/>
      <c r="DF392" s="150"/>
      <c r="DG392" s="150"/>
      <c r="DH392" s="150"/>
      <c r="DI392" s="150"/>
      <c r="DJ392" s="150"/>
      <c r="DK392" s="150"/>
      <c r="DL392" s="150"/>
      <c r="DM392" s="150"/>
      <c r="DN392" s="150"/>
      <c r="DO392" s="150"/>
      <c r="DP392" s="150"/>
      <c r="DQ392" s="150"/>
      <c r="DR392" s="150"/>
      <c r="DS392" s="150"/>
      <c r="DT392" s="150"/>
      <c r="DU392" s="150"/>
      <c r="DV392" s="150"/>
      <c r="DW392" s="150"/>
      <c r="DX392" s="150"/>
      <c r="DY392" s="150"/>
      <c r="DZ392" s="150"/>
      <c r="EA392" s="150"/>
      <c r="EB392" s="150"/>
      <c r="EC392" s="150"/>
      <c r="ED392" s="150"/>
      <c r="EE392" s="150"/>
      <c r="EF392" s="150"/>
      <c r="EG392" s="150"/>
      <c r="EH392" s="150"/>
      <c r="EI392" s="150"/>
      <c r="EJ392" s="150"/>
      <c r="EK392" s="150"/>
      <c r="EL392" s="150"/>
      <c r="EM392" s="150"/>
      <c r="EN392" s="150"/>
      <c r="EO392" s="150"/>
      <c r="EP392" s="150"/>
      <c r="EQ392" s="150"/>
      <c r="ER392" s="150"/>
      <c r="ES392" s="150"/>
      <c r="ET392" s="150"/>
      <c r="EU392" s="150"/>
      <c r="EV392" s="150"/>
      <c r="EW392" s="150"/>
      <c r="EX392" s="150"/>
      <c r="EY392" s="150"/>
      <c r="EZ392" s="150"/>
      <c r="FA392" s="150"/>
      <c r="FB392" s="150"/>
      <c r="FC392" s="150"/>
      <c r="FD392" s="150"/>
      <c r="FE392" s="150"/>
      <c r="FF392" s="150"/>
      <c r="FG392" s="150"/>
      <c r="FH392" s="150"/>
      <c r="FI392" s="150"/>
      <c r="FJ392" s="150"/>
      <c r="FK392" s="150"/>
      <c r="FL392" s="150"/>
      <c r="FM392" s="150"/>
      <c r="FN392" s="150"/>
      <c r="FO392" s="150"/>
      <c r="FP392" s="150"/>
      <c r="FQ392" s="150"/>
      <c r="FR392" s="150"/>
      <c r="FS392" s="150"/>
      <c r="FT392" s="150"/>
      <c r="FU392" s="150"/>
      <c r="FV392" s="150"/>
      <c r="FW392" s="150"/>
      <c r="FX392" s="150"/>
      <c r="FY392" s="150"/>
      <c r="FZ392" s="150"/>
      <c r="GA392" s="150"/>
      <c r="GB392" s="150"/>
      <c r="GC392" s="150"/>
      <c r="GD392" s="150"/>
      <c r="GE392" s="150"/>
      <c r="GF392" s="150"/>
      <c r="GG392" s="150"/>
      <c r="GH392" s="150"/>
      <c r="GI392" s="150"/>
      <c r="GJ392" s="150"/>
      <c r="GK392" s="150"/>
      <c r="GL392" s="150"/>
      <c r="GM392" s="150"/>
      <c r="GN392" s="150"/>
      <c r="GO392" s="150"/>
      <c r="GP392" s="150"/>
      <c r="GQ392" s="150"/>
      <c r="GR392" s="150"/>
      <c r="GS392" s="150"/>
      <c r="GT392" s="150"/>
      <c r="GU392" s="150"/>
      <c r="GV392" s="150"/>
      <c r="GW392" s="150"/>
      <c r="GX392" s="150"/>
      <c r="GY392" s="150"/>
      <c r="GZ392" s="150"/>
      <c r="HA392" s="150"/>
      <c r="HB392" s="150"/>
      <c r="HC392" s="150"/>
      <c r="HD392" s="150"/>
      <c r="HE392" s="150"/>
      <c r="HF392" s="150"/>
      <c r="HG392" s="150"/>
      <c r="HH392" s="150"/>
      <c r="HI392" s="150"/>
      <c r="HJ392" s="150"/>
      <c r="HK392" s="150"/>
      <c r="HL392" s="150"/>
      <c r="HM392" s="150"/>
      <c r="HN392" s="150"/>
      <c r="HO392" s="150"/>
      <c r="HP392" s="150"/>
      <c r="HQ392" s="150"/>
      <c r="HR392" s="150"/>
      <c r="HS392" s="150"/>
      <c r="HT392" s="150"/>
      <c r="HU392" s="150"/>
      <c r="HV392" s="150"/>
      <c r="HW392" s="150"/>
      <c r="HX392" s="150"/>
      <c r="HY392" s="150"/>
      <c r="HZ392" s="150"/>
      <c r="IA392" s="150"/>
      <c r="IB392" s="150"/>
      <c r="IC392" s="150"/>
      <c r="ID392" s="150"/>
      <c r="IE392" s="150"/>
      <c r="IF392" s="150"/>
      <c r="IG392" s="150"/>
      <c r="IH392" s="150"/>
      <c r="II392" s="150"/>
      <c r="IJ392" s="150"/>
      <c r="IK392" s="150"/>
      <c r="IL392" s="150"/>
      <c r="IM392" s="150"/>
      <c r="IN392" s="150"/>
      <c r="IO392" s="150"/>
      <c r="IP392" s="150"/>
      <c r="IQ392" s="150"/>
      <c r="IR392" s="150"/>
      <c r="IS392" s="150"/>
      <c r="IT392" s="150"/>
      <c r="IU392" s="150"/>
      <c r="IV392" s="150"/>
      <c r="IW392" s="150"/>
      <c r="IX392" s="150"/>
      <c r="IY392" s="150"/>
      <c r="IZ392" s="150"/>
      <c r="JA392" s="150"/>
      <c r="JB392" s="150"/>
      <c r="JC392" s="150"/>
      <c r="JD392" s="150"/>
      <c r="JE392" s="150"/>
      <c r="JF392" s="150"/>
      <c r="JG392" s="150"/>
      <c r="JH392" s="150"/>
      <c r="JI392" s="150"/>
      <c r="JJ392" s="150"/>
      <c r="JK392" s="150"/>
      <c r="JL392" s="150"/>
      <c r="JM392" s="150"/>
      <c r="JN392" s="150"/>
      <c r="JO392" s="150"/>
      <c r="JP392" s="150"/>
      <c r="JQ392" s="150"/>
      <c r="JR392" s="150"/>
      <c r="JS392" s="150"/>
      <c r="JT392" s="150"/>
      <c r="JU392" s="150"/>
      <c r="JV392" s="150"/>
      <c r="JW392" s="150"/>
      <c r="JX392" s="150"/>
      <c r="JY392" s="150"/>
      <c r="JZ392" s="150"/>
      <c r="KA392" s="150"/>
      <c r="KB392" s="150"/>
      <c r="KC392" s="150"/>
      <c r="KD392" s="150"/>
      <c r="KE392" s="150"/>
      <c r="KF392" s="150"/>
      <c r="KG392" s="150"/>
      <c r="KH392" s="150"/>
      <c r="KI392" s="150"/>
      <c r="KJ392" s="150"/>
      <c r="KK392" s="150"/>
      <c r="KL392" s="150"/>
      <c r="KM392" s="150"/>
      <c r="KN392" s="150"/>
      <c r="KO392" s="150"/>
      <c r="KP392" s="150"/>
      <c r="KQ392" s="150"/>
      <c r="KR392" s="150"/>
      <c r="KS392" s="150"/>
      <c r="KT392" s="150"/>
      <c r="KU392" s="150"/>
      <c r="KV392" s="150"/>
      <c r="KW392" s="150"/>
      <c r="KX392" s="150"/>
      <c r="KY392" s="150"/>
      <c r="KZ392" s="150"/>
      <c r="LA392" s="150"/>
      <c r="LB392" s="150"/>
      <c r="LC392" s="150"/>
      <c r="LD392" s="150"/>
      <c r="LE392" s="150"/>
      <c r="LF392" s="150"/>
      <c r="LG392" s="150"/>
      <c r="LH392" s="150"/>
      <c r="LI392" s="150"/>
      <c r="LJ392" s="150"/>
      <c r="LK392" s="150"/>
      <c r="LL392" s="150"/>
      <c r="LM392" s="150"/>
      <c r="LN392" s="150"/>
      <c r="LO392" s="150"/>
      <c r="LP392" s="150"/>
      <c r="LQ392" s="150"/>
      <c r="LR392" s="150"/>
    </row>
    <row r="393" spans="1:330" s="158" customFormat="1" ht="15" x14ac:dyDescent="0.2">
      <c r="A393" s="151" t="s">
        <v>616</v>
      </c>
      <c r="B393" s="151" t="s">
        <v>680</v>
      </c>
      <c r="C393" s="181">
        <v>559</v>
      </c>
      <c r="D393" s="181">
        <v>56311</v>
      </c>
      <c r="E393" s="151" t="s">
        <v>101</v>
      </c>
      <c r="F393" s="174">
        <v>3111</v>
      </c>
      <c r="G393" s="155" t="s">
        <v>33</v>
      </c>
      <c r="H393" s="156"/>
      <c r="I393" s="94"/>
      <c r="J393" s="112"/>
      <c r="K393" s="94"/>
      <c r="L393" s="112"/>
      <c r="M393" s="118"/>
      <c r="N393" s="113"/>
      <c r="O393" s="118"/>
      <c r="P393" s="113"/>
      <c r="Q393" s="118"/>
      <c r="R393" s="113"/>
      <c r="S393" s="118">
        <v>93400</v>
      </c>
      <c r="T393" s="113"/>
      <c r="U393" s="94"/>
      <c r="V393" s="112"/>
      <c r="W393" s="118"/>
      <c r="X393" s="113"/>
      <c r="Y393" s="118"/>
      <c r="Z393" s="113"/>
      <c r="AA393" s="118"/>
      <c r="AB393" s="113"/>
      <c r="AC393" s="118">
        <v>46400</v>
      </c>
      <c r="AD393" s="113"/>
      <c r="AE393" s="118"/>
      <c r="AF393" s="113"/>
      <c r="AG393" s="118"/>
      <c r="AH393" s="113"/>
      <c r="AI393" s="118"/>
      <c r="AJ393" s="113"/>
      <c r="AK393" s="118"/>
      <c r="AL393" s="113"/>
      <c r="AM393" s="157"/>
      <c r="AN393" s="157"/>
      <c r="AO393" s="157"/>
      <c r="AP393" s="157"/>
      <c r="AQ393" s="157"/>
      <c r="AR393" s="157"/>
      <c r="AS393" s="157"/>
      <c r="AT393" s="157"/>
      <c r="AU393" s="157"/>
      <c r="AV393" s="157"/>
      <c r="AW393" s="157"/>
      <c r="AX393" s="157"/>
      <c r="AY393" s="157"/>
      <c r="AZ393" s="157"/>
      <c r="BA393" s="157"/>
      <c r="BB393" s="157"/>
      <c r="BC393" s="157"/>
      <c r="BD393" s="157"/>
      <c r="BE393" s="157"/>
      <c r="BF393" s="157"/>
      <c r="BG393" s="157"/>
      <c r="BH393" s="157"/>
      <c r="BI393" s="157"/>
      <c r="BJ393" s="157"/>
      <c r="BK393" s="157"/>
      <c r="BL393" s="157"/>
      <c r="BM393" s="157"/>
      <c r="BN393" s="157"/>
      <c r="BO393" s="157"/>
      <c r="BP393" s="157"/>
      <c r="BQ393" s="157"/>
      <c r="BR393" s="157"/>
      <c r="BS393" s="157"/>
      <c r="BT393" s="157"/>
      <c r="BU393" s="157"/>
      <c r="BV393" s="157"/>
      <c r="BW393" s="157"/>
      <c r="BX393" s="157"/>
      <c r="BY393" s="157"/>
      <c r="BZ393" s="157"/>
      <c r="CA393" s="157"/>
      <c r="CB393" s="157"/>
      <c r="CC393" s="157"/>
      <c r="CD393" s="157"/>
      <c r="CE393" s="157"/>
      <c r="CF393" s="157"/>
      <c r="CG393" s="157"/>
      <c r="CH393" s="157"/>
      <c r="CI393" s="157"/>
      <c r="CJ393" s="157"/>
      <c r="CK393" s="157"/>
      <c r="CL393" s="157"/>
      <c r="CM393" s="157"/>
      <c r="CN393" s="157"/>
      <c r="CO393" s="157"/>
      <c r="CP393" s="157"/>
      <c r="CQ393" s="157"/>
      <c r="CR393" s="157"/>
      <c r="CS393" s="157"/>
      <c r="CT393" s="157"/>
      <c r="CU393" s="157"/>
      <c r="CV393" s="157"/>
      <c r="CW393" s="157"/>
      <c r="CX393" s="157"/>
      <c r="CY393" s="157"/>
      <c r="CZ393" s="157"/>
      <c r="DA393" s="157"/>
      <c r="DB393" s="157"/>
      <c r="DC393" s="157"/>
      <c r="DD393" s="157"/>
      <c r="DE393" s="157"/>
      <c r="DF393" s="157"/>
      <c r="DG393" s="157"/>
      <c r="DH393" s="157"/>
      <c r="DI393" s="157"/>
      <c r="DJ393" s="157"/>
      <c r="DK393" s="157"/>
      <c r="DL393" s="157"/>
      <c r="DM393" s="157"/>
      <c r="DN393" s="157"/>
      <c r="DO393" s="157"/>
      <c r="DP393" s="157"/>
      <c r="DQ393" s="157"/>
      <c r="DR393" s="157"/>
      <c r="DS393" s="157"/>
      <c r="DT393" s="157"/>
      <c r="DU393" s="157"/>
      <c r="DV393" s="157"/>
      <c r="DW393" s="157"/>
      <c r="DX393" s="157"/>
      <c r="DY393" s="157"/>
      <c r="DZ393" s="157"/>
      <c r="EA393" s="157"/>
      <c r="EB393" s="157"/>
      <c r="EC393" s="157"/>
      <c r="ED393" s="157"/>
      <c r="EE393" s="157"/>
      <c r="EF393" s="157"/>
      <c r="EG393" s="157"/>
      <c r="EH393" s="157"/>
      <c r="EI393" s="157"/>
      <c r="EJ393" s="157"/>
      <c r="EK393" s="157"/>
      <c r="EL393" s="157"/>
      <c r="EM393" s="157"/>
      <c r="EN393" s="157"/>
      <c r="EO393" s="157"/>
      <c r="EP393" s="157"/>
      <c r="EQ393" s="157"/>
      <c r="ER393" s="157"/>
      <c r="ES393" s="157"/>
      <c r="ET393" s="157"/>
      <c r="EU393" s="157"/>
      <c r="EV393" s="157"/>
      <c r="EW393" s="157"/>
      <c r="EX393" s="157"/>
      <c r="EY393" s="157"/>
      <c r="EZ393" s="157"/>
      <c r="FA393" s="157"/>
      <c r="FB393" s="157"/>
      <c r="FC393" s="157"/>
      <c r="FD393" s="157"/>
      <c r="FE393" s="157"/>
      <c r="FF393" s="157"/>
      <c r="FG393" s="157"/>
      <c r="FH393" s="157"/>
      <c r="FI393" s="157"/>
      <c r="FJ393" s="157"/>
      <c r="FK393" s="157"/>
      <c r="FL393" s="157"/>
      <c r="FM393" s="157"/>
      <c r="FN393" s="157"/>
      <c r="FO393" s="157"/>
      <c r="FP393" s="157"/>
      <c r="FQ393" s="157"/>
      <c r="FR393" s="157"/>
      <c r="FS393" s="157"/>
      <c r="FT393" s="157"/>
      <c r="FU393" s="157"/>
      <c r="FV393" s="157"/>
      <c r="FW393" s="157"/>
      <c r="FX393" s="157"/>
      <c r="FY393" s="157"/>
      <c r="FZ393" s="157"/>
      <c r="GA393" s="157"/>
      <c r="GB393" s="157"/>
      <c r="GC393" s="157"/>
      <c r="GD393" s="157"/>
      <c r="GE393" s="157"/>
      <c r="GF393" s="157"/>
      <c r="GG393" s="157"/>
      <c r="GH393" s="157"/>
      <c r="GI393" s="157"/>
      <c r="GJ393" s="157"/>
      <c r="GK393" s="157"/>
      <c r="GL393" s="157"/>
      <c r="GM393" s="157"/>
      <c r="GN393" s="157"/>
      <c r="GO393" s="157"/>
      <c r="GP393" s="157"/>
      <c r="GQ393" s="157"/>
      <c r="GR393" s="157"/>
      <c r="GS393" s="157"/>
      <c r="GT393" s="157"/>
      <c r="GU393" s="157"/>
      <c r="GV393" s="157"/>
      <c r="GW393" s="157"/>
      <c r="GX393" s="157"/>
      <c r="GY393" s="157"/>
      <c r="GZ393" s="157"/>
      <c r="HA393" s="157"/>
      <c r="HB393" s="157"/>
      <c r="HC393" s="157"/>
      <c r="HD393" s="157"/>
      <c r="HE393" s="157"/>
      <c r="HF393" s="157"/>
      <c r="HG393" s="157"/>
      <c r="HH393" s="157"/>
      <c r="HI393" s="157"/>
      <c r="HJ393" s="157"/>
      <c r="HK393" s="157"/>
      <c r="HL393" s="157"/>
      <c r="HM393" s="157"/>
      <c r="HN393" s="157"/>
      <c r="HO393" s="157"/>
      <c r="HP393" s="157"/>
      <c r="HQ393" s="157"/>
      <c r="HR393" s="157"/>
      <c r="HS393" s="157"/>
      <c r="HT393" s="157"/>
      <c r="HU393" s="157"/>
      <c r="HV393" s="157"/>
      <c r="HW393" s="157"/>
      <c r="HX393" s="157"/>
      <c r="HY393" s="157"/>
      <c r="HZ393" s="157"/>
      <c r="IA393" s="157"/>
      <c r="IB393" s="157"/>
      <c r="IC393" s="157"/>
      <c r="ID393" s="157"/>
      <c r="IE393" s="157"/>
      <c r="IF393" s="157"/>
      <c r="IG393" s="157"/>
      <c r="IH393" s="157"/>
      <c r="II393" s="157"/>
      <c r="IJ393" s="157"/>
      <c r="IK393" s="157"/>
      <c r="IL393" s="157"/>
      <c r="IM393" s="157"/>
      <c r="IN393" s="157"/>
      <c r="IO393" s="157"/>
      <c r="IP393" s="157"/>
      <c r="IQ393" s="157"/>
      <c r="IR393" s="157"/>
      <c r="IS393" s="157"/>
      <c r="IT393" s="157"/>
      <c r="IU393" s="157"/>
      <c r="IV393" s="157"/>
      <c r="IW393" s="157"/>
      <c r="IX393" s="157"/>
      <c r="IY393" s="157"/>
      <c r="IZ393" s="157"/>
      <c r="JA393" s="157"/>
      <c r="JB393" s="157"/>
      <c r="JC393" s="157"/>
      <c r="JD393" s="157"/>
      <c r="JE393" s="157"/>
      <c r="JF393" s="157"/>
      <c r="JG393" s="157"/>
      <c r="JH393" s="157"/>
      <c r="JI393" s="157"/>
      <c r="JJ393" s="157"/>
      <c r="JK393" s="157"/>
      <c r="JL393" s="157"/>
      <c r="JM393" s="157"/>
      <c r="JN393" s="157"/>
      <c r="JO393" s="157"/>
      <c r="JP393" s="157"/>
      <c r="JQ393" s="157"/>
      <c r="JR393" s="157"/>
      <c r="JS393" s="157"/>
      <c r="JT393" s="157"/>
      <c r="JU393" s="157"/>
      <c r="JV393" s="157"/>
      <c r="JW393" s="157"/>
      <c r="JX393" s="157"/>
      <c r="JY393" s="157"/>
      <c r="JZ393" s="157"/>
      <c r="KA393" s="157"/>
      <c r="KB393" s="157"/>
      <c r="KC393" s="157"/>
      <c r="KD393" s="157"/>
      <c r="KE393" s="157"/>
      <c r="KF393" s="157"/>
      <c r="KG393" s="157"/>
      <c r="KH393" s="157"/>
      <c r="KI393" s="157"/>
      <c r="KJ393" s="157"/>
      <c r="KK393" s="157"/>
      <c r="KL393" s="157"/>
      <c r="KM393" s="157"/>
      <c r="KN393" s="157"/>
      <c r="KO393" s="157"/>
      <c r="KP393" s="157"/>
      <c r="KQ393" s="157"/>
      <c r="KR393" s="157"/>
      <c r="KS393" s="157"/>
      <c r="KT393" s="157"/>
      <c r="KU393" s="157"/>
      <c r="KV393" s="157"/>
      <c r="KW393" s="157"/>
      <c r="KX393" s="157"/>
      <c r="KY393" s="157"/>
      <c r="KZ393" s="157"/>
      <c r="LA393" s="157"/>
      <c r="LB393" s="157"/>
      <c r="LC393" s="157"/>
      <c r="LD393" s="157"/>
      <c r="LE393" s="157"/>
      <c r="LF393" s="157"/>
      <c r="LG393" s="157"/>
      <c r="LH393" s="157"/>
      <c r="LI393" s="157"/>
      <c r="LJ393" s="157"/>
      <c r="LK393" s="157"/>
      <c r="LL393" s="157"/>
      <c r="LM393" s="157"/>
      <c r="LN393" s="157"/>
      <c r="LO393" s="157"/>
      <c r="LP393" s="157"/>
      <c r="LQ393" s="157"/>
      <c r="LR393" s="157"/>
    </row>
    <row r="394" spans="1:330" s="159" customFormat="1" x14ac:dyDescent="0.2">
      <c r="A394" s="145" t="s">
        <v>616</v>
      </c>
      <c r="B394" s="145" t="s">
        <v>680</v>
      </c>
      <c r="C394" s="181">
        <v>559</v>
      </c>
      <c r="D394" s="181">
        <v>56311</v>
      </c>
      <c r="E394" s="145"/>
      <c r="F394" s="168">
        <v>312</v>
      </c>
      <c r="G394" s="148"/>
      <c r="H394" s="149"/>
      <c r="I394" s="101">
        <f t="shared" ref="I394:AL394" si="689">I395</f>
        <v>0</v>
      </c>
      <c r="J394" s="101">
        <f t="shared" si="689"/>
        <v>0</v>
      </c>
      <c r="K394" s="101">
        <f t="shared" si="689"/>
        <v>0</v>
      </c>
      <c r="L394" s="101">
        <f t="shared" si="689"/>
        <v>0</v>
      </c>
      <c r="M394" s="108">
        <f t="shared" si="689"/>
        <v>0</v>
      </c>
      <c r="N394" s="108">
        <f t="shared" si="689"/>
        <v>0</v>
      </c>
      <c r="O394" s="108">
        <f t="shared" si="689"/>
        <v>0</v>
      </c>
      <c r="P394" s="108">
        <f t="shared" si="689"/>
        <v>0</v>
      </c>
      <c r="Q394" s="108">
        <f t="shared" si="689"/>
        <v>0</v>
      </c>
      <c r="R394" s="108">
        <f t="shared" si="689"/>
        <v>0</v>
      </c>
      <c r="S394" s="108">
        <f t="shared" si="689"/>
        <v>3200</v>
      </c>
      <c r="T394" s="108">
        <f t="shared" si="689"/>
        <v>0</v>
      </c>
      <c r="U394" s="101">
        <f t="shared" si="689"/>
        <v>0</v>
      </c>
      <c r="V394" s="101">
        <f t="shared" si="689"/>
        <v>0</v>
      </c>
      <c r="W394" s="108">
        <f t="shared" si="689"/>
        <v>0</v>
      </c>
      <c r="X394" s="108">
        <f t="shared" si="689"/>
        <v>0</v>
      </c>
      <c r="Y394" s="108">
        <f t="shared" si="689"/>
        <v>0</v>
      </c>
      <c r="Z394" s="108">
        <f t="shared" si="689"/>
        <v>0</v>
      </c>
      <c r="AA394" s="108">
        <f t="shared" si="689"/>
        <v>0</v>
      </c>
      <c r="AB394" s="108">
        <f t="shared" si="689"/>
        <v>0</v>
      </c>
      <c r="AC394" s="108">
        <f t="shared" si="689"/>
        <v>1400</v>
      </c>
      <c r="AD394" s="108">
        <f t="shared" si="689"/>
        <v>0</v>
      </c>
      <c r="AE394" s="108">
        <f t="shared" si="689"/>
        <v>0</v>
      </c>
      <c r="AF394" s="108">
        <f t="shared" si="689"/>
        <v>0</v>
      </c>
      <c r="AG394" s="108">
        <f t="shared" si="689"/>
        <v>0</v>
      </c>
      <c r="AH394" s="108">
        <f t="shared" si="689"/>
        <v>0</v>
      </c>
      <c r="AI394" s="108">
        <f t="shared" si="689"/>
        <v>0</v>
      </c>
      <c r="AJ394" s="108">
        <f t="shared" si="689"/>
        <v>0</v>
      </c>
      <c r="AK394" s="108">
        <f t="shared" si="689"/>
        <v>0</v>
      </c>
      <c r="AL394" s="108">
        <f t="shared" si="689"/>
        <v>0</v>
      </c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150"/>
      <c r="BN394" s="150"/>
      <c r="BO394" s="150"/>
      <c r="BP394" s="150"/>
      <c r="BQ394" s="150"/>
      <c r="BR394" s="150"/>
      <c r="BS394" s="150"/>
      <c r="BT394" s="150"/>
      <c r="BU394" s="150"/>
      <c r="BV394" s="150"/>
      <c r="BW394" s="150"/>
      <c r="BX394" s="150"/>
      <c r="BY394" s="150"/>
      <c r="BZ394" s="150"/>
      <c r="CA394" s="150"/>
      <c r="CB394" s="150"/>
      <c r="CC394" s="150"/>
      <c r="CD394" s="150"/>
      <c r="CE394" s="150"/>
      <c r="CF394" s="150"/>
      <c r="CG394" s="150"/>
      <c r="CH394" s="150"/>
      <c r="CI394" s="150"/>
      <c r="CJ394" s="150"/>
      <c r="CK394" s="150"/>
      <c r="CL394" s="150"/>
      <c r="CM394" s="150"/>
      <c r="CN394" s="150"/>
      <c r="CO394" s="150"/>
      <c r="CP394" s="150"/>
      <c r="CQ394" s="150"/>
      <c r="CR394" s="150"/>
      <c r="CS394" s="150"/>
      <c r="CT394" s="150"/>
      <c r="CU394" s="150"/>
      <c r="CV394" s="150"/>
      <c r="CW394" s="150"/>
      <c r="CX394" s="150"/>
      <c r="CY394" s="150"/>
      <c r="CZ394" s="150"/>
      <c r="DA394" s="150"/>
      <c r="DB394" s="150"/>
      <c r="DC394" s="150"/>
      <c r="DD394" s="150"/>
      <c r="DE394" s="150"/>
      <c r="DF394" s="150"/>
      <c r="DG394" s="150"/>
      <c r="DH394" s="150"/>
      <c r="DI394" s="150"/>
      <c r="DJ394" s="150"/>
      <c r="DK394" s="150"/>
      <c r="DL394" s="150"/>
      <c r="DM394" s="150"/>
      <c r="DN394" s="150"/>
      <c r="DO394" s="150"/>
      <c r="DP394" s="150"/>
      <c r="DQ394" s="150"/>
      <c r="DR394" s="150"/>
      <c r="DS394" s="150"/>
      <c r="DT394" s="150"/>
      <c r="DU394" s="150"/>
      <c r="DV394" s="150"/>
      <c r="DW394" s="150"/>
      <c r="DX394" s="150"/>
      <c r="DY394" s="150"/>
      <c r="DZ394" s="150"/>
      <c r="EA394" s="150"/>
      <c r="EB394" s="150"/>
      <c r="EC394" s="150"/>
      <c r="ED394" s="150"/>
      <c r="EE394" s="150"/>
      <c r="EF394" s="150"/>
      <c r="EG394" s="150"/>
      <c r="EH394" s="150"/>
      <c r="EI394" s="150"/>
      <c r="EJ394" s="150"/>
      <c r="EK394" s="150"/>
      <c r="EL394" s="150"/>
      <c r="EM394" s="150"/>
      <c r="EN394" s="150"/>
      <c r="EO394" s="150"/>
      <c r="EP394" s="150"/>
      <c r="EQ394" s="150"/>
      <c r="ER394" s="150"/>
      <c r="ES394" s="150"/>
      <c r="ET394" s="150"/>
      <c r="EU394" s="150"/>
      <c r="EV394" s="150"/>
      <c r="EW394" s="150"/>
      <c r="EX394" s="150"/>
      <c r="EY394" s="150"/>
      <c r="EZ394" s="150"/>
      <c r="FA394" s="150"/>
      <c r="FB394" s="150"/>
      <c r="FC394" s="150"/>
      <c r="FD394" s="150"/>
      <c r="FE394" s="150"/>
      <c r="FF394" s="150"/>
      <c r="FG394" s="150"/>
      <c r="FH394" s="150"/>
      <c r="FI394" s="150"/>
      <c r="FJ394" s="150"/>
      <c r="FK394" s="150"/>
      <c r="FL394" s="150"/>
      <c r="FM394" s="150"/>
      <c r="FN394" s="150"/>
      <c r="FO394" s="150"/>
      <c r="FP394" s="150"/>
      <c r="FQ394" s="150"/>
      <c r="FR394" s="150"/>
      <c r="FS394" s="150"/>
      <c r="FT394" s="150"/>
      <c r="FU394" s="150"/>
      <c r="FV394" s="150"/>
      <c r="FW394" s="150"/>
      <c r="FX394" s="150"/>
      <c r="FY394" s="150"/>
      <c r="FZ394" s="150"/>
      <c r="GA394" s="150"/>
      <c r="GB394" s="150"/>
      <c r="GC394" s="150"/>
      <c r="GD394" s="150"/>
      <c r="GE394" s="150"/>
      <c r="GF394" s="150"/>
      <c r="GG394" s="150"/>
      <c r="GH394" s="150"/>
      <c r="GI394" s="150"/>
      <c r="GJ394" s="150"/>
      <c r="GK394" s="150"/>
      <c r="GL394" s="150"/>
      <c r="GM394" s="150"/>
      <c r="GN394" s="150"/>
      <c r="GO394" s="150"/>
      <c r="GP394" s="150"/>
      <c r="GQ394" s="150"/>
      <c r="GR394" s="150"/>
      <c r="GS394" s="150"/>
      <c r="GT394" s="150"/>
      <c r="GU394" s="150"/>
      <c r="GV394" s="150"/>
      <c r="GW394" s="150"/>
      <c r="GX394" s="150"/>
      <c r="GY394" s="150"/>
      <c r="GZ394" s="150"/>
      <c r="HA394" s="150"/>
      <c r="HB394" s="150"/>
      <c r="HC394" s="150"/>
      <c r="HD394" s="150"/>
      <c r="HE394" s="150"/>
      <c r="HF394" s="150"/>
      <c r="HG394" s="150"/>
      <c r="HH394" s="150"/>
      <c r="HI394" s="150"/>
      <c r="HJ394" s="150"/>
      <c r="HK394" s="150"/>
      <c r="HL394" s="150"/>
      <c r="HM394" s="150"/>
      <c r="HN394" s="150"/>
      <c r="HO394" s="150"/>
      <c r="HP394" s="150"/>
      <c r="HQ394" s="150"/>
      <c r="HR394" s="150"/>
      <c r="HS394" s="150"/>
      <c r="HT394" s="150"/>
      <c r="HU394" s="150"/>
      <c r="HV394" s="150"/>
      <c r="HW394" s="150"/>
      <c r="HX394" s="150"/>
      <c r="HY394" s="150"/>
      <c r="HZ394" s="150"/>
      <c r="IA394" s="150"/>
      <c r="IB394" s="150"/>
      <c r="IC394" s="150"/>
      <c r="ID394" s="150"/>
      <c r="IE394" s="150"/>
      <c r="IF394" s="150"/>
      <c r="IG394" s="150"/>
      <c r="IH394" s="150"/>
      <c r="II394" s="150"/>
      <c r="IJ394" s="150"/>
      <c r="IK394" s="150"/>
      <c r="IL394" s="150"/>
      <c r="IM394" s="150"/>
      <c r="IN394" s="150"/>
      <c r="IO394" s="150"/>
      <c r="IP394" s="150"/>
      <c r="IQ394" s="150"/>
      <c r="IR394" s="150"/>
      <c r="IS394" s="150"/>
      <c r="IT394" s="150"/>
      <c r="IU394" s="150"/>
      <c r="IV394" s="150"/>
      <c r="IW394" s="150"/>
      <c r="IX394" s="150"/>
      <c r="IY394" s="150"/>
      <c r="IZ394" s="150"/>
      <c r="JA394" s="150"/>
      <c r="JB394" s="150"/>
      <c r="JC394" s="150"/>
      <c r="JD394" s="150"/>
      <c r="JE394" s="150"/>
      <c r="JF394" s="150"/>
      <c r="JG394" s="150"/>
      <c r="JH394" s="150"/>
      <c r="JI394" s="150"/>
      <c r="JJ394" s="150"/>
      <c r="JK394" s="150"/>
      <c r="JL394" s="150"/>
      <c r="JM394" s="150"/>
      <c r="JN394" s="150"/>
      <c r="JO394" s="150"/>
      <c r="JP394" s="150"/>
      <c r="JQ394" s="150"/>
      <c r="JR394" s="150"/>
      <c r="JS394" s="150"/>
      <c r="JT394" s="150"/>
      <c r="JU394" s="150"/>
      <c r="JV394" s="150"/>
      <c r="JW394" s="150"/>
      <c r="JX394" s="150"/>
      <c r="JY394" s="150"/>
      <c r="JZ394" s="150"/>
      <c r="KA394" s="150"/>
      <c r="KB394" s="150"/>
      <c r="KC394" s="150"/>
      <c r="KD394" s="150"/>
      <c r="KE394" s="150"/>
      <c r="KF394" s="150"/>
      <c r="KG394" s="150"/>
      <c r="KH394" s="150"/>
      <c r="KI394" s="150"/>
      <c r="KJ394" s="150"/>
      <c r="KK394" s="150"/>
      <c r="KL394" s="150"/>
      <c r="KM394" s="150"/>
      <c r="KN394" s="150"/>
      <c r="KO394" s="150"/>
      <c r="KP394" s="150"/>
      <c r="KQ394" s="150"/>
      <c r="KR394" s="150"/>
      <c r="KS394" s="150"/>
      <c r="KT394" s="150"/>
      <c r="KU394" s="150"/>
      <c r="KV394" s="150"/>
      <c r="KW394" s="150"/>
      <c r="KX394" s="150"/>
      <c r="KY394" s="150"/>
      <c r="KZ394" s="150"/>
      <c r="LA394" s="150"/>
      <c r="LB394" s="150"/>
      <c r="LC394" s="150"/>
      <c r="LD394" s="150"/>
      <c r="LE394" s="150"/>
      <c r="LF394" s="150"/>
      <c r="LG394" s="150"/>
      <c r="LH394" s="150"/>
      <c r="LI394" s="150"/>
      <c r="LJ394" s="150"/>
      <c r="LK394" s="150"/>
      <c r="LL394" s="150"/>
      <c r="LM394" s="150"/>
      <c r="LN394" s="150"/>
      <c r="LO394" s="150"/>
      <c r="LP394" s="150"/>
      <c r="LQ394" s="150"/>
      <c r="LR394" s="150"/>
    </row>
    <row r="395" spans="1:330" s="158" customFormat="1" ht="15" x14ac:dyDescent="0.2">
      <c r="A395" s="151" t="s">
        <v>616</v>
      </c>
      <c r="B395" s="151" t="s">
        <v>680</v>
      </c>
      <c r="C395" s="181">
        <v>559</v>
      </c>
      <c r="D395" s="181">
        <v>56311</v>
      </c>
      <c r="E395" s="151" t="s">
        <v>101</v>
      </c>
      <c r="F395" s="174">
        <v>3121</v>
      </c>
      <c r="G395" s="155" t="s">
        <v>471</v>
      </c>
      <c r="H395" s="156"/>
      <c r="I395" s="94"/>
      <c r="J395" s="112"/>
      <c r="K395" s="94"/>
      <c r="L395" s="112"/>
      <c r="M395" s="118"/>
      <c r="N395" s="113"/>
      <c r="O395" s="118"/>
      <c r="P395" s="113"/>
      <c r="Q395" s="118"/>
      <c r="R395" s="113"/>
      <c r="S395" s="118">
        <v>3200</v>
      </c>
      <c r="T395" s="113"/>
      <c r="U395" s="94"/>
      <c r="V395" s="112"/>
      <c r="W395" s="118"/>
      <c r="X395" s="113"/>
      <c r="Y395" s="118"/>
      <c r="Z395" s="113"/>
      <c r="AA395" s="118"/>
      <c r="AB395" s="113"/>
      <c r="AC395" s="118">
        <v>1400</v>
      </c>
      <c r="AD395" s="113"/>
      <c r="AE395" s="118"/>
      <c r="AF395" s="113"/>
      <c r="AG395" s="118"/>
      <c r="AH395" s="113"/>
      <c r="AI395" s="118"/>
      <c r="AJ395" s="113"/>
      <c r="AK395" s="118"/>
      <c r="AL395" s="113"/>
      <c r="AM395" s="157"/>
      <c r="AN395" s="157"/>
      <c r="AO395" s="157"/>
      <c r="AP395" s="157"/>
      <c r="AQ395" s="157"/>
      <c r="AR395" s="157"/>
      <c r="AS395" s="157"/>
      <c r="AT395" s="157"/>
      <c r="AU395" s="157"/>
      <c r="AV395" s="157"/>
      <c r="AW395" s="157"/>
      <c r="AX395" s="157"/>
      <c r="AY395" s="157"/>
      <c r="AZ395" s="157"/>
      <c r="BA395" s="157"/>
      <c r="BB395" s="157"/>
      <c r="BC395" s="157"/>
      <c r="BD395" s="157"/>
      <c r="BE395" s="157"/>
      <c r="BF395" s="157"/>
      <c r="BG395" s="157"/>
      <c r="BH395" s="157"/>
      <c r="BI395" s="157"/>
      <c r="BJ395" s="157"/>
      <c r="BK395" s="157"/>
      <c r="BL395" s="157"/>
      <c r="BM395" s="157"/>
      <c r="BN395" s="157"/>
      <c r="BO395" s="157"/>
      <c r="BP395" s="157"/>
      <c r="BQ395" s="157"/>
      <c r="BR395" s="157"/>
      <c r="BS395" s="157"/>
      <c r="BT395" s="157"/>
      <c r="BU395" s="157"/>
      <c r="BV395" s="157"/>
      <c r="BW395" s="157"/>
      <c r="BX395" s="157"/>
      <c r="BY395" s="157"/>
      <c r="BZ395" s="157"/>
      <c r="CA395" s="157"/>
      <c r="CB395" s="157"/>
      <c r="CC395" s="157"/>
      <c r="CD395" s="157"/>
      <c r="CE395" s="157"/>
      <c r="CF395" s="157"/>
      <c r="CG395" s="157"/>
      <c r="CH395" s="157"/>
      <c r="CI395" s="157"/>
      <c r="CJ395" s="157"/>
      <c r="CK395" s="157"/>
      <c r="CL395" s="157"/>
      <c r="CM395" s="157"/>
      <c r="CN395" s="157"/>
      <c r="CO395" s="157"/>
      <c r="CP395" s="157"/>
      <c r="CQ395" s="157"/>
      <c r="CR395" s="157"/>
      <c r="CS395" s="157"/>
      <c r="CT395" s="157"/>
      <c r="CU395" s="157"/>
      <c r="CV395" s="157"/>
      <c r="CW395" s="157"/>
      <c r="CX395" s="157"/>
      <c r="CY395" s="157"/>
      <c r="CZ395" s="157"/>
      <c r="DA395" s="157"/>
      <c r="DB395" s="157"/>
      <c r="DC395" s="157"/>
      <c r="DD395" s="157"/>
      <c r="DE395" s="157"/>
      <c r="DF395" s="157"/>
      <c r="DG395" s="157"/>
      <c r="DH395" s="157"/>
      <c r="DI395" s="157"/>
      <c r="DJ395" s="157"/>
      <c r="DK395" s="157"/>
      <c r="DL395" s="157"/>
      <c r="DM395" s="157"/>
      <c r="DN395" s="157"/>
      <c r="DO395" s="157"/>
      <c r="DP395" s="157"/>
      <c r="DQ395" s="157"/>
      <c r="DR395" s="157"/>
      <c r="DS395" s="157"/>
      <c r="DT395" s="157"/>
      <c r="DU395" s="157"/>
      <c r="DV395" s="157"/>
      <c r="DW395" s="157"/>
      <c r="DX395" s="157"/>
      <c r="DY395" s="157"/>
      <c r="DZ395" s="157"/>
      <c r="EA395" s="157"/>
      <c r="EB395" s="157"/>
      <c r="EC395" s="157"/>
      <c r="ED395" s="157"/>
      <c r="EE395" s="157"/>
      <c r="EF395" s="157"/>
      <c r="EG395" s="157"/>
      <c r="EH395" s="157"/>
      <c r="EI395" s="157"/>
      <c r="EJ395" s="157"/>
      <c r="EK395" s="157"/>
      <c r="EL395" s="157"/>
      <c r="EM395" s="157"/>
      <c r="EN395" s="157"/>
      <c r="EO395" s="157"/>
      <c r="EP395" s="157"/>
      <c r="EQ395" s="157"/>
      <c r="ER395" s="157"/>
      <c r="ES395" s="157"/>
      <c r="ET395" s="157"/>
      <c r="EU395" s="157"/>
      <c r="EV395" s="157"/>
      <c r="EW395" s="157"/>
      <c r="EX395" s="157"/>
      <c r="EY395" s="157"/>
      <c r="EZ395" s="157"/>
      <c r="FA395" s="157"/>
      <c r="FB395" s="157"/>
      <c r="FC395" s="157"/>
      <c r="FD395" s="157"/>
      <c r="FE395" s="157"/>
      <c r="FF395" s="157"/>
      <c r="FG395" s="157"/>
      <c r="FH395" s="157"/>
      <c r="FI395" s="157"/>
      <c r="FJ395" s="157"/>
      <c r="FK395" s="157"/>
      <c r="FL395" s="157"/>
      <c r="FM395" s="157"/>
      <c r="FN395" s="157"/>
      <c r="FO395" s="157"/>
      <c r="FP395" s="157"/>
      <c r="FQ395" s="157"/>
      <c r="FR395" s="157"/>
      <c r="FS395" s="157"/>
      <c r="FT395" s="157"/>
      <c r="FU395" s="157"/>
      <c r="FV395" s="157"/>
      <c r="FW395" s="157"/>
      <c r="FX395" s="157"/>
      <c r="FY395" s="157"/>
      <c r="FZ395" s="157"/>
      <c r="GA395" s="157"/>
      <c r="GB395" s="157"/>
      <c r="GC395" s="157"/>
      <c r="GD395" s="157"/>
      <c r="GE395" s="157"/>
      <c r="GF395" s="157"/>
      <c r="GG395" s="157"/>
      <c r="GH395" s="157"/>
      <c r="GI395" s="157"/>
      <c r="GJ395" s="157"/>
      <c r="GK395" s="157"/>
      <c r="GL395" s="157"/>
      <c r="GM395" s="157"/>
      <c r="GN395" s="157"/>
      <c r="GO395" s="157"/>
      <c r="GP395" s="157"/>
      <c r="GQ395" s="157"/>
      <c r="GR395" s="157"/>
      <c r="GS395" s="157"/>
      <c r="GT395" s="157"/>
      <c r="GU395" s="157"/>
      <c r="GV395" s="157"/>
      <c r="GW395" s="157"/>
      <c r="GX395" s="157"/>
      <c r="GY395" s="157"/>
      <c r="GZ395" s="157"/>
      <c r="HA395" s="157"/>
      <c r="HB395" s="157"/>
      <c r="HC395" s="157"/>
      <c r="HD395" s="157"/>
      <c r="HE395" s="157"/>
      <c r="HF395" s="157"/>
      <c r="HG395" s="157"/>
      <c r="HH395" s="157"/>
      <c r="HI395" s="157"/>
      <c r="HJ395" s="157"/>
      <c r="HK395" s="157"/>
      <c r="HL395" s="157"/>
      <c r="HM395" s="157"/>
      <c r="HN395" s="157"/>
      <c r="HO395" s="157"/>
      <c r="HP395" s="157"/>
      <c r="HQ395" s="157"/>
      <c r="HR395" s="157"/>
      <c r="HS395" s="157"/>
      <c r="HT395" s="157"/>
      <c r="HU395" s="157"/>
      <c r="HV395" s="157"/>
      <c r="HW395" s="157"/>
      <c r="HX395" s="157"/>
      <c r="HY395" s="157"/>
      <c r="HZ395" s="157"/>
      <c r="IA395" s="157"/>
      <c r="IB395" s="157"/>
      <c r="IC395" s="157"/>
      <c r="ID395" s="157"/>
      <c r="IE395" s="157"/>
      <c r="IF395" s="157"/>
      <c r="IG395" s="157"/>
      <c r="IH395" s="157"/>
      <c r="II395" s="157"/>
      <c r="IJ395" s="157"/>
      <c r="IK395" s="157"/>
      <c r="IL395" s="157"/>
      <c r="IM395" s="157"/>
      <c r="IN395" s="157"/>
      <c r="IO395" s="157"/>
      <c r="IP395" s="157"/>
      <c r="IQ395" s="157"/>
      <c r="IR395" s="157"/>
      <c r="IS395" s="157"/>
      <c r="IT395" s="157"/>
      <c r="IU395" s="157"/>
      <c r="IV395" s="157"/>
      <c r="IW395" s="157"/>
      <c r="IX395" s="157"/>
      <c r="IY395" s="157"/>
      <c r="IZ395" s="157"/>
      <c r="JA395" s="157"/>
      <c r="JB395" s="157"/>
      <c r="JC395" s="157"/>
      <c r="JD395" s="157"/>
      <c r="JE395" s="157"/>
      <c r="JF395" s="157"/>
      <c r="JG395" s="157"/>
      <c r="JH395" s="157"/>
      <c r="JI395" s="157"/>
      <c r="JJ395" s="157"/>
      <c r="JK395" s="157"/>
      <c r="JL395" s="157"/>
      <c r="JM395" s="157"/>
      <c r="JN395" s="157"/>
      <c r="JO395" s="157"/>
      <c r="JP395" s="157"/>
      <c r="JQ395" s="157"/>
      <c r="JR395" s="157"/>
      <c r="JS395" s="157"/>
      <c r="JT395" s="157"/>
      <c r="JU395" s="157"/>
      <c r="JV395" s="157"/>
      <c r="JW395" s="157"/>
      <c r="JX395" s="157"/>
      <c r="JY395" s="157"/>
      <c r="JZ395" s="157"/>
      <c r="KA395" s="157"/>
      <c r="KB395" s="157"/>
      <c r="KC395" s="157"/>
      <c r="KD395" s="157"/>
      <c r="KE395" s="157"/>
      <c r="KF395" s="157"/>
      <c r="KG395" s="157"/>
      <c r="KH395" s="157"/>
      <c r="KI395" s="157"/>
      <c r="KJ395" s="157"/>
      <c r="KK395" s="157"/>
      <c r="KL395" s="157"/>
      <c r="KM395" s="157"/>
      <c r="KN395" s="157"/>
      <c r="KO395" s="157"/>
      <c r="KP395" s="157"/>
      <c r="KQ395" s="157"/>
      <c r="KR395" s="157"/>
      <c r="KS395" s="157"/>
      <c r="KT395" s="157"/>
      <c r="KU395" s="157"/>
      <c r="KV395" s="157"/>
      <c r="KW395" s="157"/>
      <c r="KX395" s="157"/>
      <c r="KY395" s="157"/>
      <c r="KZ395" s="157"/>
      <c r="LA395" s="157"/>
      <c r="LB395" s="157"/>
      <c r="LC395" s="157"/>
      <c r="LD395" s="157"/>
      <c r="LE395" s="157"/>
      <c r="LF395" s="157"/>
      <c r="LG395" s="157"/>
      <c r="LH395" s="157"/>
      <c r="LI395" s="157"/>
      <c r="LJ395" s="157"/>
      <c r="LK395" s="157"/>
      <c r="LL395" s="157"/>
      <c r="LM395" s="157"/>
      <c r="LN395" s="157"/>
      <c r="LO395" s="157"/>
      <c r="LP395" s="157"/>
      <c r="LQ395" s="157"/>
      <c r="LR395" s="157"/>
    </row>
    <row r="396" spans="1:330" s="159" customFormat="1" x14ac:dyDescent="0.2">
      <c r="A396" s="145" t="s">
        <v>616</v>
      </c>
      <c r="B396" s="145" t="s">
        <v>680</v>
      </c>
      <c r="C396" s="181">
        <v>559</v>
      </c>
      <c r="D396" s="181">
        <v>56311</v>
      </c>
      <c r="E396" s="145"/>
      <c r="F396" s="168">
        <v>313</v>
      </c>
      <c r="G396" s="148"/>
      <c r="H396" s="149"/>
      <c r="I396" s="101">
        <f t="shared" ref="I396:AL396" si="690">I397</f>
        <v>0</v>
      </c>
      <c r="J396" s="101">
        <f t="shared" si="690"/>
        <v>0</v>
      </c>
      <c r="K396" s="101">
        <f t="shared" si="690"/>
        <v>0</v>
      </c>
      <c r="L396" s="101">
        <f t="shared" si="690"/>
        <v>0</v>
      </c>
      <c r="M396" s="108">
        <f t="shared" si="690"/>
        <v>0</v>
      </c>
      <c r="N396" s="108">
        <f t="shared" si="690"/>
        <v>0</v>
      </c>
      <c r="O396" s="108">
        <f t="shared" si="690"/>
        <v>0</v>
      </c>
      <c r="P396" s="108">
        <f t="shared" si="690"/>
        <v>0</v>
      </c>
      <c r="Q396" s="108">
        <f t="shared" si="690"/>
        <v>0</v>
      </c>
      <c r="R396" s="108">
        <f t="shared" si="690"/>
        <v>0</v>
      </c>
      <c r="S396" s="108">
        <f t="shared" si="690"/>
        <v>12456</v>
      </c>
      <c r="T396" s="108">
        <f t="shared" si="690"/>
        <v>0</v>
      </c>
      <c r="U396" s="101">
        <f t="shared" si="690"/>
        <v>0</v>
      </c>
      <c r="V396" s="101">
        <f t="shared" si="690"/>
        <v>0</v>
      </c>
      <c r="W396" s="108">
        <f t="shared" si="690"/>
        <v>0</v>
      </c>
      <c r="X396" s="108">
        <f t="shared" si="690"/>
        <v>0</v>
      </c>
      <c r="Y396" s="108">
        <f t="shared" si="690"/>
        <v>0</v>
      </c>
      <c r="Z396" s="108">
        <f t="shared" si="690"/>
        <v>0</v>
      </c>
      <c r="AA396" s="108">
        <f t="shared" si="690"/>
        <v>0</v>
      </c>
      <c r="AB396" s="108">
        <f t="shared" si="690"/>
        <v>0</v>
      </c>
      <c r="AC396" s="108">
        <f t="shared" si="690"/>
        <v>3156</v>
      </c>
      <c r="AD396" s="108">
        <f t="shared" si="690"/>
        <v>0</v>
      </c>
      <c r="AE396" s="108">
        <f t="shared" si="690"/>
        <v>0</v>
      </c>
      <c r="AF396" s="108">
        <f t="shared" si="690"/>
        <v>0</v>
      </c>
      <c r="AG396" s="108">
        <f t="shared" si="690"/>
        <v>0</v>
      </c>
      <c r="AH396" s="108">
        <f t="shared" si="690"/>
        <v>0</v>
      </c>
      <c r="AI396" s="108">
        <f t="shared" si="690"/>
        <v>0</v>
      </c>
      <c r="AJ396" s="108">
        <f t="shared" si="690"/>
        <v>0</v>
      </c>
      <c r="AK396" s="108">
        <f t="shared" si="690"/>
        <v>0</v>
      </c>
      <c r="AL396" s="108">
        <f t="shared" si="690"/>
        <v>0</v>
      </c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150"/>
      <c r="BN396" s="150"/>
      <c r="BO396" s="150"/>
      <c r="BP396" s="150"/>
      <c r="BQ396" s="150"/>
      <c r="BR396" s="150"/>
      <c r="BS396" s="150"/>
      <c r="BT396" s="150"/>
      <c r="BU396" s="150"/>
      <c r="BV396" s="150"/>
      <c r="BW396" s="150"/>
      <c r="BX396" s="150"/>
      <c r="BY396" s="150"/>
      <c r="BZ396" s="150"/>
      <c r="CA396" s="150"/>
      <c r="CB396" s="150"/>
      <c r="CC396" s="150"/>
      <c r="CD396" s="150"/>
      <c r="CE396" s="150"/>
      <c r="CF396" s="150"/>
      <c r="CG396" s="150"/>
      <c r="CH396" s="150"/>
      <c r="CI396" s="150"/>
      <c r="CJ396" s="150"/>
      <c r="CK396" s="150"/>
      <c r="CL396" s="150"/>
      <c r="CM396" s="150"/>
      <c r="CN396" s="150"/>
      <c r="CO396" s="150"/>
      <c r="CP396" s="150"/>
      <c r="CQ396" s="150"/>
      <c r="CR396" s="150"/>
      <c r="CS396" s="150"/>
      <c r="CT396" s="150"/>
      <c r="CU396" s="150"/>
      <c r="CV396" s="150"/>
      <c r="CW396" s="150"/>
      <c r="CX396" s="150"/>
      <c r="CY396" s="150"/>
      <c r="CZ396" s="150"/>
      <c r="DA396" s="150"/>
      <c r="DB396" s="150"/>
      <c r="DC396" s="150"/>
      <c r="DD396" s="150"/>
      <c r="DE396" s="150"/>
      <c r="DF396" s="150"/>
      <c r="DG396" s="150"/>
      <c r="DH396" s="150"/>
      <c r="DI396" s="150"/>
      <c r="DJ396" s="150"/>
      <c r="DK396" s="150"/>
      <c r="DL396" s="150"/>
      <c r="DM396" s="150"/>
      <c r="DN396" s="150"/>
      <c r="DO396" s="150"/>
      <c r="DP396" s="150"/>
      <c r="DQ396" s="150"/>
      <c r="DR396" s="150"/>
      <c r="DS396" s="150"/>
      <c r="DT396" s="150"/>
      <c r="DU396" s="150"/>
      <c r="DV396" s="150"/>
      <c r="DW396" s="150"/>
      <c r="DX396" s="150"/>
      <c r="DY396" s="150"/>
      <c r="DZ396" s="150"/>
      <c r="EA396" s="150"/>
      <c r="EB396" s="150"/>
      <c r="EC396" s="150"/>
      <c r="ED396" s="150"/>
      <c r="EE396" s="150"/>
      <c r="EF396" s="150"/>
      <c r="EG396" s="150"/>
      <c r="EH396" s="150"/>
      <c r="EI396" s="150"/>
      <c r="EJ396" s="150"/>
      <c r="EK396" s="150"/>
      <c r="EL396" s="150"/>
      <c r="EM396" s="150"/>
      <c r="EN396" s="150"/>
      <c r="EO396" s="150"/>
      <c r="EP396" s="150"/>
      <c r="EQ396" s="150"/>
      <c r="ER396" s="150"/>
      <c r="ES396" s="150"/>
      <c r="ET396" s="150"/>
      <c r="EU396" s="150"/>
      <c r="EV396" s="150"/>
      <c r="EW396" s="150"/>
      <c r="EX396" s="150"/>
      <c r="EY396" s="150"/>
      <c r="EZ396" s="150"/>
      <c r="FA396" s="150"/>
      <c r="FB396" s="150"/>
      <c r="FC396" s="150"/>
      <c r="FD396" s="150"/>
      <c r="FE396" s="150"/>
      <c r="FF396" s="150"/>
      <c r="FG396" s="150"/>
      <c r="FH396" s="150"/>
      <c r="FI396" s="150"/>
      <c r="FJ396" s="150"/>
      <c r="FK396" s="150"/>
      <c r="FL396" s="150"/>
      <c r="FM396" s="150"/>
      <c r="FN396" s="150"/>
      <c r="FO396" s="150"/>
      <c r="FP396" s="150"/>
      <c r="FQ396" s="150"/>
      <c r="FR396" s="150"/>
      <c r="FS396" s="150"/>
      <c r="FT396" s="150"/>
      <c r="FU396" s="150"/>
      <c r="FV396" s="150"/>
      <c r="FW396" s="150"/>
      <c r="FX396" s="150"/>
      <c r="FY396" s="150"/>
      <c r="FZ396" s="150"/>
      <c r="GA396" s="150"/>
      <c r="GB396" s="150"/>
      <c r="GC396" s="150"/>
      <c r="GD396" s="150"/>
      <c r="GE396" s="150"/>
      <c r="GF396" s="150"/>
      <c r="GG396" s="150"/>
      <c r="GH396" s="150"/>
      <c r="GI396" s="150"/>
      <c r="GJ396" s="150"/>
      <c r="GK396" s="150"/>
      <c r="GL396" s="150"/>
      <c r="GM396" s="150"/>
      <c r="GN396" s="150"/>
      <c r="GO396" s="150"/>
      <c r="GP396" s="150"/>
      <c r="GQ396" s="150"/>
      <c r="GR396" s="150"/>
      <c r="GS396" s="150"/>
      <c r="GT396" s="150"/>
      <c r="GU396" s="150"/>
      <c r="GV396" s="150"/>
      <c r="GW396" s="150"/>
      <c r="GX396" s="150"/>
      <c r="GY396" s="150"/>
      <c r="GZ396" s="150"/>
      <c r="HA396" s="150"/>
      <c r="HB396" s="150"/>
      <c r="HC396" s="150"/>
      <c r="HD396" s="150"/>
      <c r="HE396" s="150"/>
      <c r="HF396" s="150"/>
      <c r="HG396" s="150"/>
      <c r="HH396" s="150"/>
      <c r="HI396" s="150"/>
      <c r="HJ396" s="150"/>
      <c r="HK396" s="150"/>
      <c r="HL396" s="150"/>
      <c r="HM396" s="150"/>
      <c r="HN396" s="150"/>
      <c r="HO396" s="150"/>
      <c r="HP396" s="150"/>
      <c r="HQ396" s="150"/>
      <c r="HR396" s="150"/>
      <c r="HS396" s="150"/>
      <c r="HT396" s="150"/>
      <c r="HU396" s="150"/>
      <c r="HV396" s="150"/>
      <c r="HW396" s="150"/>
      <c r="HX396" s="150"/>
      <c r="HY396" s="150"/>
      <c r="HZ396" s="150"/>
      <c r="IA396" s="150"/>
      <c r="IB396" s="150"/>
      <c r="IC396" s="150"/>
      <c r="ID396" s="150"/>
      <c r="IE396" s="150"/>
      <c r="IF396" s="150"/>
      <c r="IG396" s="150"/>
      <c r="IH396" s="150"/>
      <c r="II396" s="150"/>
      <c r="IJ396" s="150"/>
      <c r="IK396" s="150"/>
      <c r="IL396" s="150"/>
      <c r="IM396" s="150"/>
      <c r="IN396" s="150"/>
      <c r="IO396" s="150"/>
      <c r="IP396" s="150"/>
      <c r="IQ396" s="150"/>
      <c r="IR396" s="150"/>
      <c r="IS396" s="150"/>
      <c r="IT396" s="150"/>
      <c r="IU396" s="150"/>
      <c r="IV396" s="150"/>
      <c r="IW396" s="150"/>
      <c r="IX396" s="150"/>
      <c r="IY396" s="150"/>
      <c r="IZ396" s="150"/>
      <c r="JA396" s="150"/>
      <c r="JB396" s="150"/>
      <c r="JC396" s="150"/>
      <c r="JD396" s="150"/>
      <c r="JE396" s="150"/>
      <c r="JF396" s="150"/>
      <c r="JG396" s="150"/>
      <c r="JH396" s="150"/>
      <c r="JI396" s="150"/>
      <c r="JJ396" s="150"/>
      <c r="JK396" s="150"/>
      <c r="JL396" s="150"/>
      <c r="JM396" s="150"/>
      <c r="JN396" s="150"/>
      <c r="JO396" s="150"/>
      <c r="JP396" s="150"/>
      <c r="JQ396" s="150"/>
      <c r="JR396" s="150"/>
      <c r="JS396" s="150"/>
      <c r="JT396" s="150"/>
      <c r="JU396" s="150"/>
      <c r="JV396" s="150"/>
      <c r="JW396" s="150"/>
      <c r="JX396" s="150"/>
      <c r="JY396" s="150"/>
      <c r="JZ396" s="150"/>
      <c r="KA396" s="150"/>
      <c r="KB396" s="150"/>
      <c r="KC396" s="150"/>
      <c r="KD396" s="150"/>
      <c r="KE396" s="150"/>
      <c r="KF396" s="150"/>
      <c r="KG396" s="150"/>
      <c r="KH396" s="150"/>
      <c r="KI396" s="150"/>
      <c r="KJ396" s="150"/>
      <c r="KK396" s="150"/>
      <c r="KL396" s="150"/>
      <c r="KM396" s="150"/>
      <c r="KN396" s="150"/>
      <c r="KO396" s="150"/>
      <c r="KP396" s="150"/>
      <c r="KQ396" s="150"/>
      <c r="KR396" s="150"/>
      <c r="KS396" s="150"/>
      <c r="KT396" s="150"/>
      <c r="KU396" s="150"/>
      <c r="KV396" s="150"/>
      <c r="KW396" s="150"/>
      <c r="KX396" s="150"/>
      <c r="KY396" s="150"/>
      <c r="KZ396" s="150"/>
      <c r="LA396" s="150"/>
      <c r="LB396" s="150"/>
      <c r="LC396" s="150"/>
      <c r="LD396" s="150"/>
      <c r="LE396" s="150"/>
      <c r="LF396" s="150"/>
      <c r="LG396" s="150"/>
      <c r="LH396" s="150"/>
      <c r="LI396" s="150"/>
      <c r="LJ396" s="150"/>
      <c r="LK396" s="150"/>
      <c r="LL396" s="150"/>
      <c r="LM396" s="150"/>
      <c r="LN396" s="150"/>
      <c r="LO396" s="150"/>
      <c r="LP396" s="150"/>
      <c r="LQ396" s="150"/>
      <c r="LR396" s="150"/>
    </row>
    <row r="397" spans="1:330" s="158" customFormat="1" ht="15" x14ac:dyDescent="0.2">
      <c r="A397" s="151" t="s">
        <v>616</v>
      </c>
      <c r="B397" s="151" t="s">
        <v>680</v>
      </c>
      <c r="C397" s="181">
        <v>559</v>
      </c>
      <c r="D397" s="181">
        <v>56311</v>
      </c>
      <c r="E397" s="151" t="s">
        <v>101</v>
      </c>
      <c r="F397" s="174">
        <v>3132</v>
      </c>
      <c r="G397" s="155" t="s">
        <v>40</v>
      </c>
      <c r="H397" s="156"/>
      <c r="I397" s="94"/>
      <c r="J397" s="112"/>
      <c r="K397" s="94"/>
      <c r="L397" s="112"/>
      <c r="M397" s="118"/>
      <c r="N397" s="113"/>
      <c r="O397" s="118"/>
      <c r="P397" s="113"/>
      <c r="Q397" s="118"/>
      <c r="R397" s="113"/>
      <c r="S397" s="118">
        <v>12456</v>
      </c>
      <c r="T397" s="113"/>
      <c r="U397" s="94"/>
      <c r="V397" s="112"/>
      <c r="W397" s="118"/>
      <c r="X397" s="113"/>
      <c r="Y397" s="118"/>
      <c r="Z397" s="113"/>
      <c r="AA397" s="118"/>
      <c r="AB397" s="113"/>
      <c r="AC397" s="118">
        <v>3156</v>
      </c>
      <c r="AD397" s="113"/>
      <c r="AE397" s="118"/>
      <c r="AF397" s="113"/>
      <c r="AG397" s="118"/>
      <c r="AH397" s="113"/>
      <c r="AI397" s="118"/>
      <c r="AJ397" s="113"/>
      <c r="AK397" s="118"/>
      <c r="AL397" s="113"/>
      <c r="AM397" s="157"/>
      <c r="AN397" s="157"/>
      <c r="AO397" s="157"/>
      <c r="AP397" s="157"/>
      <c r="AQ397" s="157"/>
      <c r="AR397" s="157"/>
      <c r="AS397" s="157"/>
      <c r="AT397" s="157"/>
      <c r="AU397" s="157"/>
      <c r="AV397" s="157"/>
      <c r="AW397" s="157"/>
      <c r="AX397" s="157"/>
      <c r="AY397" s="157"/>
      <c r="AZ397" s="157"/>
      <c r="BA397" s="157"/>
      <c r="BB397" s="157"/>
      <c r="BC397" s="157"/>
      <c r="BD397" s="157"/>
      <c r="BE397" s="157"/>
      <c r="BF397" s="157"/>
      <c r="BG397" s="157"/>
      <c r="BH397" s="157"/>
      <c r="BI397" s="157"/>
      <c r="BJ397" s="157"/>
      <c r="BK397" s="157"/>
      <c r="BL397" s="157"/>
      <c r="BM397" s="157"/>
      <c r="BN397" s="157"/>
      <c r="BO397" s="157"/>
      <c r="BP397" s="157"/>
      <c r="BQ397" s="157"/>
      <c r="BR397" s="157"/>
      <c r="BS397" s="157"/>
      <c r="BT397" s="157"/>
      <c r="BU397" s="157"/>
      <c r="BV397" s="157"/>
      <c r="BW397" s="157"/>
      <c r="BX397" s="157"/>
      <c r="BY397" s="157"/>
      <c r="BZ397" s="157"/>
      <c r="CA397" s="157"/>
      <c r="CB397" s="157"/>
      <c r="CC397" s="157"/>
      <c r="CD397" s="157"/>
      <c r="CE397" s="157"/>
      <c r="CF397" s="157"/>
      <c r="CG397" s="157"/>
      <c r="CH397" s="157"/>
      <c r="CI397" s="157"/>
      <c r="CJ397" s="157"/>
      <c r="CK397" s="157"/>
      <c r="CL397" s="157"/>
      <c r="CM397" s="157"/>
      <c r="CN397" s="157"/>
      <c r="CO397" s="157"/>
      <c r="CP397" s="157"/>
      <c r="CQ397" s="157"/>
      <c r="CR397" s="157"/>
      <c r="CS397" s="157"/>
      <c r="CT397" s="157"/>
      <c r="CU397" s="157"/>
      <c r="CV397" s="157"/>
      <c r="CW397" s="157"/>
      <c r="CX397" s="157"/>
      <c r="CY397" s="157"/>
      <c r="CZ397" s="157"/>
      <c r="DA397" s="157"/>
      <c r="DB397" s="157"/>
      <c r="DC397" s="157"/>
      <c r="DD397" s="157"/>
      <c r="DE397" s="157"/>
      <c r="DF397" s="157"/>
      <c r="DG397" s="157"/>
      <c r="DH397" s="157"/>
      <c r="DI397" s="157"/>
      <c r="DJ397" s="157"/>
      <c r="DK397" s="157"/>
      <c r="DL397" s="157"/>
      <c r="DM397" s="157"/>
      <c r="DN397" s="157"/>
      <c r="DO397" s="157"/>
      <c r="DP397" s="157"/>
      <c r="DQ397" s="157"/>
      <c r="DR397" s="157"/>
      <c r="DS397" s="157"/>
      <c r="DT397" s="157"/>
      <c r="DU397" s="157"/>
      <c r="DV397" s="157"/>
      <c r="DW397" s="157"/>
      <c r="DX397" s="157"/>
      <c r="DY397" s="157"/>
      <c r="DZ397" s="157"/>
      <c r="EA397" s="157"/>
      <c r="EB397" s="157"/>
      <c r="EC397" s="157"/>
      <c r="ED397" s="157"/>
      <c r="EE397" s="157"/>
      <c r="EF397" s="157"/>
      <c r="EG397" s="157"/>
      <c r="EH397" s="157"/>
      <c r="EI397" s="157"/>
      <c r="EJ397" s="157"/>
      <c r="EK397" s="157"/>
      <c r="EL397" s="157"/>
      <c r="EM397" s="157"/>
      <c r="EN397" s="157"/>
      <c r="EO397" s="157"/>
      <c r="EP397" s="157"/>
      <c r="EQ397" s="157"/>
      <c r="ER397" s="157"/>
      <c r="ES397" s="157"/>
      <c r="ET397" s="157"/>
      <c r="EU397" s="157"/>
      <c r="EV397" s="157"/>
      <c r="EW397" s="157"/>
      <c r="EX397" s="157"/>
      <c r="EY397" s="157"/>
      <c r="EZ397" s="157"/>
      <c r="FA397" s="157"/>
      <c r="FB397" s="157"/>
      <c r="FC397" s="157"/>
      <c r="FD397" s="157"/>
      <c r="FE397" s="157"/>
      <c r="FF397" s="157"/>
      <c r="FG397" s="157"/>
      <c r="FH397" s="157"/>
      <c r="FI397" s="157"/>
      <c r="FJ397" s="157"/>
      <c r="FK397" s="157"/>
      <c r="FL397" s="157"/>
      <c r="FM397" s="157"/>
      <c r="FN397" s="157"/>
      <c r="FO397" s="157"/>
      <c r="FP397" s="157"/>
      <c r="FQ397" s="157"/>
      <c r="FR397" s="157"/>
      <c r="FS397" s="157"/>
      <c r="FT397" s="157"/>
      <c r="FU397" s="157"/>
      <c r="FV397" s="157"/>
      <c r="FW397" s="157"/>
      <c r="FX397" s="157"/>
      <c r="FY397" s="157"/>
      <c r="FZ397" s="157"/>
      <c r="GA397" s="157"/>
      <c r="GB397" s="157"/>
      <c r="GC397" s="157"/>
      <c r="GD397" s="157"/>
      <c r="GE397" s="157"/>
      <c r="GF397" s="157"/>
      <c r="GG397" s="157"/>
      <c r="GH397" s="157"/>
      <c r="GI397" s="157"/>
      <c r="GJ397" s="157"/>
      <c r="GK397" s="157"/>
      <c r="GL397" s="157"/>
      <c r="GM397" s="157"/>
      <c r="GN397" s="157"/>
      <c r="GO397" s="157"/>
      <c r="GP397" s="157"/>
      <c r="GQ397" s="157"/>
      <c r="GR397" s="157"/>
      <c r="GS397" s="157"/>
      <c r="GT397" s="157"/>
      <c r="GU397" s="157"/>
      <c r="GV397" s="157"/>
      <c r="GW397" s="157"/>
      <c r="GX397" s="157"/>
      <c r="GY397" s="157"/>
      <c r="GZ397" s="157"/>
      <c r="HA397" s="157"/>
      <c r="HB397" s="157"/>
      <c r="HC397" s="157"/>
      <c r="HD397" s="157"/>
      <c r="HE397" s="157"/>
      <c r="HF397" s="157"/>
      <c r="HG397" s="157"/>
      <c r="HH397" s="157"/>
      <c r="HI397" s="157"/>
      <c r="HJ397" s="157"/>
      <c r="HK397" s="157"/>
      <c r="HL397" s="157"/>
      <c r="HM397" s="157"/>
      <c r="HN397" s="157"/>
      <c r="HO397" s="157"/>
      <c r="HP397" s="157"/>
      <c r="HQ397" s="157"/>
      <c r="HR397" s="157"/>
      <c r="HS397" s="157"/>
      <c r="HT397" s="157"/>
      <c r="HU397" s="157"/>
      <c r="HV397" s="157"/>
      <c r="HW397" s="157"/>
      <c r="HX397" s="157"/>
      <c r="HY397" s="157"/>
      <c r="HZ397" s="157"/>
      <c r="IA397" s="157"/>
      <c r="IB397" s="157"/>
      <c r="IC397" s="157"/>
      <c r="ID397" s="157"/>
      <c r="IE397" s="157"/>
      <c r="IF397" s="157"/>
      <c r="IG397" s="157"/>
      <c r="IH397" s="157"/>
      <c r="II397" s="157"/>
      <c r="IJ397" s="157"/>
      <c r="IK397" s="157"/>
      <c r="IL397" s="157"/>
      <c r="IM397" s="157"/>
      <c r="IN397" s="157"/>
      <c r="IO397" s="157"/>
      <c r="IP397" s="157"/>
      <c r="IQ397" s="157"/>
      <c r="IR397" s="157"/>
      <c r="IS397" s="157"/>
      <c r="IT397" s="157"/>
      <c r="IU397" s="157"/>
      <c r="IV397" s="157"/>
      <c r="IW397" s="157"/>
      <c r="IX397" s="157"/>
      <c r="IY397" s="157"/>
      <c r="IZ397" s="157"/>
      <c r="JA397" s="157"/>
      <c r="JB397" s="157"/>
      <c r="JC397" s="157"/>
      <c r="JD397" s="157"/>
      <c r="JE397" s="157"/>
      <c r="JF397" s="157"/>
      <c r="JG397" s="157"/>
      <c r="JH397" s="157"/>
      <c r="JI397" s="157"/>
      <c r="JJ397" s="157"/>
      <c r="JK397" s="157"/>
      <c r="JL397" s="157"/>
      <c r="JM397" s="157"/>
      <c r="JN397" s="157"/>
      <c r="JO397" s="157"/>
      <c r="JP397" s="157"/>
      <c r="JQ397" s="157"/>
      <c r="JR397" s="157"/>
      <c r="JS397" s="157"/>
      <c r="JT397" s="157"/>
      <c r="JU397" s="157"/>
      <c r="JV397" s="157"/>
      <c r="JW397" s="157"/>
      <c r="JX397" s="157"/>
      <c r="JY397" s="157"/>
      <c r="JZ397" s="157"/>
      <c r="KA397" s="157"/>
      <c r="KB397" s="157"/>
      <c r="KC397" s="157"/>
      <c r="KD397" s="157"/>
      <c r="KE397" s="157"/>
      <c r="KF397" s="157"/>
      <c r="KG397" s="157"/>
      <c r="KH397" s="157"/>
      <c r="KI397" s="157"/>
      <c r="KJ397" s="157"/>
      <c r="KK397" s="157"/>
      <c r="KL397" s="157"/>
      <c r="KM397" s="157"/>
      <c r="KN397" s="157"/>
      <c r="KO397" s="157"/>
      <c r="KP397" s="157"/>
      <c r="KQ397" s="157"/>
      <c r="KR397" s="157"/>
      <c r="KS397" s="157"/>
      <c r="KT397" s="157"/>
      <c r="KU397" s="157"/>
      <c r="KV397" s="157"/>
      <c r="KW397" s="157"/>
      <c r="KX397" s="157"/>
      <c r="KY397" s="157"/>
      <c r="KZ397" s="157"/>
      <c r="LA397" s="157"/>
      <c r="LB397" s="157"/>
      <c r="LC397" s="157"/>
      <c r="LD397" s="157"/>
      <c r="LE397" s="157"/>
      <c r="LF397" s="157"/>
      <c r="LG397" s="157"/>
      <c r="LH397" s="157"/>
      <c r="LI397" s="157"/>
      <c r="LJ397" s="157"/>
      <c r="LK397" s="157"/>
      <c r="LL397" s="157"/>
      <c r="LM397" s="157"/>
      <c r="LN397" s="157"/>
      <c r="LO397" s="157"/>
      <c r="LP397" s="157"/>
      <c r="LQ397" s="157"/>
      <c r="LR397" s="157"/>
    </row>
    <row r="398" spans="1:330" x14ac:dyDescent="0.2">
      <c r="A398" s="170" t="s">
        <v>616</v>
      </c>
      <c r="B398" s="170" t="s">
        <v>680</v>
      </c>
      <c r="C398" s="141">
        <v>559</v>
      </c>
      <c r="D398" s="141">
        <v>56311</v>
      </c>
      <c r="E398" s="171"/>
      <c r="F398" s="142">
        <v>32</v>
      </c>
      <c r="G398" s="143"/>
      <c r="H398" s="172"/>
      <c r="I398" s="105">
        <f t="shared" ref="I398:AL398" si="691">I399+I404+I402+I408</f>
        <v>0</v>
      </c>
      <c r="J398" s="105">
        <f t="shared" si="691"/>
        <v>0</v>
      </c>
      <c r="K398" s="105">
        <f t="shared" si="691"/>
        <v>0</v>
      </c>
      <c r="L398" s="105">
        <f t="shared" si="691"/>
        <v>0</v>
      </c>
      <c r="M398" s="105">
        <f t="shared" si="691"/>
        <v>0</v>
      </c>
      <c r="N398" s="105">
        <f t="shared" si="691"/>
        <v>0</v>
      </c>
      <c r="O398" s="105">
        <f t="shared" si="691"/>
        <v>0</v>
      </c>
      <c r="P398" s="105">
        <f t="shared" si="691"/>
        <v>0</v>
      </c>
      <c r="Q398" s="105">
        <f t="shared" si="691"/>
        <v>0</v>
      </c>
      <c r="R398" s="105">
        <f t="shared" si="691"/>
        <v>0</v>
      </c>
      <c r="S398" s="105">
        <f t="shared" si="691"/>
        <v>64654</v>
      </c>
      <c r="T398" s="105">
        <f t="shared" si="691"/>
        <v>0</v>
      </c>
      <c r="U398" s="105">
        <f t="shared" si="691"/>
        <v>0</v>
      </c>
      <c r="V398" s="105">
        <f t="shared" si="691"/>
        <v>0</v>
      </c>
      <c r="W398" s="105">
        <f t="shared" si="691"/>
        <v>0</v>
      </c>
      <c r="X398" s="105">
        <f t="shared" si="691"/>
        <v>0</v>
      </c>
      <c r="Y398" s="105">
        <f t="shared" si="691"/>
        <v>0</v>
      </c>
      <c r="Z398" s="105">
        <f t="shared" si="691"/>
        <v>0</v>
      </c>
      <c r="AA398" s="105">
        <f t="shared" si="691"/>
        <v>0</v>
      </c>
      <c r="AB398" s="105">
        <f t="shared" si="691"/>
        <v>0</v>
      </c>
      <c r="AC398" s="105">
        <f t="shared" si="691"/>
        <v>349944</v>
      </c>
      <c r="AD398" s="105">
        <f t="shared" si="691"/>
        <v>0</v>
      </c>
      <c r="AE398" s="105">
        <f t="shared" si="691"/>
        <v>0</v>
      </c>
      <c r="AF398" s="105">
        <f t="shared" si="691"/>
        <v>0</v>
      </c>
      <c r="AG398" s="105">
        <f t="shared" si="691"/>
        <v>0</v>
      </c>
      <c r="AH398" s="105">
        <f t="shared" si="691"/>
        <v>0</v>
      </c>
      <c r="AI398" s="105">
        <f t="shared" si="691"/>
        <v>0</v>
      </c>
      <c r="AJ398" s="105">
        <f t="shared" si="691"/>
        <v>0</v>
      </c>
      <c r="AK398" s="105">
        <f t="shared" si="691"/>
        <v>153000</v>
      </c>
      <c r="AL398" s="105">
        <f t="shared" si="691"/>
        <v>0</v>
      </c>
    </row>
    <row r="399" spans="1:330" s="159" customFormat="1" x14ac:dyDescent="0.2">
      <c r="A399" s="145" t="s">
        <v>616</v>
      </c>
      <c r="B399" s="145" t="s">
        <v>680</v>
      </c>
      <c r="C399" s="181">
        <v>559</v>
      </c>
      <c r="D399" s="181">
        <v>56311</v>
      </c>
      <c r="E399" s="145"/>
      <c r="F399" s="168">
        <v>321</v>
      </c>
      <c r="G399" s="148"/>
      <c r="H399" s="149"/>
      <c r="I399" s="101">
        <f t="shared" ref="I399:AL399" si="692">I400+I401</f>
        <v>0</v>
      </c>
      <c r="J399" s="101">
        <f t="shared" si="692"/>
        <v>0</v>
      </c>
      <c r="K399" s="101">
        <f t="shared" si="692"/>
        <v>0</v>
      </c>
      <c r="L399" s="101">
        <f t="shared" si="692"/>
        <v>0</v>
      </c>
      <c r="M399" s="108">
        <f t="shared" si="692"/>
        <v>0</v>
      </c>
      <c r="N399" s="108">
        <f t="shared" si="692"/>
        <v>0</v>
      </c>
      <c r="O399" s="108">
        <f t="shared" si="692"/>
        <v>0</v>
      </c>
      <c r="P399" s="108">
        <f t="shared" si="692"/>
        <v>0</v>
      </c>
      <c r="Q399" s="108">
        <f t="shared" si="692"/>
        <v>0</v>
      </c>
      <c r="R399" s="108">
        <f t="shared" si="692"/>
        <v>0</v>
      </c>
      <c r="S399" s="108">
        <f t="shared" si="692"/>
        <v>5600</v>
      </c>
      <c r="T399" s="108">
        <f t="shared" si="692"/>
        <v>0</v>
      </c>
      <c r="U399" s="101">
        <f t="shared" si="692"/>
        <v>0</v>
      </c>
      <c r="V399" s="101">
        <f t="shared" si="692"/>
        <v>0</v>
      </c>
      <c r="W399" s="108">
        <f t="shared" si="692"/>
        <v>0</v>
      </c>
      <c r="X399" s="108">
        <f t="shared" si="692"/>
        <v>0</v>
      </c>
      <c r="Y399" s="108">
        <f t="shared" si="692"/>
        <v>0</v>
      </c>
      <c r="Z399" s="108">
        <f t="shared" si="692"/>
        <v>0</v>
      </c>
      <c r="AA399" s="108">
        <f t="shared" si="692"/>
        <v>0</v>
      </c>
      <c r="AB399" s="108">
        <f t="shared" si="692"/>
        <v>0</v>
      </c>
      <c r="AC399" s="108">
        <f t="shared" si="692"/>
        <v>5740</v>
      </c>
      <c r="AD399" s="108">
        <f t="shared" si="692"/>
        <v>0</v>
      </c>
      <c r="AE399" s="108">
        <f t="shared" si="692"/>
        <v>0</v>
      </c>
      <c r="AF399" s="108">
        <f t="shared" si="692"/>
        <v>0</v>
      </c>
      <c r="AG399" s="108">
        <f t="shared" si="692"/>
        <v>0</v>
      </c>
      <c r="AH399" s="108">
        <f t="shared" si="692"/>
        <v>0</v>
      </c>
      <c r="AI399" s="108">
        <f t="shared" si="692"/>
        <v>0</v>
      </c>
      <c r="AJ399" s="108">
        <f t="shared" si="692"/>
        <v>0</v>
      </c>
      <c r="AK399" s="108">
        <f t="shared" si="692"/>
        <v>0</v>
      </c>
      <c r="AL399" s="108">
        <f t="shared" si="692"/>
        <v>0</v>
      </c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  <c r="BI399" s="150"/>
      <c r="BJ399" s="150"/>
      <c r="BK399" s="150"/>
      <c r="BL399" s="150"/>
      <c r="BM399" s="150"/>
      <c r="BN399" s="150"/>
      <c r="BO399" s="150"/>
      <c r="BP399" s="150"/>
      <c r="BQ399" s="150"/>
      <c r="BR399" s="150"/>
      <c r="BS399" s="150"/>
      <c r="BT399" s="150"/>
      <c r="BU399" s="150"/>
      <c r="BV399" s="150"/>
      <c r="BW399" s="150"/>
      <c r="BX399" s="150"/>
      <c r="BY399" s="150"/>
      <c r="BZ399" s="150"/>
      <c r="CA399" s="150"/>
      <c r="CB399" s="150"/>
      <c r="CC399" s="150"/>
      <c r="CD399" s="150"/>
      <c r="CE399" s="150"/>
      <c r="CF399" s="150"/>
      <c r="CG399" s="150"/>
      <c r="CH399" s="150"/>
      <c r="CI399" s="150"/>
      <c r="CJ399" s="150"/>
      <c r="CK399" s="150"/>
      <c r="CL399" s="150"/>
      <c r="CM399" s="150"/>
      <c r="CN399" s="150"/>
      <c r="CO399" s="150"/>
      <c r="CP399" s="150"/>
      <c r="CQ399" s="150"/>
      <c r="CR399" s="150"/>
      <c r="CS399" s="150"/>
      <c r="CT399" s="150"/>
      <c r="CU399" s="150"/>
      <c r="CV399" s="150"/>
      <c r="CW399" s="150"/>
      <c r="CX399" s="150"/>
      <c r="CY399" s="150"/>
      <c r="CZ399" s="150"/>
      <c r="DA399" s="150"/>
      <c r="DB399" s="150"/>
      <c r="DC399" s="150"/>
      <c r="DD399" s="150"/>
      <c r="DE399" s="150"/>
      <c r="DF399" s="150"/>
      <c r="DG399" s="150"/>
      <c r="DH399" s="150"/>
      <c r="DI399" s="150"/>
      <c r="DJ399" s="150"/>
      <c r="DK399" s="150"/>
      <c r="DL399" s="150"/>
      <c r="DM399" s="150"/>
      <c r="DN399" s="150"/>
      <c r="DO399" s="150"/>
      <c r="DP399" s="150"/>
      <c r="DQ399" s="150"/>
      <c r="DR399" s="150"/>
      <c r="DS399" s="150"/>
      <c r="DT399" s="150"/>
      <c r="DU399" s="150"/>
      <c r="DV399" s="150"/>
      <c r="DW399" s="150"/>
      <c r="DX399" s="150"/>
      <c r="DY399" s="150"/>
      <c r="DZ399" s="150"/>
      <c r="EA399" s="150"/>
      <c r="EB399" s="150"/>
      <c r="EC399" s="150"/>
      <c r="ED399" s="150"/>
      <c r="EE399" s="150"/>
      <c r="EF399" s="150"/>
      <c r="EG399" s="150"/>
      <c r="EH399" s="150"/>
      <c r="EI399" s="150"/>
      <c r="EJ399" s="150"/>
      <c r="EK399" s="150"/>
      <c r="EL399" s="150"/>
      <c r="EM399" s="150"/>
      <c r="EN399" s="150"/>
      <c r="EO399" s="150"/>
      <c r="EP399" s="150"/>
      <c r="EQ399" s="150"/>
      <c r="ER399" s="150"/>
      <c r="ES399" s="150"/>
      <c r="ET399" s="150"/>
      <c r="EU399" s="150"/>
      <c r="EV399" s="150"/>
      <c r="EW399" s="150"/>
      <c r="EX399" s="150"/>
      <c r="EY399" s="150"/>
      <c r="EZ399" s="150"/>
      <c r="FA399" s="150"/>
      <c r="FB399" s="150"/>
      <c r="FC399" s="150"/>
      <c r="FD399" s="150"/>
      <c r="FE399" s="150"/>
      <c r="FF399" s="150"/>
      <c r="FG399" s="150"/>
      <c r="FH399" s="150"/>
      <c r="FI399" s="150"/>
      <c r="FJ399" s="150"/>
      <c r="FK399" s="150"/>
      <c r="FL399" s="150"/>
      <c r="FM399" s="150"/>
      <c r="FN399" s="150"/>
      <c r="FO399" s="150"/>
      <c r="FP399" s="150"/>
      <c r="FQ399" s="150"/>
      <c r="FR399" s="150"/>
      <c r="FS399" s="150"/>
      <c r="FT399" s="150"/>
      <c r="FU399" s="150"/>
      <c r="FV399" s="150"/>
      <c r="FW399" s="150"/>
      <c r="FX399" s="150"/>
      <c r="FY399" s="150"/>
      <c r="FZ399" s="150"/>
      <c r="GA399" s="150"/>
      <c r="GB399" s="150"/>
      <c r="GC399" s="150"/>
      <c r="GD399" s="150"/>
      <c r="GE399" s="150"/>
      <c r="GF399" s="150"/>
      <c r="GG399" s="150"/>
      <c r="GH399" s="150"/>
      <c r="GI399" s="150"/>
      <c r="GJ399" s="150"/>
      <c r="GK399" s="150"/>
      <c r="GL399" s="150"/>
      <c r="GM399" s="150"/>
      <c r="GN399" s="150"/>
      <c r="GO399" s="150"/>
      <c r="GP399" s="150"/>
      <c r="GQ399" s="150"/>
      <c r="GR399" s="150"/>
      <c r="GS399" s="150"/>
      <c r="GT399" s="150"/>
      <c r="GU399" s="150"/>
      <c r="GV399" s="150"/>
      <c r="GW399" s="150"/>
      <c r="GX399" s="150"/>
      <c r="GY399" s="150"/>
      <c r="GZ399" s="150"/>
      <c r="HA399" s="150"/>
      <c r="HB399" s="150"/>
      <c r="HC399" s="150"/>
      <c r="HD399" s="150"/>
      <c r="HE399" s="150"/>
      <c r="HF399" s="150"/>
      <c r="HG399" s="150"/>
      <c r="HH399" s="150"/>
      <c r="HI399" s="150"/>
      <c r="HJ399" s="150"/>
      <c r="HK399" s="150"/>
      <c r="HL399" s="150"/>
      <c r="HM399" s="150"/>
      <c r="HN399" s="150"/>
      <c r="HO399" s="150"/>
      <c r="HP399" s="150"/>
      <c r="HQ399" s="150"/>
      <c r="HR399" s="150"/>
      <c r="HS399" s="150"/>
      <c r="HT399" s="150"/>
      <c r="HU399" s="150"/>
      <c r="HV399" s="150"/>
      <c r="HW399" s="150"/>
      <c r="HX399" s="150"/>
      <c r="HY399" s="150"/>
      <c r="HZ399" s="150"/>
      <c r="IA399" s="150"/>
      <c r="IB399" s="150"/>
      <c r="IC399" s="150"/>
      <c r="ID399" s="150"/>
      <c r="IE399" s="150"/>
      <c r="IF399" s="150"/>
      <c r="IG399" s="150"/>
      <c r="IH399" s="150"/>
      <c r="II399" s="150"/>
      <c r="IJ399" s="150"/>
      <c r="IK399" s="150"/>
      <c r="IL399" s="150"/>
      <c r="IM399" s="150"/>
      <c r="IN399" s="150"/>
      <c r="IO399" s="150"/>
      <c r="IP399" s="150"/>
      <c r="IQ399" s="150"/>
      <c r="IR399" s="150"/>
      <c r="IS399" s="150"/>
      <c r="IT399" s="150"/>
      <c r="IU399" s="150"/>
      <c r="IV399" s="150"/>
      <c r="IW399" s="150"/>
      <c r="IX399" s="150"/>
      <c r="IY399" s="150"/>
      <c r="IZ399" s="150"/>
      <c r="JA399" s="150"/>
      <c r="JB399" s="150"/>
      <c r="JC399" s="150"/>
      <c r="JD399" s="150"/>
      <c r="JE399" s="150"/>
      <c r="JF399" s="150"/>
      <c r="JG399" s="150"/>
      <c r="JH399" s="150"/>
      <c r="JI399" s="150"/>
      <c r="JJ399" s="150"/>
      <c r="JK399" s="150"/>
      <c r="JL399" s="150"/>
      <c r="JM399" s="150"/>
      <c r="JN399" s="150"/>
      <c r="JO399" s="150"/>
      <c r="JP399" s="150"/>
      <c r="JQ399" s="150"/>
      <c r="JR399" s="150"/>
      <c r="JS399" s="150"/>
      <c r="JT399" s="150"/>
      <c r="JU399" s="150"/>
      <c r="JV399" s="150"/>
      <c r="JW399" s="150"/>
      <c r="JX399" s="150"/>
      <c r="JY399" s="150"/>
      <c r="JZ399" s="150"/>
      <c r="KA399" s="150"/>
      <c r="KB399" s="150"/>
      <c r="KC399" s="150"/>
      <c r="KD399" s="150"/>
      <c r="KE399" s="150"/>
      <c r="KF399" s="150"/>
      <c r="KG399" s="150"/>
      <c r="KH399" s="150"/>
      <c r="KI399" s="150"/>
      <c r="KJ399" s="150"/>
      <c r="KK399" s="150"/>
      <c r="KL399" s="150"/>
      <c r="KM399" s="150"/>
      <c r="KN399" s="150"/>
      <c r="KO399" s="150"/>
      <c r="KP399" s="150"/>
      <c r="KQ399" s="150"/>
      <c r="KR399" s="150"/>
      <c r="KS399" s="150"/>
      <c r="KT399" s="150"/>
      <c r="KU399" s="150"/>
      <c r="KV399" s="150"/>
      <c r="KW399" s="150"/>
      <c r="KX399" s="150"/>
      <c r="KY399" s="150"/>
      <c r="KZ399" s="150"/>
      <c r="LA399" s="150"/>
      <c r="LB399" s="150"/>
      <c r="LC399" s="150"/>
      <c r="LD399" s="150"/>
      <c r="LE399" s="150"/>
      <c r="LF399" s="150"/>
      <c r="LG399" s="150"/>
      <c r="LH399" s="150"/>
      <c r="LI399" s="150"/>
      <c r="LJ399" s="150"/>
      <c r="LK399" s="150"/>
      <c r="LL399" s="150"/>
      <c r="LM399" s="150"/>
      <c r="LN399" s="150"/>
      <c r="LO399" s="150"/>
      <c r="LP399" s="150"/>
      <c r="LQ399" s="150"/>
      <c r="LR399" s="150"/>
    </row>
    <row r="400" spans="1:330" s="158" customFormat="1" ht="15" x14ac:dyDescent="0.2">
      <c r="A400" s="151" t="s">
        <v>616</v>
      </c>
      <c r="B400" s="151" t="s">
        <v>680</v>
      </c>
      <c r="C400" s="181">
        <v>559</v>
      </c>
      <c r="D400" s="181">
        <v>56311</v>
      </c>
      <c r="E400" s="151" t="s">
        <v>101</v>
      </c>
      <c r="F400" s="174">
        <v>3211</v>
      </c>
      <c r="G400" s="155" t="s">
        <v>42</v>
      </c>
      <c r="H400" s="156"/>
      <c r="I400" s="94"/>
      <c r="J400" s="112"/>
      <c r="K400" s="94"/>
      <c r="L400" s="112"/>
      <c r="M400" s="118"/>
      <c r="N400" s="113"/>
      <c r="O400" s="118"/>
      <c r="P400" s="113"/>
      <c r="Q400" s="118"/>
      <c r="R400" s="113"/>
      <c r="S400" s="118">
        <v>4800</v>
      </c>
      <c r="T400" s="113"/>
      <c r="U400" s="94"/>
      <c r="V400" s="112"/>
      <c r="W400" s="118"/>
      <c r="X400" s="113"/>
      <c r="Y400" s="118"/>
      <c r="Z400" s="113"/>
      <c r="AA400" s="118"/>
      <c r="AB400" s="113"/>
      <c r="AC400" s="118">
        <v>5340</v>
      </c>
      <c r="AD400" s="113"/>
      <c r="AE400" s="118"/>
      <c r="AF400" s="113"/>
      <c r="AG400" s="118"/>
      <c r="AH400" s="113"/>
      <c r="AI400" s="118"/>
      <c r="AJ400" s="113"/>
      <c r="AK400" s="118"/>
      <c r="AL400" s="113"/>
      <c r="AM400" s="157"/>
      <c r="AN400" s="157"/>
      <c r="AO400" s="157"/>
      <c r="AP400" s="157"/>
      <c r="AQ400" s="157"/>
      <c r="AR400" s="157"/>
      <c r="AS400" s="157"/>
      <c r="AT400" s="157"/>
      <c r="AU400" s="157"/>
      <c r="AV400" s="157"/>
      <c r="AW400" s="157"/>
      <c r="AX400" s="157"/>
      <c r="AY400" s="157"/>
      <c r="AZ400" s="157"/>
      <c r="BA400" s="157"/>
      <c r="BB400" s="157"/>
      <c r="BC400" s="157"/>
      <c r="BD400" s="157"/>
      <c r="BE400" s="157"/>
      <c r="BF400" s="157"/>
      <c r="BG400" s="157"/>
      <c r="BH400" s="157"/>
      <c r="BI400" s="157"/>
      <c r="BJ400" s="157"/>
      <c r="BK400" s="157"/>
      <c r="BL400" s="157"/>
      <c r="BM400" s="157"/>
      <c r="BN400" s="157"/>
      <c r="BO400" s="157"/>
      <c r="BP400" s="157"/>
      <c r="BQ400" s="157"/>
      <c r="BR400" s="157"/>
      <c r="BS400" s="157"/>
      <c r="BT400" s="157"/>
      <c r="BU400" s="157"/>
      <c r="BV400" s="157"/>
      <c r="BW400" s="157"/>
      <c r="BX400" s="157"/>
      <c r="BY400" s="157"/>
      <c r="BZ400" s="157"/>
      <c r="CA400" s="157"/>
      <c r="CB400" s="157"/>
      <c r="CC400" s="157"/>
      <c r="CD400" s="157"/>
      <c r="CE400" s="157"/>
      <c r="CF400" s="157"/>
      <c r="CG400" s="157"/>
      <c r="CH400" s="157"/>
      <c r="CI400" s="157"/>
      <c r="CJ400" s="157"/>
      <c r="CK400" s="157"/>
      <c r="CL400" s="157"/>
      <c r="CM400" s="157"/>
      <c r="CN400" s="157"/>
      <c r="CO400" s="157"/>
      <c r="CP400" s="157"/>
      <c r="CQ400" s="157"/>
      <c r="CR400" s="157"/>
      <c r="CS400" s="157"/>
      <c r="CT400" s="157"/>
      <c r="CU400" s="157"/>
      <c r="CV400" s="157"/>
      <c r="CW400" s="157"/>
      <c r="CX400" s="157"/>
      <c r="CY400" s="157"/>
      <c r="CZ400" s="157"/>
      <c r="DA400" s="157"/>
      <c r="DB400" s="157"/>
      <c r="DC400" s="157"/>
      <c r="DD400" s="157"/>
      <c r="DE400" s="157"/>
      <c r="DF400" s="157"/>
      <c r="DG400" s="157"/>
      <c r="DH400" s="157"/>
      <c r="DI400" s="157"/>
      <c r="DJ400" s="157"/>
      <c r="DK400" s="157"/>
      <c r="DL400" s="157"/>
      <c r="DM400" s="157"/>
      <c r="DN400" s="157"/>
      <c r="DO400" s="157"/>
      <c r="DP400" s="157"/>
      <c r="DQ400" s="157"/>
      <c r="DR400" s="157"/>
      <c r="DS400" s="157"/>
      <c r="DT400" s="157"/>
      <c r="DU400" s="157"/>
      <c r="DV400" s="157"/>
      <c r="DW400" s="157"/>
      <c r="DX400" s="157"/>
      <c r="DY400" s="157"/>
      <c r="DZ400" s="157"/>
      <c r="EA400" s="157"/>
      <c r="EB400" s="157"/>
      <c r="EC400" s="157"/>
      <c r="ED400" s="157"/>
      <c r="EE400" s="157"/>
      <c r="EF400" s="157"/>
      <c r="EG400" s="157"/>
      <c r="EH400" s="157"/>
      <c r="EI400" s="157"/>
      <c r="EJ400" s="157"/>
      <c r="EK400" s="157"/>
      <c r="EL400" s="157"/>
      <c r="EM400" s="157"/>
      <c r="EN400" s="157"/>
      <c r="EO400" s="157"/>
      <c r="EP400" s="157"/>
      <c r="EQ400" s="157"/>
      <c r="ER400" s="157"/>
      <c r="ES400" s="157"/>
      <c r="ET400" s="157"/>
      <c r="EU400" s="157"/>
      <c r="EV400" s="157"/>
      <c r="EW400" s="157"/>
      <c r="EX400" s="157"/>
      <c r="EY400" s="157"/>
      <c r="EZ400" s="157"/>
      <c r="FA400" s="157"/>
      <c r="FB400" s="157"/>
      <c r="FC400" s="157"/>
      <c r="FD400" s="157"/>
      <c r="FE400" s="157"/>
      <c r="FF400" s="157"/>
      <c r="FG400" s="157"/>
      <c r="FH400" s="157"/>
      <c r="FI400" s="157"/>
      <c r="FJ400" s="157"/>
      <c r="FK400" s="157"/>
      <c r="FL400" s="157"/>
      <c r="FM400" s="157"/>
      <c r="FN400" s="157"/>
      <c r="FO400" s="157"/>
      <c r="FP400" s="157"/>
      <c r="FQ400" s="157"/>
      <c r="FR400" s="157"/>
      <c r="FS400" s="157"/>
      <c r="FT400" s="157"/>
      <c r="FU400" s="157"/>
      <c r="FV400" s="157"/>
      <c r="FW400" s="157"/>
      <c r="FX400" s="157"/>
      <c r="FY400" s="157"/>
      <c r="FZ400" s="157"/>
      <c r="GA400" s="157"/>
      <c r="GB400" s="157"/>
      <c r="GC400" s="157"/>
      <c r="GD400" s="157"/>
      <c r="GE400" s="157"/>
      <c r="GF400" s="157"/>
      <c r="GG400" s="157"/>
      <c r="GH400" s="157"/>
      <c r="GI400" s="157"/>
      <c r="GJ400" s="157"/>
      <c r="GK400" s="157"/>
      <c r="GL400" s="157"/>
      <c r="GM400" s="157"/>
      <c r="GN400" s="157"/>
      <c r="GO400" s="157"/>
      <c r="GP400" s="157"/>
      <c r="GQ400" s="157"/>
      <c r="GR400" s="157"/>
      <c r="GS400" s="157"/>
      <c r="GT400" s="157"/>
      <c r="GU400" s="157"/>
      <c r="GV400" s="157"/>
      <c r="GW400" s="157"/>
      <c r="GX400" s="157"/>
      <c r="GY400" s="157"/>
      <c r="GZ400" s="157"/>
      <c r="HA400" s="157"/>
      <c r="HB400" s="157"/>
      <c r="HC400" s="157"/>
      <c r="HD400" s="157"/>
      <c r="HE400" s="157"/>
      <c r="HF400" s="157"/>
      <c r="HG400" s="157"/>
      <c r="HH400" s="157"/>
      <c r="HI400" s="157"/>
      <c r="HJ400" s="157"/>
      <c r="HK400" s="157"/>
      <c r="HL400" s="157"/>
      <c r="HM400" s="157"/>
      <c r="HN400" s="157"/>
      <c r="HO400" s="157"/>
      <c r="HP400" s="157"/>
      <c r="HQ400" s="157"/>
      <c r="HR400" s="157"/>
      <c r="HS400" s="157"/>
      <c r="HT400" s="157"/>
      <c r="HU400" s="157"/>
      <c r="HV400" s="157"/>
      <c r="HW400" s="157"/>
      <c r="HX400" s="157"/>
      <c r="HY400" s="157"/>
      <c r="HZ400" s="157"/>
      <c r="IA400" s="157"/>
      <c r="IB400" s="157"/>
      <c r="IC400" s="157"/>
      <c r="ID400" s="157"/>
      <c r="IE400" s="157"/>
      <c r="IF400" s="157"/>
      <c r="IG400" s="157"/>
      <c r="IH400" s="157"/>
      <c r="II400" s="157"/>
      <c r="IJ400" s="157"/>
      <c r="IK400" s="157"/>
      <c r="IL400" s="157"/>
      <c r="IM400" s="157"/>
      <c r="IN400" s="157"/>
      <c r="IO400" s="157"/>
      <c r="IP400" s="157"/>
      <c r="IQ400" s="157"/>
      <c r="IR400" s="157"/>
      <c r="IS400" s="157"/>
      <c r="IT400" s="157"/>
      <c r="IU400" s="157"/>
      <c r="IV400" s="157"/>
      <c r="IW400" s="157"/>
      <c r="IX400" s="157"/>
      <c r="IY400" s="157"/>
      <c r="IZ400" s="157"/>
      <c r="JA400" s="157"/>
      <c r="JB400" s="157"/>
      <c r="JC400" s="157"/>
      <c r="JD400" s="157"/>
      <c r="JE400" s="157"/>
      <c r="JF400" s="157"/>
      <c r="JG400" s="157"/>
      <c r="JH400" s="157"/>
      <c r="JI400" s="157"/>
      <c r="JJ400" s="157"/>
      <c r="JK400" s="157"/>
      <c r="JL400" s="157"/>
      <c r="JM400" s="157"/>
      <c r="JN400" s="157"/>
      <c r="JO400" s="157"/>
      <c r="JP400" s="157"/>
      <c r="JQ400" s="157"/>
      <c r="JR400" s="157"/>
      <c r="JS400" s="157"/>
      <c r="JT400" s="157"/>
      <c r="JU400" s="157"/>
      <c r="JV400" s="157"/>
      <c r="JW400" s="157"/>
      <c r="JX400" s="157"/>
      <c r="JY400" s="157"/>
      <c r="JZ400" s="157"/>
      <c r="KA400" s="157"/>
      <c r="KB400" s="157"/>
      <c r="KC400" s="157"/>
      <c r="KD400" s="157"/>
      <c r="KE400" s="157"/>
      <c r="KF400" s="157"/>
      <c r="KG400" s="157"/>
      <c r="KH400" s="157"/>
      <c r="KI400" s="157"/>
      <c r="KJ400" s="157"/>
      <c r="KK400" s="157"/>
      <c r="KL400" s="157"/>
      <c r="KM400" s="157"/>
      <c r="KN400" s="157"/>
      <c r="KO400" s="157"/>
      <c r="KP400" s="157"/>
      <c r="KQ400" s="157"/>
      <c r="KR400" s="157"/>
      <c r="KS400" s="157"/>
      <c r="KT400" s="157"/>
      <c r="KU400" s="157"/>
      <c r="KV400" s="157"/>
      <c r="KW400" s="157"/>
      <c r="KX400" s="157"/>
      <c r="KY400" s="157"/>
      <c r="KZ400" s="157"/>
      <c r="LA400" s="157"/>
      <c r="LB400" s="157"/>
      <c r="LC400" s="157"/>
      <c r="LD400" s="157"/>
      <c r="LE400" s="157"/>
      <c r="LF400" s="157"/>
      <c r="LG400" s="157"/>
      <c r="LH400" s="157"/>
      <c r="LI400" s="157"/>
      <c r="LJ400" s="157"/>
      <c r="LK400" s="157"/>
      <c r="LL400" s="157"/>
      <c r="LM400" s="157"/>
      <c r="LN400" s="157"/>
      <c r="LO400" s="157"/>
      <c r="LP400" s="157"/>
      <c r="LQ400" s="157"/>
      <c r="LR400" s="157"/>
    </row>
    <row r="401" spans="1:330" s="158" customFormat="1" ht="30" x14ac:dyDescent="0.2">
      <c r="A401" s="151" t="s">
        <v>616</v>
      </c>
      <c r="B401" s="151" t="s">
        <v>680</v>
      </c>
      <c r="C401" s="181">
        <v>559</v>
      </c>
      <c r="D401" s="181">
        <v>56311</v>
      </c>
      <c r="E401" s="151" t="s">
        <v>101</v>
      </c>
      <c r="F401" s="174">
        <v>3212</v>
      </c>
      <c r="G401" s="155" t="s">
        <v>43</v>
      </c>
      <c r="H401" s="156"/>
      <c r="I401" s="94"/>
      <c r="J401" s="112"/>
      <c r="K401" s="94"/>
      <c r="L401" s="112"/>
      <c r="M401" s="118"/>
      <c r="N401" s="113"/>
      <c r="O401" s="118"/>
      <c r="P401" s="113"/>
      <c r="Q401" s="118"/>
      <c r="R401" s="113"/>
      <c r="S401" s="118">
        <v>800</v>
      </c>
      <c r="T401" s="113"/>
      <c r="U401" s="94"/>
      <c r="V401" s="112"/>
      <c r="W401" s="118"/>
      <c r="X401" s="113"/>
      <c r="Y401" s="118"/>
      <c r="Z401" s="113"/>
      <c r="AA401" s="118"/>
      <c r="AB401" s="113"/>
      <c r="AC401" s="118">
        <v>400</v>
      </c>
      <c r="AD401" s="113"/>
      <c r="AE401" s="118"/>
      <c r="AF401" s="113"/>
      <c r="AG401" s="118"/>
      <c r="AH401" s="113"/>
      <c r="AI401" s="118"/>
      <c r="AJ401" s="113"/>
      <c r="AK401" s="118"/>
      <c r="AL401" s="113"/>
      <c r="AM401" s="157"/>
      <c r="AN401" s="157"/>
      <c r="AO401" s="157"/>
      <c r="AP401" s="157"/>
      <c r="AQ401" s="157"/>
      <c r="AR401" s="157"/>
      <c r="AS401" s="157"/>
      <c r="AT401" s="157"/>
      <c r="AU401" s="157"/>
      <c r="AV401" s="157"/>
      <c r="AW401" s="157"/>
      <c r="AX401" s="157"/>
      <c r="AY401" s="157"/>
      <c r="AZ401" s="157"/>
      <c r="BA401" s="157"/>
      <c r="BB401" s="157"/>
      <c r="BC401" s="157"/>
      <c r="BD401" s="157"/>
      <c r="BE401" s="157"/>
      <c r="BF401" s="157"/>
      <c r="BG401" s="157"/>
      <c r="BH401" s="157"/>
      <c r="BI401" s="157"/>
      <c r="BJ401" s="157"/>
      <c r="BK401" s="157"/>
      <c r="BL401" s="157"/>
      <c r="BM401" s="157"/>
      <c r="BN401" s="157"/>
      <c r="BO401" s="157"/>
      <c r="BP401" s="157"/>
      <c r="BQ401" s="157"/>
      <c r="BR401" s="157"/>
      <c r="BS401" s="157"/>
      <c r="BT401" s="157"/>
      <c r="BU401" s="157"/>
      <c r="BV401" s="157"/>
      <c r="BW401" s="157"/>
      <c r="BX401" s="157"/>
      <c r="BY401" s="157"/>
      <c r="BZ401" s="157"/>
      <c r="CA401" s="157"/>
      <c r="CB401" s="157"/>
      <c r="CC401" s="157"/>
      <c r="CD401" s="157"/>
      <c r="CE401" s="157"/>
      <c r="CF401" s="157"/>
      <c r="CG401" s="157"/>
      <c r="CH401" s="157"/>
      <c r="CI401" s="157"/>
      <c r="CJ401" s="157"/>
      <c r="CK401" s="157"/>
      <c r="CL401" s="157"/>
      <c r="CM401" s="157"/>
      <c r="CN401" s="157"/>
      <c r="CO401" s="157"/>
      <c r="CP401" s="157"/>
      <c r="CQ401" s="157"/>
      <c r="CR401" s="157"/>
      <c r="CS401" s="157"/>
      <c r="CT401" s="157"/>
      <c r="CU401" s="157"/>
      <c r="CV401" s="157"/>
      <c r="CW401" s="157"/>
      <c r="CX401" s="157"/>
      <c r="CY401" s="157"/>
      <c r="CZ401" s="157"/>
      <c r="DA401" s="157"/>
      <c r="DB401" s="157"/>
      <c r="DC401" s="157"/>
      <c r="DD401" s="157"/>
      <c r="DE401" s="157"/>
      <c r="DF401" s="157"/>
      <c r="DG401" s="157"/>
      <c r="DH401" s="157"/>
      <c r="DI401" s="157"/>
      <c r="DJ401" s="157"/>
      <c r="DK401" s="157"/>
      <c r="DL401" s="157"/>
      <c r="DM401" s="157"/>
      <c r="DN401" s="157"/>
      <c r="DO401" s="157"/>
      <c r="DP401" s="157"/>
      <c r="DQ401" s="157"/>
      <c r="DR401" s="157"/>
      <c r="DS401" s="157"/>
      <c r="DT401" s="157"/>
      <c r="DU401" s="157"/>
      <c r="DV401" s="157"/>
      <c r="DW401" s="157"/>
      <c r="DX401" s="157"/>
      <c r="DY401" s="157"/>
      <c r="DZ401" s="157"/>
      <c r="EA401" s="157"/>
      <c r="EB401" s="157"/>
      <c r="EC401" s="157"/>
      <c r="ED401" s="157"/>
      <c r="EE401" s="157"/>
      <c r="EF401" s="157"/>
      <c r="EG401" s="157"/>
      <c r="EH401" s="157"/>
      <c r="EI401" s="157"/>
      <c r="EJ401" s="157"/>
      <c r="EK401" s="157"/>
      <c r="EL401" s="157"/>
      <c r="EM401" s="157"/>
      <c r="EN401" s="157"/>
      <c r="EO401" s="157"/>
      <c r="EP401" s="157"/>
      <c r="EQ401" s="157"/>
      <c r="ER401" s="157"/>
      <c r="ES401" s="157"/>
      <c r="ET401" s="157"/>
      <c r="EU401" s="157"/>
      <c r="EV401" s="157"/>
      <c r="EW401" s="157"/>
      <c r="EX401" s="157"/>
      <c r="EY401" s="157"/>
      <c r="EZ401" s="157"/>
      <c r="FA401" s="157"/>
      <c r="FB401" s="157"/>
      <c r="FC401" s="157"/>
      <c r="FD401" s="157"/>
      <c r="FE401" s="157"/>
      <c r="FF401" s="157"/>
      <c r="FG401" s="157"/>
      <c r="FH401" s="157"/>
      <c r="FI401" s="157"/>
      <c r="FJ401" s="157"/>
      <c r="FK401" s="157"/>
      <c r="FL401" s="157"/>
      <c r="FM401" s="157"/>
      <c r="FN401" s="157"/>
      <c r="FO401" s="157"/>
      <c r="FP401" s="157"/>
      <c r="FQ401" s="157"/>
      <c r="FR401" s="157"/>
      <c r="FS401" s="157"/>
      <c r="FT401" s="157"/>
      <c r="FU401" s="157"/>
      <c r="FV401" s="157"/>
      <c r="FW401" s="157"/>
      <c r="FX401" s="157"/>
      <c r="FY401" s="157"/>
      <c r="FZ401" s="157"/>
      <c r="GA401" s="157"/>
      <c r="GB401" s="157"/>
      <c r="GC401" s="157"/>
      <c r="GD401" s="157"/>
      <c r="GE401" s="157"/>
      <c r="GF401" s="157"/>
      <c r="GG401" s="157"/>
      <c r="GH401" s="157"/>
      <c r="GI401" s="157"/>
      <c r="GJ401" s="157"/>
      <c r="GK401" s="157"/>
      <c r="GL401" s="157"/>
      <c r="GM401" s="157"/>
      <c r="GN401" s="157"/>
      <c r="GO401" s="157"/>
      <c r="GP401" s="157"/>
      <c r="GQ401" s="157"/>
      <c r="GR401" s="157"/>
      <c r="GS401" s="157"/>
      <c r="GT401" s="157"/>
      <c r="GU401" s="157"/>
      <c r="GV401" s="157"/>
      <c r="GW401" s="157"/>
      <c r="GX401" s="157"/>
      <c r="GY401" s="157"/>
      <c r="GZ401" s="157"/>
      <c r="HA401" s="157"/>
      <c r="HB401" s="157"/>
      <c r="HC401" s="157"/>
      <c r="HD401" s="157"/>
      <c r="HE401" s="157"/>
      <c r="HF401" s="157"/>
      <c r="HG401" s="157"/>
      <c r="HH401" s="157"/>
      <c r="HI401" s="157"/>
      <c r="HJ401" s="157"/>
      <c r="HK401" s="157"/>
      <c r="HL401" s="157"/>
      <c r="HM401" s="157"/>
      <c r="HN401" s="157"/>
      <c r="HO401" s="157"/>
      <c r="HP401" s="157"/>
      <c r="HQ401" s="157"/>
      <c r="HR401" s="157"/>
      <c r="HS401" s="157"/>
      <c r="HT401" s="157"/>
      <c r="HU401" s="157"/>
      <c r="HV401" s="157"/>
      <c r="HW401" s="157"/>
      <c r="HX401" s="157"/>
      <c r="HY401" s="157"/>
      <c r="HZ401" s="157"/>
      <c r="IA401" s="157"/>
      <c r="IB401" s="157"/>
      <c r="IC401" s="157"/>
      <c r="ID401" s="157"/>
      <c r="IE401" s="157"/>
      <c r="IF401" s="157"/>
      <c r="IG401" s="157"/>
      <c r="IH401" s="157"/>
      <c r="II401" s="157"/>
      <c r="IJ401" s="157"/>
      <c r="IK401" s="157"/>
      <c r="IL401" s="157"/>
      <c r="IM401" s="157"/>
      <c r="IN401" s="157"/>
      <c r="IO401" s="157"/>
      <c r="IP401" s="157"/>
      <c r="IQ401" s="157"/>
      <c r="IR401" s="157"/>
      <c r="IS401" s="157"/>
      <c r="IT401" s="157"/>
      <c r="IU401" s="157"/>
      <c r="IV401" s="157"/>
      <c r="IW401" s="157"/>
      <c r="IX401" s="157"/>
      <c r="IY401" s="157"/>
      <c r="IZ401" s="157"/>
      <c r="JA401" s="157"/>
      <c r="JB401" s="157"/>
      <c r="JC401" s="157"/>
      <c r="JD401" s="157"/>
      <c r="JE401" s="157"/>
      <c r="JF401" s="157"/>
      <c r="JG401" s="157"/>
      <c r="JH401" s="157"/>
      <c r="JI401" s="157"/>
      <c r="JJ401" s="157"/>
      <c r="JK401" s="157"/>
      <c r="JL401" s="157"/>
      <c r="JM401" s="157"/>
      <c r="JN401" s="157"/>
      <c r="JO401" s="157"/>
      <c r="JP401" s="157"/>
      <c r="JQ401" s="157"/>
      <c r="JR401" s="157"/>
      <c r="JS401" s="157"/>
      <c r="JT401" s="157"/>
      <c r="JU401" s="157"/>
      <c r="JV401" s="157"/>
      <c r="JW401" s="157"/>
      <c r="JX401" s="157"/>
      <c r="JY401" s="157"/>
      <c r="JZ401" s="157"/>
      <c r="KA401" s="157"/>
      <c r="KB401" s="157"/>
      <c r="KC401" s="157"/>
      <c r="KD401" s="157"/>
      <c r="KE401" s="157"/>
      <c r="KF401" s="157"/>
      <c r="KG401" s="157"/>
      <c r="KH401" s="157"/>
      <c r="KI401" s="157"/>
      <c r="KJ401" s="157"/>
      <c r="KK401" s="157"/>
      <c r="KL401" s="157"/>
      <c r="KM401" s="157"/>
      <c r="KN401" s="157"/>
      <c r="KO401" s="157"/>
      <c r="KP401" s="157"/>
      <c r="KQ401" s="157"/>
      <c r="KR401" s="157"/>
      <c r="KS401" s="157"/>
      <c r="KT401" s="157"/>
      <c r="KU401" s="157"/>
      <c r="KV401" s="157"/>
      <c r="KW401" s="157"/>
      <c r="KX401" s="157"/>
      <c r="KY401" s="157"/>
      <c r="KZ401" s="157"/>
      <c r="LA401" s="157"/>
      <c r="LB401" s="157"/>
      <c r="LC401" s="157"/>
      <c r="LD401" s="157"/>
      <c r="LE401" s="157"/>
      <c r="LF401" s="157"/>
      <c r="LG401" s="157"/>
      <c r="LH401" s="157"/>
      <c r="LI401" s="157"/>
      <c r="LJ401" s="157"/>
      <c r="LK401" s="157"/>
      <c r="LL401" s="157"/>
      <c r="LM401" s="157"/>
      <c r="LN401" s="157"/>
      <c r="LO401" s="157"/>
      <c r="LP401" s="157"/>
      <c r="LQ401" s="157"/>
      <c r="LR401" s="157"/>
    </row>
    <row r="402" spans="1:330" s="159" customFormat="1" x14ac:dyDescent="0.2">
      <c r="A402" s="145" t="s">
        <v>616</v>
      </c>
      <c r="B402" s="145" t="s">
        <v>680</v>
      </c>
      <c r="C402" s="181">
        <v>559</v>
      </c>
      <c r="D402" s="181">
        <v>56311</v>
      </c>
      <c r="E402" s="145"/>
      <c r="F402" s="168">
        <v>322</v>
      </c>
      <c r="G402" s="148"/>
      <c r="H402" s="149"/>
      <c r="I402" s="101">
        <f t="shared" ref="I402:AL402" si="693">I403</f>
        <v>0</v>
      </c>
      <c r="J402" s="101">
        <f t="shared" si="693"/>
        <v>0</v>
      </c>
      <c r="K402" s="101">
        <f t="shared" si="693"/>
        <v>0</v>
      </c>
      <c r="L402" s="101">
        <f t="shared" si="693"/>
        <v>0</v>
      </c>
      <c r="M402" s="108">
        <f t="shared" si="693"/>
        <v>0</v>
      </c>
      <c r="N402" s="108">
        <f t="shared" si="693"/>
        <v>0</v>
      </c>
      <c r="O402" s="108">
        <f t="shared" si="693"/>
        <v>0</v>
      </c>
      <c r="P402" s="108">
        <f t="shared" si="693"/>
        <v>0</v>
      </c>
      <c r="Q402" s="108">
        <f t="shared" si="693"/>
        <v>0</v>
      </c>
      <c r="R402" s="108">
        <f t="shared" si="693"/>
        <v>0</v>
      </c>
      <c r="S402" s="108">
        <f t="shared" si="693"/>
        <v>800</v>
      </c>
      <c r="T402" s="108">
        <f t="shared" si="693"/>
        <v>0</v>
      </c>
      <c r="U402" s="101">
        <f t="shared" si="693"/>
        <v>0</v>
      </c>
      <c r="V402" s="101">
        <f t="shared" si="693"/>
        <v>0</v>
      </c>
      <c r="W402" s="108">
        <f t="shared" si="693"/>
        <v>0</v>
      </c>
      <c r="X402" s="108">
        <f t="shared" si="693"/>
        <v>0</v>
      </c>
      <c r="Y402" s="108">
        <f t="shared" si="693"/>
        <v>0</v>
      </c>
      <c r="Z402" s="108">
        <f t="shared" si="693"/>
        <v>0</v>
      </c>
      <c r="AA402" s="108">
        <f t="shared" si="693"/>
        <v>0</v>
      </c>
      <c r="AB402" s="108">
        <f t="shared" si="693"/>
        <v>0</v>
      </c>
      <c r="AC402" s="108">
        <f t="shared" si="693"/>
        <v>400</v>
      </c>
      <c r="AD402" s="108">
        <f t="shared" si="693"/>
        <v>0</v>
      </c>
      <c r="AE402" s="108">
        <f t="shared" si="693"/>
        <v>0</v>
      </c>
      <c r="AF402" s="108">
        <f t="shared" si="693"/>
        <v>0</v>
      </c>
      <c r="AG402" s="108">
        <f t="shared" si="693"/>
        <v>0</v>
      </c>
      <c r="AH402" s="108">
        <f t="shared" si="693"/>
        <v>0</v>
      </c>
      <c r="AI402" s="108">
        <f t="shared" si="693"/>
        <v>0</v>
      </c>
      <c r="AJ402" s="108">
        <f t="shared" si="693"/>
        <v>0</v>
      </c>
      <c r="AK402" s="108">
        <f t="shared" si="693"/>
        <v>0</v>
      </c>
      <c r="AL402" s="108">
        <f t="shared" si="693"/>
        <v>0</v>
      </c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0"/>
      <c r="BN402" s="150"/>
      <c r="BO402" s="150"/>
      <c r="BP402" s="150"/>
      <c r="BQ402" s="150"/>
      <c r="BR402" s="150"/>
      <c r="BS402" s="150"/>
      <c r="BT402" s="150"/>
      <c r="BU402" s="150"/>
      <c r="BV402" s="150"/>
      <c r="BW402" s="150"/>
      <c r="BX402" s="150"/>
      <c r="BY402" s="150"/>
      <c r="BZ402" s="150"/>
      <c r="CA402" s="150"/>
      <c r="CB402" s="150"/>
      <c r="CC402" s="150"/>
      <c r="CD402" s="150"/>
      <c r="CE402" s="150"/>
      <c r="CF402" s="150"/>
      <c r="CG402" s="150"/>
      <c r="CH402" s="150"/>
      <c r="CI402" s="150"/>
      <c r="CJ402" s="150"/>
      <c r="CK402" s="150"/>
      <c r="CL402" s="150"/>
      <c r="CM402" s="150"/>
      <c r="CN402" s="150"/>
      <c r="CO402" s="150"/>
      <c r="CP402" s="150"/>
      <c r="CQ402" s="150"/>
      <c r="CR402" s="150"/>
      <c r="CS402" s="150"/>
      <c r="CT402" s="150"/>
      <c r="CU402" s="150"/>
      <c r="CV402" s="150"/>
      <c r="CW402" s="150"/>
      <c r="CX402" s="150"/>
      <c r="CY402" s="150"/>
      <c r="CZ402" s="150"/>
      <c r="DA402" s="150"/>
      <c r="DB402" s="150"/>
      <c r="DC402" s="150"/>
      <c r="DD402" s="150"/>
      <c r="DE402" s="150"/>
      <c r="DF402" s="150"/>
      <c r="DG402" s="150"/>
      <c r="DH402" s="150"/>
      <c r="DI402" s="150"/>
      <c r="DJ402" s="150"/>
      <c r="DK402" s="150"/>
      <c r="DL402" s="150"/>
      <c r="DM402" s="150"/>
      <c r="DN402" s="150"/>
      <c r="DO402" s="150"/>
      <c r="DP402" s="150"/>
      <c r="DQ402" s="150"/>
      <c r="DR402" s="150"/>
      <c r="DS402" s="150"/>
      <c r="DT402" s="150"/>
      <c r="DU402" s="150"/>
      <c r="DV402" s="150"/>
      <c r="DW402" s="150"/>
      <c r="DX402" s="150"/>
      <c r="DY402" s="150"/>
      <c r="DZ402" s="150"/>
      <c r="EA402" s="150"/>
      <c r="EB402" s="150"/>
      <c r="EC402" s="150"/>
      <c r="ED402" s="150"/>
      <c r="EE402" s="150"/>
      <c r="EF402" s="150"/>
      <c r="EG402" s="150"/>
      <c r="EH402" s="150"/>
      <c r="EI402" s="150"/>
      <c r="EJ402" s="150"/>
      <c r="EK402" s="150"/>
      <c r="EL402" s="150"/>
      <c r="EM402" s="150"/>
      <c r="EN402" s="150"/>
      <c r="EO402" s="150"/>
      <c r="EP402" s="150"/>
      <c r="EQ402" s="150"/>
      <c r="ER402" s="150"/>
      <c r="ES402" s="150"/>
      <c r="ET402" s="150"/>
      <c r="EU402" s="150"/>
      <c r="EV402" s="150"/>
      <c r="EW402" s="150"/>
      <c r="EX402" s="150"/>
      <c r="EY402" s="150"/>
      <c r="EZ402" s="150"/>
      <c r="FA402" s="150"/>
      <c r="FB402" s="150"/>
      <c r="FC402" s="150"/>
      <c r="FD402" s="150"/>
      <c r="FE402" s="150"/>
      <c r="FF402" s="150"/>
      <c r="FG402" s="150"/>
      <c r="FH402" s="150"/>
      <c r="FI402" s="150"/>
      <c r="FJ402" s="150"/>
      <c r="FK402" s="150"/>
      <c r="FL402" s="150"/>
      <c r="FM402" s="150"/>
      <c r="FN402" s="150"/>
      <c r="FO402" s="150"/>
      <c r="FP402" s="150"/>
      <c r="FQ402" s="150"/>
      <c r="FR402" s="150"/>
      <c r="FS402" s="150"/>
      <c r="FT402" s="150"/>
      <c r="FU402" s="150"/>
      <c r="FV402" s="150"/>
      <c r="FW402" s="150"/>
      <c r="FX402" s="150"/>
      <c r="FY402" s="150"/>
      <c r="FZ402" s="150"/>
      <c r="GA402" s="150"/>
      <c r="GB402" s="150"/>
      <c r="GC402" s="150"/>
      <c r="GD402" s="150"/>
      <c r="GE402" s="150"/>
      <c r="GF402" s="150"/>
      <c r="GG402" s="150"/>
      <c r="GH402" s="150"/>
      <c r="GI402" s="150"/>
      <c r="GJ402" s="150"/>
      <c r="GK402" s="150"/>
      <c r="GL402" s="150"/>
      <c r="GM402" s="150"/>
      <c r="GN402" s="150"/>
      <c r="GO402" s="150"/>
      <c r="GP402" s="150"/>
      <c r="GQ402" s="150"/>
      <c r="GR402" s="150"/>
      <c r="GS402" s="150"/>
      <c r="GT402" s="150"/>
      <c r="GU402" s="150"/>
      <c r="GV402" s="150"/>
      <c r="GW402" s="150"/>
      <c r="GX402" s="150"/>
      <c r="GY402" s="150"/>
      <c r="GZ402" s="150"/>
      <c r="HA402" s="150"/>
      <c r="HB402" s="150"/>
      <c r="HC402" s="150"/>
      <c r="HD402" s="150"/>
      <c r="HE402" s="150"/>
      <c r="HF402" s="150"/>
      <c r="HG402" s="150"/>
      <c r="HH402" s="150"/>
      <c r="HI402" s="150"/>
      <c r="HJ402" s="150"/>
      <c r="HK402" s="150"/>
      <c r="HL402" s="150"/>
      <c r="HM402" s="150"/>
      <c r="HN402" s="150"/>
      <c r="HO402" s="150"/>
      <c r="HP402" s="150"/>
      <c r="HQ402" s="150"/>
      <c r="HR402" s="150"/>
      <c r="HS402" s="150"/>
      <c r="HT402" s="150"/>
      <c r="HU402" s="150"/>
      <c r="HV402" s="150"/>
      <c r="HW402" s="150"/>
      <c r="HX402" s="150"/>
      <c r="HY402" s="150"/>
      <c r="HZ402" s="150"/>
      <c r="IA402" s="150"/>
      <c r="IB402" s="150"/>
      <c r="IC402" s="150"/>
      <c r="ID402" s="150"/>
      <c r="IE402" s="150"/>
      <c r="IF402" s="150"/>
      <c r="IG402" s="150"/>
      <c r="IH402" s="150"/>
      <c r="II402" s="150"/>
      <c r="IJ402" s="150"/>
      <c r="IK402" s="150"/>
      <c r="IL402" s="150"/>
      <c r="IM402" s="150"/>
      <c r="IN402" s="150"/>
      <c r="IO402" s="150"/>
      <c r="IP402" s="150"/>
      <c r="IQ402" s="150"/>
      <c r="IR402" s="150"/>
      <c r="IS402" s="150"/>
      <c r="IT402" s="150"/>
      <c r="IU402" s="150"/>
      <c r="IV402" s="150"/>
      <c r="IW402" s="150"/>
      <c r="IX402" s="150"/>
      <c r="IY402" s="150"/>
      <c r="IZ402" s="150"/>
      <c r="JA402" s="150"/>
      <c r="JB402" s="150"/>
      <c r="JC402" s="150"/>
      <c r="JD402" s="150"/>
      <c r="JE402" s="150"/>
      <c r="JF402" s="150"/>
      <c r="JG402" s="150"/>
      <c r="JH402" s="150"/>
      <c r="JI402" s="150"/>
      <c r="JJ402" s="150"/>
      <c r="JK402" s="150"/>
      <c r="JL402" s="150"/>
      <c r="JM402" s="150"/>
      <c r="JN402" s="150"/>
      <c r="JO402" s="150"/>
      <c r="JP402" s="150"/>
      <c r="JQ402" s="150"/>
      <c r="JR402" s="150"/>
      <c r="JS402" s="150"/>
      <c r="JT402" s="150"/>
      <c r="JU402" s="150"/>
      <c r="JV402" s="150"/>
      <c r="JW402" s="150"/>
      <c r="JX402" s="150"/>
      <c r="JY402" s="150"/>
      <c r="JZ402" s="150"/>
      <c r="KA402" s="150"/>
      <c r="KB402" s="150"/>
      <c r="KC402" s="150"/>
      <c r="KD402" s="150"/>
      <c r="KE402" s="150"/>
      <c r="KF402" s="150"/>
      <c r="KG402" s="150"/>
      <c r="KH402" s="150"/>
      <c r="KI402" s="150"/>
      <c r="KJ402" s="150"/>
      <c r="KK402" s="150"/>
      <c r="KL402" s="150"/>
      <c r="KM402" s="150"/>
      <c r="KN402" s="150"/>
      <c r="KO402" s="150"/>
      <c r="KP402" s="150"/>
      <c r="KQ402" s="150"/>
      <c r="KR402" s="150"/>
      <c r="KS402" s="150"/>
      <c r="KT402" s="150"/>
      <c r="KU402" s="150"/>
      <c r="KV402" s="150"/>
      <c r="KW402" s="150"/>
      <c r="KX402" s="150"/>
      <c r="KY402" s="150"/>
      <c r="KZ402" s="150"/>
      <c r="LA402" s="150"/>
      <c r="LB402" s="150"/>
      <c r="LC402" s="150"/>
      <c r="LD402" s="150"/>
      <c r="LE402" s="150"/>
      <c r="LF402" s="150"/>
      <c r="LG402" s="150"/>
      <c r="LH402" s="150"/>
      <c r="LI402" s="150"/>
      <c r="LJ402" s="150"/>
      <c r="LK402" s="150"/>
      <c r="LL402" s="150"/>
      <c r="LM402" s="150"/>
      <c r="LN402" s="150"/>
      <c r="LO402" s="150"/>
      <c r="LP402" s="150"/>
      <c r="LQ402" s="150"/>
      <c r="LR402" s="150"/>
    </row>
    <row r="403" spans="1:330" s="158" customFormat="1" ht="15" x14ac:dyDescent="0.2">
      <c r="A403" s="151" t="s">
        <v>616</v>
      </c>
      <c r="B403" s="151" t="s">
        <v>680</v>
      </c>
      <c r="C403" s="181">
        <v>559</v>
      </c>
      <c r="D403" s="181">
        <v>56311</v>
      </c>
      <c r="E403" s="151" t="s">
        <v>101</v>
      </c>
      <c r="F403" s="174">
        <v>3223</v>
      </c>
      <c r="G403" s="155" t="s">
        <v>48</v>
      </c>
      <c r="H403" s="156"/>
      <c r="I403" s="94"/>
      <c r="J403" s="112"/>
      <c r="K403" s="94"/>
      <c r="L403" s="112"/>
      <c r="M403" s="118"/>
      <c r="N403" s="113"/>
      <c r="O403" s="118"/>
      <c r="P403" s="113"/>
      <c r="Q403" s="118"/>
      <c r="R403" s="113"/>
      <c r="S403" s="118">
        <v>800</v>
      </c>
      <c r="T403" s="113"/>
      <c r="U403" s="94"/>
      <c r="V403" s="112"/>
      <c r="W403" s="118"/>
      <c r="X403" s="113"/>
      <c r="Y403" s="118"/>
      <c r="Z403" s="113"/>
      <c r="AA403" s="118"/>
      <c r="AB403" s="113"/>
      <c r="AC403" s="118">
        <v>400</v>
      </c>
      <c r="AD403" s="113"/>
      <c r="AE403" s="118"/>
      <c r="AF403" s="113"/>
      <c r="AG403" s="118"/>
      <c r="AH403" s="113"/>
      <c r="AI403" s="118"/>
      <c r="AJ403" s="113"/>
      <c r="AK403" s="118"/>
      <c r="AL403" s="113"/>
      <c r="AM403" s="157"/>
      <c r="AN403" s="157"/>
      <c r="AO403" s="157"/>
      <c r="AP403" s="157"/>
      <c r="AQ403" s="157"/>
      <c r="AR403" s="157"/>
      <c r="AS403" s="157"/>
      <c r="AT403" s="157"/>
      <c r="AU403" s="157"/>
      <c r="AV403" s="157"/>
      <c r="AW403" s="157"/>
      <c r="AX403" s="157"/>
      <c r="AY403" s="157"/>
      <c r="AZ403" s="157"/>
      <c r="BA403" s="157"/>
      <c r="BB403" s="157"/>
      <c r="BC403" s="157"/>
      <c r="BD403" s="157"/>
      <c r="BE403" s="157"/>
      <c r="BF403" s="157"/>
      <c r="BG403" s="157"/>
      <c r="BH403" s="157"/>
      <c r="BI403" s="157"/>
      <c r="BJ403" s="157"/>
      <c r="BK403" s="157"/>
      <c r="BL403" s="157"/>
      <c r="BM403" s="157"/>
      <c r="BN403" s="157"/>
      <c r="BO403" s="157"/>
      <c r="BP403" s="157"/>
      <c r="BQ403" s="157"/>
      <c r="BR403" s="157"/>
      <c r="BS403" s="157"/>
      <c r="BT403" s="157"/>
      <c r="BU403" s="157"/>
      <c r="BV403" s="157"/>
      <c r="BW403" s="157"/>
      <c r="BX403" s="157"/>
      <c r="BY403" s="157"/>
      <c r="BZ403" s="157"/>
      <c r="CA403" s="157"/>
      <c r="CB403" s="157"/>
      <c r="CC403" s="157"/>
      <c r="CD403" s="157"/>
      <c r="CE403" s="157"/>
      <c r="CF403" s="157"/>
      <c r="CG403" s="157"/>
      <c r="CH403" s="157"/>
      <c r="CI403" s="157"/>
      <c r="CJ403" s="157"/>
      <c r="CK403" s="157"/>
      <c r="CL403" s="157"/>
      <c r="CM403" s="157"/>
      <c r="CN403" s="157"/>
      <c r="CO403" s="157"/>
      <c r="CP403" s="157"/>
      <c r="CQ403" s="157"/>
      <c r="CR403" s="157"/>
      <c r="CS403" s="157"/>
      <c r="CT403" s="157"/>
      <c r="CU403" s="157"/>
      <c r="CV403" s="157"/>
      <c r="CW403" s="157"/>
      <c r="CX403" s="157"/>
      <c r="CY403" s="157"/>
      <c r="CZ403" s="157"/>
      <c r="DA403" s="157"/>
      <c r="DB403" s="157"/>
      <c r="DC403" s="157"/>
      <c r="DD403" s="157"/>
      <c r="DE403" s="157"/>
      <c r="DF403" s="157"/>
      <c r="DG403" s="157"/>
      <c r="DH403" s="157"/>
      <c r="DI403" s="157"/>
      <c r="DJ403" s="157"/>
      <c r="DK403" s="157"/>
      <c r="DL403" s="157"/>
      <c r="DM403" s="157"/>
      <c r="DN403" s="157"/>
      <c r="DO403" s="157"/>
      <c r="DP403" s="157"/>
      <c r="DQ403" s="157"/>
      <c r="DR403" s="157"/>
      <c r="DS403" s="157"/>
      <c r="DT403" s="157"/>
      <c r="DU403" s="157"/>
      <c r="DV403" s="157"/>
      <c r="DW403" s="157"/>
      <c r="DX403" s="157"/>
      <c r="DY403" s="157"/>
      <c r="DZ403" s="157"/>
      <c r="EA403" s="157"/>
      <c r="EB403" s="157"/>
      <c r="EC403" s="157"/>
      <c r="ED403" s="157"/>
      <c r="EE403" s="157"/>
      <c r="EF403" s="157"/>
      <c r="EG403" s="157"/>
      <c r="EH403" s="157"/>
      <c r="EI403" s="157"/>
      <c r="EJ403" s="157"/>
      <c r="EK403" s="157"/>
      <c r="EL403" s="157"/>
      <c r="EM403" s="157"/>
      <c r="EN403" s="157"/>
      <c r="EO403" s="157"/>
      <c r="EP403" s="157"/>
      <c r="EQ403" s="157"/>
      <c r="ER403" s="157"/>
      <c r="ES403" s="157"/>
      <c r="ET403" s="157"/>
      <c r="EU403" s="157"/>
      <c r="EV403" s="157"/>
      <c r="EW403" s="157"/>
      <c r="EX403" s="157"/>
      <c r="EY403" s="157"/>
      <c r="EZ403" s="157"/>
      <c r="FA403" s="157"/>
      <c r="FB403" s="157"/>
      <c r="FC403" s="157"/>
      <c r="FD403" s="157"/>
      <c r="FE403" s="157"/>
      <c r="FF403" s="157"/>
      <c r="FG403" s="157"/>
      <c r="FH403" s="157"/>
      <c r="FI403" s="157"/>
      <c r="FJ403" s="157"/>
      <c r="FK403" s="157"/>
      <c r="FL403" s="157"/>
      <c r="FM403" s="157"/>
      <c r="FN403" s="157"/>
      <c r="FO403" s="157"/>
      <c r="FP403" s="157"/>
      <c r="FQ403" s="157"/>
      <c r="FR403" s="157"/>
      <c r="FS403" s="157"/>
      <c r="FT403" s="157"/>
      <c r="FU403" s="157"/>
      <c r="FV403" s="157"/>
      <c r="FW403" s="157"/>
      <c r="FX403" s="157"/>
      <c r="FY403" s="157"/>
      <c r="FZ403" s="157"/>
      <c r="GA403" s="157"/>
      <c r="GB403" s="157"/>
      <c r="GC403" s="157"/>
      <c r="GD403" s="157"/>
      <c r="GE403" s="157"/>
      <c r="GF403" s="157"/>
      <c r="GG403" s="157"/>
      <c r="GH403" s="157"/>
      <c r="GI403" s="157"/>
      <c r="GJ403" s="157"/>
      <c r="GK403" s="157"/>
      <c r="GL403" s="157"/>
      <c r="GM403" s="157"/>
      <c r="GN403" s="157"/>
      <c r="GO403" s="157"/>
      <c r="GP403" s="157"/>
      <c r="GQ403" s="157"/>
      <c r="GR403" s="157"/>
      <c r="GS403" s="157"/>
      <c r="GT403" s="157"/>
      <c r="GU403" s="157"/>
      <c r="GV403" s="157"/>
      <c r="GW403" s="157"/>
      <c r="GX403" s="157"/>
      <c r="GY403" s="157"/>
      <c r="GZ403" s="157"/>
      <c r="HA403" s="157"/>
      <c r="HB403" s="157"/>
      <c r="HC403" s="157"/>
      <c r="HD403" s="157"/>
      <c r="HE403" s="157"/>
      <c r="HF403" s="157"/>
      <c r="HG403" s="157"/>
      <c r="HH403" s="157"/>
      <c r="HI403" s="157"/>
      <c r="HJ403" s="157"/>
      <c r="HK403" s="157"/>
      <c r="HL403" s="157"/>
      <c r="HM403" s="157"/>
      <c r="HN403" s="157"/>
      <c r="HO403" s="157"/>
      <c r="HP403" s="157"/>
      <c r="HQ403" s="157"/>
      <c r="HR403" s="157"/>
      <c r="HS403" s="157"/>
      <c r="HT403" s="157"/>
      <c r="HU403" s="157"/>
      <c r="HV403" s="157"/>
      <c r="HW403" s="157"/>
      <c r="HX403" s="157"/>
      <c r="HY403" s="157"/>
      <c r="HZ403" s="157"/>
      <c r="IA403" s="157"/>
      <c r="IB403" s="157"/>
      <c r="IC403" s="157"/>
      <c r="ID403" s="157"/>
      <c r="IE403" s="157"/>
      <c r="IF403" s="157"/>
      <c r="IG403" s="157"/>
      <c r="IH403" s="157"/>
      <c r="II403" s="157"/>
      <c r="IJ403" s="157"/>
      <c r="IK403" s="157"/>
      <c r="IL403" s="157"/>
      <c r="IM403" s="157"/>
      <c r="IN403" s="157"/>
      <c r="IO403" s="157"/>
      <c r="IP403" s="157"/>
      <c r="IQ403" s="157"/>
      <c r="IR403" s="157"/>
      <c r="IS403" s="157"/>
      <c r="IT403" s="157"/>
      <c r="IU403" s="157"/>
      <c r="IV403" s="157"/>
      <c r="IW403" s="157"/>
      <c r="IX403" s="157"/>
      <c r="IY403" s="157"/>
      <c r="IZ403" s="157"/>
      <c r="JA403" s="157"/>
      <c r="JB403" s="157"/>
      <c r="JC403" s="157"/>
      <c r="JD403" s="157"/>
      <c r="JE403" s="157"/>
      <c r="JF403" s="157"/>
      <c r="JG403" s="157"/>
      <c r="JH403" s="157"/>
      <c r="JI403" s="157"/>
      <c r="JJ403" s="157"/>
      <c r="JK403" s="157"/>
      <c r="JL403" s="157"/>
      <c r="JM403" s="157"/>
      <c r="JN403" s="157"/>
      <c r="JO403" s="157"/>
      <c r="JP403" s="157"/>
      <c r="JQ403" s="157"/>
      <c r="JR403" s="157"/>
      <c r="JS403" s="157"/>
      <c r="JT403" s="157"/>
      <c r="JU403" s="157"/>
      <c r="JV403" s="157"/>
      <c r="JW403" s="157"/>
      <c r="JX403" s="157"/>
      <c r="JY403" s="157"/>
      <c r="JZ403" s="157"/>
      <c r="KA403" s="157"/>
      <c r="KB403" s="157"/>
      <c r="KC403" s="157"/>
      <c r="KD403" s="157"/>
      <c r="KE403" s="157"/>
      <c r="KF403" s="157"/>
      <c r="KG403" s="157"/>
      <c r="KH403" s="157"/>
      <c r="KI403" s="157"/>
      <c r="KJ403" s="157"/>
      <c r="KK403" s="157"/>
      <c r="KL403" s="157"/>
      <c r="KM403" s="157"/>
      <c r="KN403" s="157"/>
      <c r="KO403" s="157"/>
      <c r="KP403" s="157"/>
      <c r="KQ403" s="157"/>
      <c r="KR403" s="157"/>
      <c r="KS403" s="157"/>
      <c r="KT403" s="157"/>
      <c r="KU403" s="157"/>
      <c r="KV403" s="157"/>
      <c r="KW403" s="157"/>
      <c r="KX403" s="157"/>
      <c r="KY403" s="157"/>
      <c r="KZ403" s="157"/>
      <c r="LA403" s="157"/>
      <c r="LB403" s="157"/>
      <c r="LC403" s="157"/>
      <c r="LD403" s="157"/>
      <c r="LE403" s="157"/>
      <c r="LF403" s="157"/>
      <c r="LG403" s="157"/>
      <c r="LH403" s="157"/>
      <c r="LI403" s="157"/>
      <c r="LJ403" s="157"/>
      <c r="LK403" s="157"/>
      <c r="LL403" s="157"/>
      <c r="LM403" s="157"/>
      <c r="LN403" s="157"/>
      <c r="LO403" s="157"/>
      <c r="LP403" s="157"/>
      <c r="LQ403" s="157"/>
      <c r="LR403" s="157"/>
    </row>
    <row r="404" spans="1:330" s="159" customFormat="1" x14ac:dyDescent="0.2">
      <c r="A404" s="145" t="s">
        <v>616</v>
      </c>
      <c r="B404" s="145" t="s">
        <v>680</v>
      </c>
      <c r="C404" s="181">
        <v>559</v>
      </c>
      <c r="D404" s="181">
        <v>56311</v>
      </c>
      <c r="E404" s="145"/>
      <c r="F404" s="168">
        <v>323</v>
      </c>
      <c r="G404" s="148"/>
      <c r="H404" s="149"/>
      <c r="I404" s="101">
        <f>SUM(I405:I407)</f>
        <v>0</v>
      </c>
      <c r="J404" s="101">
        <f t="shared" ref="J404:AL404" si="694">SUM(J405:J407)</f>
        <v>0</v>
      </c>
      <c r="K404" s="101">
        <f t="shared" si="694"/>
        <v>0</v>
      </c>
      <c r="L404" s="101">
        <f t="shared" si="694"/>
        <v>0</v>
      </c>
      <c r="M404" s="101">
        <f t="shared" si="694"/>
        <v>0</v>
      </c>
      <c r="N404" s="101">
        <f t="shared" si="694"/>
        <v>0</v>
      </c>
      <c r="O404" s="101">
        <f t="shared" si="694"/>
        <v>0</v>
      </c>
      <c r="P404" s="101">
        <f t="shared" si="694"/>
        <v>0</v>
      </c>
      <c r="Q404" s="101">
        <f t="shared" si="694"/>
        <v>0</v>
      </c>
      <c r="R404" s="101">
        <f t="shared" si="694"/>
        <v>0</v>
      </c>
      <c r="S404" s="101">
        <f t="shared" si="694"/>
        <v>56254</v>
      </c>
      <c r="T404" s="101">
        <f t="shared" si="694"/>
        <v>0</v>
      </c>
      <c r="U404" s="101">
        <f t="shared" si="694"/>
        <v>0</v>
      </c>
      <c r="V404" s="101">
        <f t="shared" si="694"/>
        <v>0</v>
      </c>
      <c r="W404" s="101">
        <f t="shared" si="694"/>
        <v>0</v>
      </c>
      <c r="X404" s="101">
        <f t="shared" si="694"/>
        <v>0</v>
      </c>
      <c r="Y404" s="101">
        <f t="shared" si="694"/>
        <v>0</v>
      </c>
      <c r="Z404" s="101">
        <f t="shared" si="694"/>
        <v>0</v>
      </c>
      <c r="AA404" s="101">
        <f t="shared" si="694"/>
        <v>0</v>
      </c>
      <c r="AB404" s="101">
        <f t="shared" si="694"/>
        <v>0</v>
      </c>
      <c r="AC404" s="101">
        <f t="shared" si="694"/>
        <v>338804</v>
      </c>
      <c r="AD404" s="101">
        <f t="shared" si="694"/>
        <v>0</v>
      </c>
      <c r="AE404" s="101">
        <f t="shared" si="694"/>
        <v>0</v>
      </c>
      <c r="AF404" s="101">
        <f t="shared" si="694"/>
        <v>0</v>
      </c>
      <c r="AG404" s="101">
        <f t="shared" si="694"/>
        <v>0</v>
      </c>
      <c r="AH404" s="101">
        <f t="shared" si="694"/>
        <v>0</v>
      </c>
      <c r="AI404" s="101">
        <f t="shared" si="694"/>
        <v>0</v>
      </c>
      <c r="AJ404" s="101">
        <f t="shared" si="694"/>
        <v>0</v>
      </c>
      <c r="AK404" s="101">
        <f t="shared" si="694"/>
        <v>153000</v>
      </c>
      <c r="AL404" s="101">
        <f t="shared" si="694"/>
        <v>0</v>
      </c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0"/>
      <c r="BN404" s="150"/>
      <c r="BO404" s="150"/>
      <c r="BP404" s="150"/>
      <c r="BQ404" s="150"/>
      <c r="BR404" s="150"/>
      <c r="BS404" s="150"/>
      <c r="BT404" s="150"/>
      <c r="BU404" s="150"/>
      <c r="BV404" s="150"/>
      <c r="BW404" s="150"/>
      <c r="BX404" s="150"/>
      <c r="BY404" s="150"/>
      <c r="BZ404" s="150"/>
      <c r="CA404" s="150"/>
      <c r="CB404" s="150"/>
      <c r="CC404" s="150"/>
      <c r="CD404" s="150"/>
      <c r="CE404" s="150"/>
      <c r="CF404" s="150"/>
      <c r="CG404" s="150"/>
      <c r="CH404" s="150"/>
      <c r="CI404" s="150"/>
      <c r="CJ404" s="150"/>
      <c r="CK404" s="150"/>
      <c r="CL404" s="150"/>
      <c r="CM404" s="150"/>
      <c r="CN404" s="150"/>
      <c r="CO404" s="150"/>
      <c r="CP404" s="150"/>
      <c r="CQ404" s="150"/>
      <c r="CR404" s="150"/>
      <c r="CS404" s="150"/>
      <c r="CT404" s="150"/>
      <c r="CU404" s="150"/>
      <c r="CV404" s="150"/>
      <c r="CW404" s="150"/>
      <c r="CX404" s="150"/>
      <c r="CY404" s="150"/>
      <c r="CZ404" s="150"/>
      <c r="DA404" s="150"/>
      <c r="DB404" s="150"/>
      <c r="DC404" s="150"/>
      <c r="DD404" s="150"/>
      <c r="DE404" s="150"/>
      <c r="DF404" s="150"/>
      <c r="DG404" s="150"/>
      <c r="DH404" s="150"/>
      <c r="DI404" s="150"/>
      <c r="DJ404" s="150"/>
      <c r="DK404" s="150"/>
      <c r="DL404" s="150"/>
      <c r="DM404" s="150"/>
      <c r="DN404" s="150"/>
      <c r="DO404" s="150"/>
      <c r="DP404" s="150"/>
      <c r="DQ404" s="150"/>
      <c r="DR404" s="150"/>
      <c r="DS404" s="150"/>
      <c r="DT404" s="150"/>
      <c r="DU404" s="150"/>
      <c r="DV404" s="150"/>
      <c r="DW404" s="150"/>
      <c r="DX404" s="150"/>
      <c r="DY404" s="150"/>
      <c r="DZ404" s="150"/>
      <c r="EA404" s="150"/>
      <c r="EB404" s="150"/>
      <c r="EC404" s="150"/>
      <c r="ED404" s="150"/>
      <c r="EE404" s="150"/>
      <c r="EF404" s="150"/>
      <c r="EG404" s="150"/>
      <c r="EH404" s="150"/>
      <c r="EI404" s="150"/>
      <c r="EJ404" s="150"/>
      <c r="EK404" s="150"/>
      <c r="EL404" s="150"/>
      <c r="EM404" s="150"/>
      <c r="EN404" s="150"/>
      <c r="EO404" s="150"/>
      <c r="EP404" s="150"/>
      <c r="EQ404" s="150"/>
      <c r="ER404" s="150"/>
      <c r="ES404" s="150"/>
      <c r="ET404" s="150"/>
      <c r="EU404" s="150"/>
      <c r="EV404" s="150"/>
      <c r="EW404" s="150"/>
      <c r="EX404" s="150"/>
      <c r="EY404" s="150"/>
      <c r="EZ404" s="150"/>
      <c r="FA404" s="150"/>
      <c r="FB404" s="150"/>
      <c r="FC404" s="150"/>
      <c r="FD404" s="150"/>
      <c r="FE404" s="150"/>
      <c r="FF404" s="150"/>
      <c r="FG404" s="150"/>
      <c r="FH404" s="150"/>
      <c r="FI404" s="150"/>
      <c r="FJ404" s="150"/>
      <c r="FK404" s="150"/>
      <c r="FL404" s="150"/>
      <c r="FM404" s="150"/>
      <c r="FN404" s="150"/>
      <c r="FO404" s="150"/>
      <c r="FP404" s="150"/>
      <c r="FQ404" s="150"/>
      <c r="FR404" s="150"/>
      <c r="FS404" s="150"/>
      <c r="FT404" s="150"/>
      <c r="FU404" s="150"/>
      <c r="FV404" s="150"/>
      <c r="FW404" s="150"/>
      <c r="FX404" s="150"/>
      <c r="FY404" s="150"/>
      <c r="FZ404" s="150"/>
      <c r="GA404" s="150"/>
      <c r="GB404" s="150"/>
      <c r="GC404" s="150"/>
      <c r="GD404" s="150"/>
      <c r="GE404" s="150"/>
      <c r="GF404" s="150"/>
      <c r="GG404" s="150"/>
      <c r="GH404" s="150"/>
      <c r="GI404" s="150"/>
      <c r="GJ404" s="150"/>
      <c r="GK404" s="150"/>
      <c r="GL404" s="150"/>
      <c r="GM404" s="150"/>
      <c r="GN404" s="150"/>
      <c r="GO404" s="150"/>
      <c r="GP404" s="150"/>
      <c r="GQ404" s="150"/>
      <c r="GR404" s="150"/>
      <c r="GS404" s="150"/>
      <c r="GT404" s="150"/>
      <c r="GU404" s="150"/>
      <c r="GV404" s="150"/>
      <c r="GW404" s="150"/>
      <c r="GX404" s="150"/>
      <c r="GY404" s="150"/>
      <c r="GZ404" s="150"/>
      <c r="HA404" s="150"/>
      <c r="HB404" s="150"/>
      <c r="HC404" s="150"/>
      <c r="HD404" s="150"/>
      <c r="HE404" s="150"/>
      <c r="HF404" s="150"/>
      <c r="HG404" s="150"/>
      <c r="HH404" s="150"/>
      <c r="HI404" s="150"/>
      <c r="HJ404" s="150"/>
      <c r="HK404" s="150"/>
      <c r="HL404" s="150"/>
      <c r="HM404" s="150"/>
      <c r="HN404" s="150"/>
      <c r="HO404" s="150"/>
      <c r="HP404" s="150"/>
      <c r="HQ404" s="150"/>
      <c r="HR404" s="150"/>
      <c r="HS404" s="150"/>
      <c r="HT404" s="150"/>
      <c r="HU404" s="150"/>
      <c r="HV404" s="150"/>
      <c r="HW404" s="150"/>
      <c r="HX404" s="150"/>
      <c r="HY404" s="150"/>
      <c r="HZ404" s="150"/>
      <c r="IA404" s="150"/>
      <c r="IB404" s="150"/>
      <c r="IC404" s="150"/>
      <c r="ID404" s="150"/>
      <c r="IE404" s="150"/>
      <c r="IF404" s="150"/>
      <c r="IG404" s="150"/>
      <c r="IH404" s="150"/>
      <c r="II404" s="150"/>
      <c r="IJ404" s="150"/>
      <c r="IK404" s="150"/>
      <c r="IL404" s="150"/>
      <c r="IM404" s="150"/>
      <c r="IN404" s="150"/>
      <c r="IO404" s="150"/>
      <c r="IP404" s="150"/>
      <c r="IQ404" s="150"/>
      <c r="IR404" s="150"/>
      <c r="IS404" s="150"/>
      <c r="IT404" s="150"/>
      <c r="IU404" s="150"/>
      <c r="IV404" s="150"/>
      <c r="IW404" s="150"/>
      <c r="IX404" s="150"/>
      <c r="IY404" s="150"/>
      <c r="IZ404" s="150"/>
      <c r="JA404" s="150"/>
      <c r="JB404" s="150"/>
      <c r="JC404" s="150"/>
      <c r="JD404" s="150"/>
      <c r="JE404" s="150"/>
      <c r="JF404" s="150"/>
      <c r="JG404" s="150"/>
      <c r="JH404" s="150"/>
      <c r="JI404" s="150"/>
      <c r="JJ404" s="150"/>
      <c r="JK404" s="150"/>
      <c r="JL404" s="150"/>
      <c r="JM404" s="150"/>
      <c r="JN404" s="150"/>
      <c r="JO404" s="150"/>
      <c r="JP404" s="150"/>
      <c r="JQ404" s="150"/>
      <c r="JR404" s="150"/>
      <c r="JS404" s="150"/>
      <c r="JT404" s="150"/>
      <c r="JU404" s="150"/>
      <c r="JV404" s="150"/>
      <c r="JW404" s="150"/>
      <c r="JX404" s="150"/>
      <c r="JY404" s="150"/>
      <c r="JZ404" s="150"/>
      <c r="KA404" s="150"/>
      <c r="KB404" s="150"/>
      <c r="KC404" s="150"/>
      <c r="KD404" s="150"/>
      <c r="KE404" s="150"/>
      <c r="KF404" s="150"/>
      <c r="KG404" s="150"/>
      <c r="KH404" s="150"/>
      <c r="KI404" s="150"/>
      <c r="KJ404" s="150"/>
      <c r="KK404" s="150"/>
      <c r="KL404" s="150"/>
      <c r="KM404" s="150"/>
      <c r="KN404" s="150"/>
      <c r="KO404" s="150"/>
      <c r="KP404" s="150"/>
      <c r="KQ404" s="150"/>
      <c r="KR404" s="150"/>
      <c r="KS404" s="150"/>
      <c r="KT404" s="150"/>
      <c r="KU404" s="150"/>
      <c r="KV404" s="150"/>
      <c r="KW404" s="150"/>
      <c r="KX404" s="150"/>
      <c r="KY404" s="150"/>
      <c r="KZ404" s="150"/>
      <c r="LA404" s="150"/>
      <c r="LB404" s="150"/>
      <c r="LC404" s="150"/>
      <c r="LD404" s="150"/>
      <c r="LE404" s="150"/>
      <c r="LF404" s="150"/>
      <c r="LG404" s="150"/>
      <c r="LH404" s="150"/>
      <c r="LI404" s="150"/>
      <c r="LJ404" s="150"/>
      <c r="LK404" s="150"/>
      <c r="LL404" s="150"/>
      <c r="LM404" s="150"/>
      <c r="LN404" s="150"/>
      <c r="LO404" s="150"/>
      <c r="LP404" s="150"/>
      <c r="LQ404" s="150"/>
      <c r="LR404" s="150"/>
    </row>
    <row r="405" spans="1:330" s="158" customFormat="1" ht="15" x14ac:dyDescent="0.2">
      <c r="A405" s="151" t="s">
        <v>616</v>
      </c>
      <c r="B405" s="151" t="s">
        <v>680</v>
      </c>
      <c r="C405" s="181">
        <v>559</v>
      </c>
      <c r="D405" s="181">
        <v>56311</v>
      </c>
      <c r="E405" s="151" t="s">
        <v>101</v>
      </c>
      <c r="F405" s="174">
        <v>3231</v>
      </c>
      <c r="G405" s="155" t="s">
        <v>599</v>
      </c>
      <c r="H405" s="156"/>
      <c r="I405" s="94"/>
      <c r="J405" s="112"/>
      <c r="K405" s="94"/>
      <c r="L405" s="112"/>
      <c r="M405" s="118"/>
      <c r="N405" s="113"/>
      <c r="O405" s="118"/>
      <c r="P405" s="113"/>
      <c r="Q405" s="118"/>
      <c r="R405" s="113"/>
      <c r="S405" s="118">
        <v>2000</v>
      </c>
      <c r="T405" s="113"/>
      <c r="U405" s="94"/>
      <c r="V405" s="112"/>
      <c r="W405" s="118"/>
      <c r="X405" s="113"/>
      <c r="Y405" s="118"/>
      <c r="Z405" s="113"/>
      <c r="AA405" s="118"/>
      <c r="AB405" s="113"/>
      <c r="AC405" s="118"/>
      <c r="AD405" s="113"/>
      <c r="AE405" s="118"/>
      <c r="AF405" s="113"/>
      <c r="AG405" s="118"/>
      <c r="AH405" s="113"/>
      <c r="AI405" s="118"/>
      <c r="AJ405" s="113"/>
      <c r="AK405" s="118"/>
      <c r="AL405" s="113"/>
      <c r="AM405" s="157"/>
      <c r="AN405" s="157"/>
      <c r="AO405" s="157"/>
      <c r="AP405" s="157"/>
      <c r="AQ405" s="157"/>
      <c r="AR405" s="157"/>
      <c r="AS405" s="157"/>
      <c r="AT405" s="157"/>
      <c r="AU405" s="157"/>
      <c r="AV405" s="157"/>
      <c r="AW405" s="157"/>
      <c r="AX405" s="157"/>
      <c r="AY405" s="157"/>
      <c r="AZ405" s="157"/>
      <c r="BA405" s="157"/>
      <c r="BB405" s="157"/>
      <c r="BC405" s="157"/>
      <c r="BD405" s="157"/>
      <c r="BE405" s="157"/>
      <c r="BF405" s="157"/>
      <c r="BG405" s="157"/>
      <c r="BH405" s="157"/>
      <c r="BI405" s="157"/>
      <c r="BJ405" s="157"/>
      <c r="BK405" s="157"/>
      <c r="BL405" s="157"/>
      <c r="BM405" s="157"/>
      <c r="BN405" s="157"/>
      <c r="BO405" s="157"/>
      <c r="BP405" s="157"/>
      <c r="BQ405" s="157"/>
      <c r="BR405" s="157"/>
      <c r="BS405" s="157"/>
      <c r="BT405" s="157"/>
      <c r="BU405" s="157"/>
      <c r="BV405" s="157"/>
      <c r="BW405" s="157"/>
      <c r="BX405" s="157"/>
      <c r="BY405" s="157"/>
      <c r="BZ405" s="157"/>
      <c r="CA405" s="157"/>
      <c r="CB405" s="157"/>
      <c r="CC405" s="157"/>
      <c r="CD405" s="157"/>
      <c r="CE405" s="157"/>
      <c r="CF405" s="157"/>
      <c r="CG405" s="157"/>
      <c r="CH405" s="157"/>
      <c r="CI405" s="157"/>
      <c r="CJ405" s="157"/>
      <c r="CK405" s="157"/>
      <c r="CL405" s="157"/>
      <c r="CM405" s="157"/>
      <c r="CN405" s="157"/>
      <c r="CO405" s="157"/>
      <c r="CP405" s="157"/>
      <c r="CQ405" s="157"/>
      <c r="CR405" s="157"/>
      <c r="CS405" s="157"/>
      <c r="CT405" s="157"/>
      <c r="CU405" s="157"/>
      <c r="CV405" s="157"/>
      <c r="CW405" s="157"/>
      <c r="CX405" s="157"/>
      <c r="CY405" s="157"/>
      <c r="CZ405" s="157"/>
      <c r="DA405" s="157"/>
      <c r="DB405" s="157"/>
      <c r="DC405" s="157"/>
      <c r="DD405" s="157"/>
      <c r="DE405" s="157"/>
      <c r="DF405" s="157"/>
      <c r="DG405" s="157"/>
      <c r="DH405" s="157"/>
      <c r="DI405" s="157"/>
      <c r="DJ405" s="157"/>
      <c r="DK405" s="157"/>
      <c r="DL405" s="157"/>
      <c r="DM405" s="157"/>
      <c r="DN405" s="157"/>
      <c r="DO405" s="157"/>
      <c r="DP405" s="157"/>
      <c r="DQ405" s="157"/>
      <c r="DR405" s="157"/>
      <c r="DS405" s="157"/>
      <c r="DT405" s="157"/>
      <c r="DU405" s="157"/>
      <c r="DV405" s="157"/>
      <c r="DW405" s="157"/>
      <c r="DX405" s="157"/>
      <c r="DY405" s="157"/>
      <c r="DZ405" s="157"/>
      <c r="EA405" s="157"/>
      <c r="EB405" s="157"/>
      <c r="EC405" s="157"/>
      <c r="ED405" s="157"/>
      <c r="EE405" s="157"/>
      <c r="EF405" s="157"/>
      <c r="EG405" s="157"/>
      <c r="EH405" s="157"/>
      <c r="EI405" s="157"/>
      <c r="EJ405" s="157"/>
      <c r="EK405" s="157"/>
      <c r="EL405" s="157"/>
      <c r="EM405" s="157"/>
      <c r="EN405" s="157"/>
      <c r="EO405" s="157"/>
      <c r="EP405" s="157"/>
      <c r="EQ405" s="157"/>
      <c r="ER405" s="157"/>
      <c r="ES405" s="157"/>
      <c r="ET405" s="157"/>
      <c r="EU405" s="157"/>
      <c r="EV405" s="157"/>
      <c r="EW405" s="157"/>
      <c r="EX405" s="157"/>
      <c r="EY405" s="157"/>
      <c r="EZ405" s="157"/>
      <c r="FA405" s="157"/>
      <c r="FB405" s="157"/>
      <c r="FC405" s="157"/>
      <c r="FD405" s="157"/>
      <c r="FE405" s="157"/>
      <c r="FF405" s="157"/>
      <c r="FG405" s="157"/>
      <c r="FH405" s="157"/>
      <c r="FI405" s="157"/>
      <c r="FJ405" s="157"/>
      <c r="FK405" s="157"/>
      <c r="FL405" s="157"/>
      <c r="FM405" s="157"/>
      <c r="FN405" s="157"/>
      <c r="FO405" s="157"/>
      <c r="FP405" s="157"/>
      <c r="FQ405" s="157"/>
      <c r="FR405" s="157"/>
      <c r="FS405" s="157"/>
      <c r="FT405" s="157"/>
      <c r="FU405" s="157"/>
      <c r="FV405" s="157"/>
      <c r="FW405" s="157"/>
      <c r="FX405" s="157"/>
      <c r="FY405" s="157"/>
      <c r="FZ405" s="157"/>
      <c r="GA405" s="157"/>
      <c r="GB405" s="157"/>
      <c r="GC405" s="157"/>
      <c r="GD405" s="157"/>
      <c r="GE405" s="157"/>
      <c r="GF405" s="157"/>
      <c r="GG405" s="157"/>
      <c r="GH405" s="157"/>
      <c r="GI405" s="157"/>
      <c r="GJ405" s="157"/>
      <c r="GK405" s="157"/>
      <c r="GL405" s="157"/>
      <c r="GM405" s="157"/>
      <c r="GN405" s="157"/>
      <c r="GO405" s="157"/>
      <c r="GP405" s="157"/>
      <c r="GQ405" s="157"/>
      <c r="GR405" s="157"/>
      <c r="GS405" s="157"/>
      <c r="GT405" s="157"/>
      <c r="GU405" s="157"/>
      <c r="GV405" s="157"/>
      <c r="GW405" s="157"/>
      <c r="GX405" s="157"/>
      <c r="GY405" s="157"/>
      <c r="GZ405" s="157"/>
      <c r="HA405" s="157"/>
      <c r="HB405" s="157"/>
      <c r="HC405" s="157"/>
      <c r="HD405" s="157"/>
      <c r="HE405" s="157"/>
      <c r="HF405" s="157"/>
      <c r="HG405" s="157"/>
      <c r="HH405" s="157"/>
      <c r="HI405" s="157"/>
      <c r="HJ405" s="157"/>
      <c r="HK405" s="157"/>
      <c r="HL405" s="157"/>
      <c r="HM405" s="157"/>
      <c r="HN405" s="157"/>
      <c r="HO405" s="157"/>
      <c r="HP405" s="157"/>
      <c r="HQ405" s="157"/>
      <c r="HR405" s="157"/>
      <c r="HS405" s="157"/>
      <c r="HT405" s="157"/>
      <c r="HU405" s="157"/>
      <c r="HV405" s="157"/>
      <c r="HW405" s="157"/>
      <c r="HX405" s="157"/>
      <c r="HY405" s="157"/>
      <c r="HZ405" s="157"/>
      <c r="IA405" s="157"/>
      <c r="IB405" s="157"/>
      <c r="IC405" s="157"/>
      <c r="ID405" s="157"/>
      <c r="IE405" s="157"/>
      <c r="IF405" s="157"/>
      <c r="IG405" s="157"/>
      <c r="IH405" s="157"/>
      <c r="II405" s="157"/>
      <c r="IJ405" s="157"/>
      <c r="IK405" s="157"/>
      <c r="IL405" s="157"/>
      <c r="IM405" s="157"/>
      <c r="IN405" s="157"/>
      <c r="IO405" s="157"/>
      <c r="IP405" s="157"/>
      <c r="IQ405" s="157"/>
      <c r="IR405" s="157"/>
      <c r="IS405" s="157"/>
      <c r="IT405" s="157"/>
      <c r="IU405" s="157"/>
      <c r="IV405" s="157"/>
      <c r="IW405" s="157"/>
      <c r="IX405" s="157"/>
      <c r="IY405" s="157"/>
      <c r="IZ405" s="157"/>
      <c r="JA405" s="157"/>
      <c r="JB405" s="157"/>
      <c r="JC405" s="157"/>
      <c r="JD405" s="157"/>
      <c r="JE405" s="157"/>
      <c r="JF405" s="157"/>
      <c r="JG405" s="157"/>
      <c r="JH405" s="157"/>
      <c r="JI405" s="157"/>
      <c r="JJ405" s="157"/>
      <c r="JK405" s="157"/>
      <c r="JL405" s="157"/>
      <c r="JM405" s="157"/>
      <c r="JN405" s="157"/>
      <c r="JO405" s="157"/>
      <c r="JP405" s="157"/>
      <c r="JQ405" s="157"/>
      <c r="JR405" s="157"/>
      <c r="JS405" s="157"/>
      <c r="JT405" s="157"/>
      <c r="JU405" s="157"/>
      <c r="JV405" s="157"/>
      <c r="JW405" s="157"/>
      <c r="JX405" s="157"/>
      <c r="JY405" s="157"/>
      <c r="JZ405" s="157"/>
      <c r="KA405" s="157"/>
      <c r="KB405" s="157"/>
      <c r="KC405" s="157"/>
      <c r="KD405" s="157"/>
      <c r="KE405" s="157"/>
      <c r="KF405" s="157"/>
      <c r="KG405" s="157"/>
      <c r="KH405" s="157"/>
      <c r="KI405" s="157"/>
      <c r="KJ405" s="157"/>
      <c r="KK405" s="157"/>
      <c r="KL405" s="157"/>
      <c r="KM405" s="157"/>
      <c r="KN405" s="157"/>
      <c r="KO405" s="157"/>
      <c r="KP405" s="157"/>
      <c r="KQ405" s="157"/>
      <c r="KR405" s="157"/>
      <c r="KS405" s="157"/>
      <c r="KT405" s="157"/>
      <c r="KU405" s="157"/>
      <c r="KV405" s="157"/>
      <c r="KW405" s="157"/>
      <c r="KX405" s="157"/>
      <c r="KY405" s="157"/>
      <c r="KZ405" s="157"/>
      <c r="LA405" s="157"/>
      <c r="LB405" s="157"/>
      <c r="LC405" s="157"/>
      <c r="LD405" s="157"/>
      <c r="LE405" s="157"/>
      <c r="LF405" s="157"/>
      <c r="LG405" s="157"/>
      <c r="LH405" s="157"/>
      <c r="LI405" s="157"/>
      <c r="LJ405" s="157"/>
      <c r="LK405" s="157"/>
      <c r="LL405" s="157"/>
      <c r="LM405" s="157"/>
      <c r="LN405" s="157"/>
      <c r="LO405" s="157"/>
      <c r="LP405" s="157"/>
      <c r="LQ405" s="157"/>
      <c r="LR405" s="157"/>
    </row>
    <row r="406" spans="1:330" s="158" customFormat="1" ht="15" x14ac:dyDescent="0.2">
      <c r="A406" s="151" t="s">
        <v>616</v>
      </c>
      <c r="B406" s="151" t="s">
        <v>680</v>
      </c>
      <c r="C406" s="181">
        <v>559</v>
      </c>
      <c r="D406" s="181">
        <v>56311</v>
      </c>
      <c r="E406" s="151" t="s">
        <v>101</v>
      </c>
      <c r="F406" s="174">
        <v>3233</v>
      </c>
      <c r="G406" s="155" t="s">
        <v>54</v>
      </c>
      <c r="H406" s="156"/>
      <c r="I406" s="94"/>
      <c r="J406" s="112"/>
      <c r="K406" s="94"/>
      <c r="L406" s="112"/>
      <c r="M406" s="118"/>
      <c r="N406" s="113"/>
      <c r="O406" s="118"/>
      <c r="P406" s="113"/>
      <c r="Q406" s="118"/>
      <c r="R406" s="113"/>
      <c r="S406" s="118">
        <v>10500</v>
      </c>
      <c r="T406" s="113"/>
      <c r="U406" s="94"/>
      <c r="V406" s="112"/>
      <c r="W406" s="118"/>
      <c r="X406" s="113"/>
      <c r="Y406" s="118"/>
      <c r="Z406" s="113"/>
      <c r="AA406" s="118"/>
      <c r="AB406" s="113"/>
      <c r="AC406" s="118">
        <v>45850</v>
      </c>
      <c r="AD406" s="113"/>
      <c r="AE406" s="118"/>
      <c r="AF406" s="113"/>
      <c r="AG406" s="118"/>
      <c r="AH406" s="113"/>
      <c r="AI406" s="118"/>
      <c r="AJ406" s="113"/>
      <c r="AK406" s="118"/>
      <c r="AL406" s="113"/>
      <c r="AM406" s="157"/>
      <c r="AN406" s="157"/>
      <c r="AO406" s="157"/>
      <c r="AP406" s="157"/>
      <c r="AQ406" s="157"/>
      <c r="AR406" s="157"/>
      <c r="AS406" s="157"/>
      <c r="AT406" s="157"/>
      <c r="AU406" s="157"/>
      <c r="AV406" s="157"/>
      <c r="AW406" s="157"/>
      <c r="AX406" s="157"/>
      <c r="AY406" s="157"/>
      <c r="AZ406" s="157"/>
      <c r="BA406" s="157"/>
      <c r="BB406" s="157"/>
      <c r="BC406" s="157"/>
      <c r="BD406" s="157"/>
      <c r="BE406" s="157"/>
      <c r="BF406" s="157"/>
      <c r="BG406" s="157"/>
      <c r="BH406" s="157"/>
      <c r="BI406" s="157"/>
      <c r="BJ406" s="157"/>
      <c r="BK406" s="157"/>
      <c r="BL406" s="157"/>
      <c r="BM406" s="157"/>
      <c r="BN406" s="157"/>
      <c r="BO406" s="157"/>
      <c r="BP406" s="157"/>
      <c r="BQ406" s="157"/>
      <c r="BR406" s="157"/>
      <c r="BS406" s="157"/>
      <c r="BT406" s="157"/>
      <c r="BU406" s="157"/>
      <c r="BV406" s="157"/>
      <c r="BW406" s="157"/>
      <c r="BX406" s="157"/>
      <c r="BY406" s="157"/>
      <c r="BZ406" s="157"/>
      <c r="CA406" s="157"/>
      <c r="CB406" s="157"/>
      <c r="CC406" s="157"/>
      <c r="CD406" s="157"/>
      <c r="CE406" s="157"/>
      <c r="CF406" s="157"/>
      <c r="CG406" s="157"/>
      <c r="CH406" s="157"/>
      <c r="CI406" s="157"/>
      <c r="CJ406" s="157"/>
      <c r="CK406" s="157"/>
      <c r="CL406" s="157"/>
      <c r="CM406" s="157"/>
      <c r="CN406" s="157"/>
      <c r="CO406" s="157"/>
      <c r="CP406" s="157"/>
      <c r="CQ406" s="157"/>
      <c r="CR406" s="157"/>
      <c r="CS406" s="157"/>
      <c r="CT406" s="157"/>
      <c r="CU406" s="157"/>
      <c r="CV406" s="157"/>
      <c r="CW406" s="157"/>
      <c r="CX406" s="157"/>
      <c r="CY406" s="157"/>
      <c r="CZ406" s="157"/>
      <c r="DA406" s="157"/>
      <c r="DB406" s="157"/>
      <c r="DC406" s="157"/>
      <c r="DD406" s="157"/>
      <c r="DE406" s="157"/>
      <c r="DF406" s="157"/>
      <c r="DG406" s="157"/>
      <c r="DH406" s="157"/>
      <c r="DI406" s="157"/>
      <c r="DJ406" s="157"/>
      <c r="DK406" s="157"/>
      <c r="DL406" s="157"/>
      <c r="DM406" s="157"/>
      <c r="DN406" s="157"/>
      <c r="DO406" s="157"/>
      <c r="DP406" s="157"/>
      <c r="DQ406" s="157"/>
      <c r="DR406" s="157"/>
      <c r="DS406" s="157"/>
      <c r="DT406" s="157"/>
      <c r="DU406" s="157"/>
      <c r="DV406" s="157"/>
      <c r="DW406" s="157"/>
      <c r="DX406" s="157"/>
      <c r="DY406" s="157"/>
      <c r="DZ406" s="157"/>
      <c r="EA406" s="157"/>
      <c r="EB406" s="157"/>
      <c r="EC406" s="157"/>
      <c r="ED406" s="157"/>
      <c r="EE406" s="157"/>
      <c r="EF406" s="157"/>
      <c r="EG406" s="157"/>
      <c r="EH406" s="157"/>
      <c r="EI406" s="157"/>
      <c r="EJ406" s="157"/>
      <c r="EK406" s="157"/>
      <c r="EL406" s="157"/>
      <c r="EM406" s="157"/>
      <c r="EN406" s="157"/>
      <c r="EO406" s="157"/>
      <c r="EP406" s="157"/>
      <c r="EQ406" s="157"/>
      <c r="ER406" s="157"/>
      <c r="ES406" s="157"/>
      <c r="ET406" s="157"/>
      <c r="EU406" s="157"/>
      <c r="EV406" s="157"/>
      <c r="EW406" s="157"/>
      <c r="EX406" s="157"/>
      <c r="EY406" s="157"/>
      <c r="EZ406" s="157"/>
      <c r="FA406" s="157"/>
      <c r="FB406" s="157"/>
      <c r="FC406" s="157"/>
      <c r="FD406" s="157"/>
      <c r="FE406" s="157"/>
      <c r="FF406" s="157"/>
      <c r="FG406" s="157"/>
      <c r="FH406" s="157"/>
      <c r="FI406" s="157"/>
      <c r="FJ406" s="157"/>
      <c r="FK406" s="157"/>
      <c r="FL406" s="157"/>
      <c r="FM406" s="157"/>
      <c r="FN406" s="157"/>
      <c r="FO406" s="157"/>
      <c r="FP406" s="157"/>
      <c r="FQ406" s="157"/>
      <c r="FR406" s="157"/>
      <c r="FS406" s="157"/>
      <c r="FT406" s="157"/>
      <c r="FU406" s="157"/>
      <c r="FV406" s="157"/>
      <c r="FW406" s="157"/>
      <c r="FX406" s="157"/>
      <c r="FY406" s="157"/>
      <c r="FZ406" s="157"/>
      <c r="GA406" s="157"/>
      <c r="GB406" s="157"/>
      <c r="GC406" s="157"/>
      <c r="GD406" s="157"/>
      <c r="GE406" s="157"/>
      <c r="GF406" s="157"/>
      <c r="GG406" s="157"/>
      <c r="GH406" s="157"/>
      <c r="GI406" s="157"/>
      <c r="GJ406" s="157"/>
      <c r="GK406" s="157"/>
      <c r="GL406" s="157"/>
      <c r="GM406" s="157"/>
      <c r="GN406" s="157"/>
      <c r="GO406" s="157"/>
      <c r="GP406" s="157"/>
      <c r="GQ406" s="157"/>
      <c r="GR406" s="157"/>
      <c r="GS406" s="157"/>
      <c r="GT406" s="157"/>
      <c r="GU406" s="157"/>
      <c r="GV406" s="157"/>
      <c r="GW406" s="157"/>
      <c r="GX406" s="157"/>
      <c r="GY406" s="157"/>
      <c r="GZ406" s="157"/>
      <c r="HA406" s="157"/>
      <c r="HB406" s="157"/>
      <c r="HC406" s="157"/>
      <c r="HD406" s="157"/>
      <c r="HE406" s="157"/>
      <c r="HF406" s="157"/>
      <c r="HG406" s="157"/>
      <c r="HH406" s="157"/>
      <c r="HI406" s="157"/>
      <c r="HJ406" s="157"/>
      <c r="HK406" s="157"/>
      <c r="HL406" s="157"/>
      <c r="HM406" s="157"/>
      <c r="HN406" s="157"/>
      <c r="HO406" s="157"/>
      <c r="HP406" s="157"/>
      <c r="HQ406" s="157"/>
      <c r="HR406" s="157"/>
      <c r="HS406" s="157"/>
      <c r="HT406" s="157"/>
      <c r="HU406" s="157"/>
      <c r="HV406" s="157"/>
      <c r="HW406" s="157"/>
      <c r="HX406" s="157"/>
      <c r="HY406" s="157"/>
      <c r="HZ406" s="157"/>
      <c r="IA406" s="157"/>
      <c r="IB406" s="157"/>
      <c r="IC406" s="157"/>
      <c r="ID406" s="157"/>
      <c r="IE406" s="157"/>
      <c r="IF406" s="157"/>
      <c r="IG406" s="157"/>
      <c r="IH406" s="157"/>
      <c r="II406" s="157"/>
      <c r="IJ406" s="157"/>
      <c r="IK406" s="157"/>
      <c r="IL406" s="157"/>
      <c r="IM406" s="157"/>
      <c r="IN406" s="157"/>
      <c r="IO406" s="157"/>
      <c r="IP406" s="157"/>
      <c r="IQ406" s="157"/>
      <c r="IR406" s="157"/>
      <c r="IS406" s="157"/>
      <c r="IT406" s="157"/>
      <c r="IU406" s="157"/>
      <c r="IV406" s="157"/>
      <c r="IW406" s="157"/>
      <c r="IX406" s="157"/>
      <c r="IY406" s="157"/>
      <c r="IZ406" s="157"/>
      <c r="JA406" s="157"/>
      <c r="JB406" s="157"/>
      <c r="JC406" s="157"/>
      <c r="JD406" s="157"/>
      <c r="JE406" s="157"/>
      <c r="JF406" s="157"/>
      <c r="JG406" s="157"/>
      <c r="JH406" s="157"/>
      <c r="JI406" s="157"/>
      <c r="JJ406" s="157"/>
      <c r="JK406" s="157"/>
      <c r="JL406" s="157"/>
      <c r="JM406" s="157"/>
      <c r="JN406" s="157"/>
      <c r="JO406" s="157"/>
      <c r="JP406" s="157"/>
      <c r="JQ406" s="157"/>
      <c r="JR406" s="157"/>
      <c r="JS406" s="157"/>
      <c r="JT406" s="157"/>
      <c r="JU406" s="157"/>
      <c r="JV406" s="157"/>
      <c r="JW406" s="157"/>
      <c r="JX406" s="157"/>
      <c r="JY406" s="157"/>
      <c r="JZ406" s="157"/>
      <c r="KA406" s="157"/>
      <c r="KB406" s="157"/>
      <c r="KC406" s="157"/>
      <c r="KD406" s="157"/>
      <c r="KE406" s="157"/>
      <c r="KF406" s="157"/>
      <c r="KG406" s="157"/>
      <c r="KH406" s="157"/>
      <c r="KI406" s="157"/>
      <c r="KJ406" s="157"/>
      <c r="KK406" s="157"/>
      <c r="KL406" s="157"/>
      <c r="KM406" s="157"/>
      <c r="KN406" s="157"/>
      <c r="KO406" s="157"/>
      <c r="KP406" s="157"/>
      <c r="KQ406" s="157"/>
      <c r="KR406" s="157"/>
      <c r="KS406" s="157"/>
      <c r="KT406" s="157"/>
      <c r="KU406" s="157"/>
      <c r="KV406" s="157"/>
      <c r="KW406" s="157"/>
      <c r="KX406" s="157"/>
      <c r="KY406" s="157"/>
      <c r="KZ406" s="157"/>
      <c r="LA406" s="157"/>
      <c r="LB406" s="157"/>
      <c r="LC406" s="157"/>
      <c r="LD406" s="157"/>
      <c r="LE406" s="157"/>
      <c r="LF406" s="157"/>
      <c r="LG406" s="157"/>
      <c r="LH406" s="157"/>
      <c r="LI406" s="157"/>
      <c r="LJ406" s="157"/>
      <c r="LK406" s="157"/>
      <c r="LL406" s="157"/>
      <c r="LM406" s="157"/>
      <c r="LN406" s="157"/>
      <c r="LO406" s="157"/>
      <c r="LP406" s="157"/>
      <c r="LQ406" s="157"/>
      <c r="LR406" s="157"/>
    </row>
    <row r="407" spans="1:330" s="158" customFormat="1" ht="15" x14ac:dyDescent="0.2">
      <c r="A407" s="151" t="s">
        <v>616</v>
      </c>
      <c r="B407" s="151" t="s">
        <v>680</v>
      </c>
      <c r="C407" s="181">
        <v>559</v>
      </c>
      <c r="D407" s="181">
        <v>56311</v>
      </c>
      <c r="E407" s="151" t="s">
        <v>101</v>
      </c>
      <c r="F407" s="174">
        <v>3237</v>
      </c>
      <c r="G407" s="155" t="s">
        <v>58</v>
      </c>
      <c r="H407" s="156"/>
      <c r="I407" s="94"/>
      <c r="J407" s="106"/>
      <c r="K407" s="94"/>
      <c r="L407" s="106"/>
      <c r="M407" s="118"/>
      <c r="N407" s="121"/>
      <c r="O407" s="118"/>
      <c r="P407" s="121"/>
      <c r="Q407" s="118"/>
      <c r="R407" s="121"/>
      <c r="S407" s="118">
        <v>43754</v>
      </c>
      <c r="T407" s="121"/>
      <c r="U407" s="94"/>
      <c r="V407" s="106"/>
      <c r="W407" s="118"/>
      <c r="X407" s="121"/>
      <c r="Y407" s="118"/>
      <c r="Z407" s="121"/>
      <c r="AA407" s="118"/>
      <c r="AB407" s="121"/>
      <c r="AC407" s="118">
        <v>292954</v>
      </c>
      <c r="AD407" s="121"/>
      <c r="AE407" s="118"/>
      <c r="AF407" s="121"/>
      <c r="AG407" s="118"/>
      <c r="AH407" s="121"/>
      <c r="AI407" s="118"/>
      <c r="AJ407" s="121"/>
      <c r="AK407" s="118">
        <v>153000</v>
      </c>
      <c r="AL407" s="121"/>
      <c r="AM407" s="157"/>
      <c r="AN407" s="157"/>
      <c r="AO407" s="157"/>
      <c r="AP407" s="157"/>
      <c r="AQ407" s="157"/>
      <c r="AR407" s="157"/>
      <c r="AS407" s="157"/>
      <c r="AT407" s="157"/>
      <c r="AU407" s="157"/>
      <c r="AV407" s="157"/>
      <c r="AW407" s="157"/>
      <c r="AX407" s="157"/>
      <c r="AY407" s="157"/>
      <c r="AZ407" s="157"/>
      <c r="BA407" s="157"/>
      <c r="BB407" s="157"/>
      <c r="BC407" s="157"/>
      <c r="BD407" s="157"/>
      <c r="BE407" s="157"/>
      <c r="BF407" s="157"/>
      <c r="BG407" s="157"/>
      <c r="BH407" s="157"/>
      <c r="BI407" s="157"/>
      <c r="BJ407" s="157"/>
      <c r="BK407" s="157"/>
      <c r="BL407" s="157"/>
      <c r="BM407" s="157"/>
      <c r="BN407" s="157"/>
      <c r="BO407" s="157"/>
      <c r="BP407" s="157"/>
      <c r="BQ407" s="157"/>
      <c r="BR407" s="157"/>
      <c r="BS407" s="157"/>
      <c r="BT407" s="157"/>
      <c r="BU407" s="157"/>
      <c r="BV407" s="157"/>
      <c r="BW407" s="157"/>
      <c r="BX407" s="157"/>
      <c r="BY407" s="157"/>
      <c r="BZ407" s="157"/>
      <c r="CA407" s="157"/>
      <c r="CB407" s="157"/>
      <c r="CC407" s="157"/>
      <c r="CD407" s="157"/>
      <c r="CE407" s="157"/>
      <c r="CF407" s="157"/>
      <c r="CG407" s="157"/>
      <c r="CH407" s="157"/>
      <c r="CI407" s="157"/>
      <c r="CJ407" s="157"/>
      <c r="CK407" s="157"/>
      <c r="CL407" s="157"/>
      <c r="CM407" s="157"/>
      <c r="CN407" s="157"/>
      <c r="CO407" s="157"/>
      <c r="CP407" s="157"/>
      <c r="CQ407" s="157"/>
      <c r="CR407" s="157"/>
      <c r="CS407" s="157"/>
      <c r="CT407" s="157"/>
      <c r="CU407" s="157"/>
      <c r="CV407" s="157"/>
      <c r="CW407" s="157"/>
      <c r="CX407" s="157"/>
      <c r="CY407" s="157"/>
      <c r="CZ407" s="157"/>
      <c r="DA407" s="157"/>
      <c r="DB407" s="157"/>
      <c r="DC407" s="157"/>
      <c r="DD407" s="157"/>
      <c r="DE407" s="157"/>
      <c r="DF407" s="157"/>
      <c r="DG407" s="157"/>
      <c r="DH407" s="157"/>
      <c r="DI407" s="157"/>
      <c r="DJ407" s="157"/>
      <c r="DK407" s="157"/>
      <c r="DL407" s="157"/>
      <c r="DM407" s="157"/>
      <c r="DN407" s="157"/>
      <c r="DO407" s="157"/>
      <c r="DP407" s="157"/>
      <c r="DQ407" s="157"/>
      <c r="DR407" s="157"/>
      <c r="DS407" s="157"/>
      <c r="DT407" s="157"/>
      <c r="DU407" s="157"/>
      <c r="DV407" s="157"/>
      <c r="DW407" s="157"/>
      <c r="DX407" s="157"/>
      <c r="DY407" s="157"/>
      <c r="DZ407" s="157"/>
      <c r="EA407" s="157"/>
      <c r="EB407" s="157"/>
      <c r="EC407" s="157"/>
      <c r="ED407" s="157"/>
      <c r="EE407" s="157"/>
      <c r="EF407" s="157"/>
      <c r="EG407" s="157"/>
      <c r="EH407" s="157"/>
      <c r="EI407" s="157"/>
      <c r="EJ407" s="157"/>
      <c r="EK407" s="157"/>
      <c r="EL407" s="157"/>
      <c r="EM407" s="157"/>
      <c r="EN407" s="157"/>
      <c r="EO407" s="157"/>
      <c r="EP407" s="157"/>
      <c r="EQ407" s="157"/>
      <c r="ER407" s="157"/>
      <c r="ES407" s="157"/>
      <c r="ET407" s="157"/>
      <c r="EU407" s="157"/>
      <c r="EV407" s="157"/>
      <c r="EW407" s="157"/>
      <c r="EX407" s="157"/>
      <c r="EY407" s="157"/>
      <c r="EZ407" s="157"/>
      <c r="FA407" s="157"/>
      <c r="FB407" s="157"/>
      <c r="FC407" s="157"/>
      <c r="FD407" s="157"/>
      <c r="FE407" s="157"/>
      <c r="FF407" s="157"/>
      <c r="FG407" s="157"/>
      <c r="FH407" s="157"/>
      <c r="FI407" s="157"/>
      <c r="FJ407" s="157"/>
      <c r="FK407" s="157"/>
      <c r="FL407" s="157"/>
      <c r="FM407" s="157"/>
      <c r="FN407" s="157"/>
      <c r="FO407" s="157"/>
      <c r="FP407" s="157"/>
      <c r="FQ407" s="157"/>
      <c r="FR407" s="157"/>
      <c r="FS407" s="157"/>
      <c r="FT407" s="157"/>
      <c r="FU407" s="157"/>
      <c r="FV407" s="157"/>
      <c r="FW407" s="157"/>
      <c r="FX407" s="157"/>
      <c r="FY407" s="157"/>
      <c r="FZ407" s="157"/>
      <c r="GA407" s="157"/>
      <c r="GB407" s="157"/>
      <c r="GC407" s="157"/>
      <c r="GD407" s="157"/>
      <c r="GE407" s="157"/>
      <c r="GF407" s="157"/>
      <c r="GG407" s="157"/>
      <c r="GH407" s="157"/>
      <c r="GI407" s="157"/>
      <c r="GJ407" s="157"/>
      <c r="GK407" s="157"/>
      <c r="GL407" s="157"/>
      <c r="GM407" s="157"/>
      <c r="GN407" s="157"/>
      <c r="GO407" s="157"/>
      <c r="GP407" s="157"/>
      <c r="GQ407" s="157"/>
      <c r="GR407" s="157"/>
      <c r="GS407" s="157"/>
      <c r="GT407" s="157"/>
      <c r="GU407" s="157"/>
      <c r="GV407" s="157"/>
      <c r="GW407" s="157"/>
      <c r="GX407" s="157"/>
      <c r="GY407" s="157"/>
      <c r="GZ407" s="157"/>
      <c r="HA407" s="157"/>
      <c r="HB407" s="157"/>
      <c r="HC407" s="157"/>
      <c r="HD407" s="157"/>
      <c r="HE407" s="157"/>
      <c r="HF407" s="157"/>
      <c r="HG407" s="157"/>
      <c r="HH407" s="157"/>
      <c r="HI407" s="157"/>
      <c r="HJ407" s="157"/>
      <c r="HK407" s="157"/>
      <c r="HL407" s="157"/>
      <c r="HM407" s="157"/>
      <c r="HN407" s="157"/>
      <c r="HO407" s="157"/>
      <c r="HP407" s="157"/>
      <c r="HQ407" s="157"/>
      <c r="HR407" s="157"/>
      <c r="HS407" s="157"/>
      <c r="HT407" s="157"/>
      <c r="HU407" s="157"/>
      <c r="HV407" s="157"/>
      <c r="HW407" s="157"/>
      <c r="HX407" s="157"/>
      <c r="HY407" s="157"/>
      <c r="HZ407" s="157"/>
      <c r="IA407" s="157"/>
      <c r="IB407" s="157"/>
      <c r="IC407" s="157"/>
      <c r="ID407" s="157"/>
      <c r="IE407" s="157"/>
      <c r="IF407" s="157"/>
      <c r="IG407" s="157"/>
      <c r="IH407" s="157"/>
      <c r="II407" s="157"/>
      <c r="IJ407" s="157"/>
      <c r="IK407" s="157"/>
      <c r="IL407" s="157"/>
      <c r="IM407" s="157"/>
      <c r="IN407" s="157"/>
      <c r="IO407" s="157"/>
      <c r="IP407" s="157"/>
      <c r="IQ407" s="157"/>
      <c r="IR407" s="157"/>
      <c r="IS407" s="157"/>
      <c r="IT407" s="157"/>
      <c r="IU407" s="157"/>
      <c r="IV407" s="157"/>
      <c r="IW407" s="157"/>
      <c r="IX407" s="157"/>
      <c r="IY407" s="157"/>
      <c r="IZ407" s="157"/>
      <c r="JA407" s="157"/>
      <c r="JB407" s="157"/>
      <c r="JC407" s="157"/>
      <c r="JD407" s="157"/>
      <c r="JE407" s="157"/>
      <c r="JF407" s="157"/>
      <c r="JG407" s="157"/>
      <c r="JH407" s="157"/>
      <c r="JI407" s="157"/>
      <c r="JJ407" s="157"/>
      <c r="JK407" s="157"/>
      <c r="JL407" s="157"/>
      <c r="JM407" s="157"/>
      <c r="JN407" s="157"/>
      <c r="JO407" s="157"/>
      <c r="JP407" s="157"/>
      <c r="JQ407" s="157"/>
      <c r="JR407" s="157"/>
      <c r="JS407" s="157"/>
      <c r="JT407" s="157"/>
      <c r="JU407" s="157"/>
      <c r="JV407" s="157"/>
      <c r="JW407" s="157"/>
      <c r="JX407" s="157"/>
      <c r="JY407" s="157"/>
      <c r="JZ407" s="157"/>
      <c r="KA407" s="157"/>
      <c r="KB407" s="157"/>
      <c r="KC407" s="157"/>
      <c r="KD407" s="157"/>
      <c r="KE407" s="157"/>
      <c r="KF407" s="157"/>
      <c r="KG407" s="157"/>
      <c r="KH407" s="157"/>
      <c r="KI407" s="157"/>
      <c r="KJ407" s="157"/>
      <c r="KK407" s="157"/>
      <c r="KL407" s="157"/>
      <c r="KM407" s="157"/>
      <c r="KN407" s="157"/>
      <c r="KO407" s="157"/>
      <c r="KP407" s="157"/>
      <c r="KQ407" s="157"/>
      <c r="KR407" s="157"/>
      <c r="KS407" s="157"/>
      <c r="KT407" s="157"/>
      <c r="KU407" s="157"/>
      <c r="KV407" s="157"/>
      <c r="KW407" s="157"/>
      <c r="KX407" s="157"/>
      <c r="KY407" s="157"/>
      <c r="KZ407" s="157"/>
      <c r="LA407" s="157"/>
      <c r="LB407" s="157"/>
      <c r="LC407" s="157"/>
      <c r="LD407" s="157"/>
      <c r="LE407" s="157"/>
      <c r="LF407" s="157"/>
      <c r="LG407" s="157"/>
      <c r="LH407" s="157"/>
      <c r="LI407" s="157"/>
      <c r="LJ407" s="157"/>
      <c r="LK407" s="157"/>
      <c r="LL407" s="157"/>
      <c r="LM407" s="157"/>
      <c r="LN407" s="157"/>
      <c r="LO407" s="157"/>
      <c r="LP407" s="157"/>
      <c r="LQ407" s="157"/>
      <c r="LR407" s="157"/>
    </row>
    <row r="408" spans="1:330" s="159" customFormat="1" x14ac:dyDescent="0.2">
      <c r="A408" s="145" t="s">
        <v>616</v>
      </c>
      <c r="B408" s="145" t="s">
        <v>680</v>
      </c>
      <c r="C408" s="181">
        <v>559</v>
      </c>
      <c r="D408" s="181">
        <v>56311</v>
      </c>
      <c r="E408" s="145"/>
      <c r="F408" s="168">
        <v>329</v>
      </c>
      <c r="G408" s="148"/>
      <c r="H408" s="149"/>
      <c r="I408" s="101">
        <f t="shared" ref="I408:AL408" si="695">I409</f>
        <v>0</v>
      </c>
      <c r="J408" s="101">
        <f t="shared" si="695"/>
        <v>0</v>
      </c>
      <c r="K408" s="101">
        <f t="shared" si="695"/>
        <v>0</v>
      </c>
      <c r="L408" s="101">
        <f t="shared" si="695"/>
        <v>0</v>
      </c>
      <c r="M408" s="108">
        <f t="shared" si="695"/>
        <v>0</v>
      </c>
      <c r="N408" s="108">
        <f t="shared" si="695"/>
        <v>0</v>
      </c>
      <c r="O408" s="108">
        <f t="shared" si="695"/>
        <v>0</v>
      </c>
      <c r="P408" s="108">
        <f t="shared" si="695"/>
        <v>0</v>
      </c>
      <c r="Q408" s="108">
        <f t="shared" si="695"/>
        <v>0</v>
      </c>
      <c r="R408" s="108">
        <f t="shared" si="695"/>
        <v>0</v>
      </c>
      <c r="S408" s="108">
        <f t="shared" si="695"/>
        <v>2000</v>
      </c>
      <c r="T408" s="108">
        <f t="shared" si="695"/>
        <v>0</v>
      </c>
      <c r="U408" s="101">
        <f t="shared" si="695"/>
        <v>0</v>
      </c>
      <c r="V408" s="101">
        <f t="shared" si="695"/>
        <v>0</v>
      </c>
      <c r="W408" s="108">
        <f t="shared" si="695"/>
        <v>0</v>
      </c>
      <c r="X408" s="108">
        <f t="shared" si="695"/>
        <v>0</v>
      </c>
      <c r="Y408" s="108">
        <f t="shared" si="695"/>
        <v>0</v>
      </c>
      <c r="Z408" s="108">
        <f t="shared" si="695"/>
        <v>0</v>
      </c>
      <c r="AA408" s="108">
        <f t="shared" si="695"/>
        <v>0</v>
      </c>
      <c r="AB408" s="108">
        <f t="shared" si="695"/>
        <v>0</v>
      </c>
      <c r="AC408" s="108">
        <f t="shared" si="695"/>
        <v>5000</v>
      </c>
      <c r="AD408" s="108">
        <f t="shared" si="695"/>
        <v>0</v>
      </c>
      <c r="AE408" s="108">
        <f t="shared" si="695"/>
        <v>0</v>
      </c>
      <c r="AF408" s="108">
        <f t="shared" si="695"/>
        <v>0</v>
      </c>
      <c r="AG408" s="108">
        <f t="shared" si="695"/>
        <v>0</v>
      </c>
      <c r="AH408" s="108">
        <f t="shared" si="695"/>
        <v>0</v>
      </c>
      <c r="AI408" s="108">
        <f t="shared" si="695"/>
        <v>0</v>
      </c>
      <c r="AJ408" s="108">
        <f t="shared" si="695"/>
        <v>0</v>
      </c>
      <c r="AK408" s="108">
        <f t="shared" si="695"/>
        <v>0</v>
      </c>
      <c r="AL408" s="108">
        <f t="shared" si="695"/>
        <v>0</v>
      </c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0"/>
      <c r="BN408" s="150"/>
      <c r="BO408" s="150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  <c r="CA408" s="150"/>
      <c r="CB408" s="150"/>
      <c r="CC408" s="150"/>
      <c r="CD408" s="150"/>
      <c r="CE408" s="150"/>
      <c r="CF408" s="150"/>
      <c r="CG408" s="150"/>
      <c r="CH408" s="150"/>
      <c r="CI408" s="150"/>
      <c r="CJ408" s="150"/>
      <c r="CK408" s="150"/>
      <c r="CL408" s="150"/>
      <c r="CM408" s="150"/>
      <c r="CN408" s="150"/>
      <c r="CO408" s="150"/>
      <c r="CP408" s="150"/>
      <c r="CQ408" s="150"/>
      <c r="CR408" s="150"/>
      <c r="CS408" s="150"/>
      <c r="CT408" s="150"/>
      <c r="CU408" s="150"/>
      <c r="CV408" s="150"/>
      <c r="CW408" s="150"/>
      <c r="CX408" s="150"/>
      <c r="CY408" s="150"/>
      <c r="CZ408" s="150"/>
      <c r="DA408" s="150"/>
      <c r="DB408" s="150"/>
      <c r="DC408" s="150"/>
      <c r="DD408" s="150"/>
      <c r="DE408" s="150"/>
      <c r="DF408" s="150"/>
      <c r="DG408" s="150"/>
      <c r="DH408" s="150"/>
      <c r="DI408" s="150"/>
      <c r="DJ408" s="150"/>
      <c r="DK408" s="150"/>
      <c r="DL408" s="150"/>
      <c r="DM408" s="150"/>
      <c r="DN408" s="150"/>
      <c r="DO408" s="150"/>
      <c r="DP408" s="150"/>
      <c r="DQ408" s="150"/>
      <c r="DR408" s="150"/>
      <c r="DS408" s="150"/>
      <c r="DT408" s="150"/>
      <c r="DU408" s="150"/>
      <c r="DV408" s="150"/>
      <c r="DW408" s="150"/>
      <c r="DX408" s="150"/>
      <c r="DY408" s="150"/>
      <c r="DZ408" s="150"/>
      <c r="EA408" s="150"/>
      <c r="EB408" s="150"/>
      <c r="EC408" s="150"/>
      <c r="ED408" s="150"/>
      <c r="EE408" s="150"/>
      <c r="EF408" s="150"/>
      <c r="EG408" s="150"/>
      <c r="EH408" s="150"/>
      <c r="EI408" s="150"/>
      <c r="EJ408" s="150"/>
      <c r="EK408" s="150"/>
      <c r="EL408" s="150"/>
      <c r="EM408" s="150"/>
      <c r="EN408" s="150"/>
      <c r="EO408" s="150"/>
      <c r="EP408" s="150"/>
      <c r="EQ408" s="150"/>
      <c r="ER408" s="150"/>
      <c r="ES408" s="150"/>
      <c r="ET408" s="150"/>
      <c r="EU408" s="150"/>
      <c r="EV408" s="150"/>
      <c r="EW408" s="150"/>
      <c r="EX408" s="150"/>
      <c r="EY408" s="150"/>
      <c r="EZ408" s="150"/>
      <c r="FA408" s="150"/>
      <c r="FB408" s="150"/>
      <c r="FC408" s="150"/>
      <c r="FD408" s="150"/>
      <c r="FE408" s="150"/>
      <c r="FF408" s="150"/>
      <c r="FG408" s="150"/>
      <c r="FH408" s="150"/>
      <c r="FI408" s="150"/>
      <c r="FJ408" s="150"/>
      <c r="FK408" s="150"/>
      <c r="FL408" s="150"/>
      <c r="FM408" s="150"/>
      <c r="FN408" s="150"/>
      <c r="FO408" s="150"/>
      <c r="FP408" s="150"/>
      <c r="FQ408" s="150"/>
      <c r="FR408" s="150"/>
      <c r="FS408" s="150"/>
      <c r="FT408" s="150"/>
      <c r="FU408" s="150"/>
      <c r="FV408" s="150"/>
      <c r="FW408" s="150"/>
      <c r="FX408" s="150"/>
      <c r="FY408" s="150"/>
      <c r="FZ408" s="150"/>
      <c r="GA408" s="150"/>
      <c r="GB408" s="150"/>
      <c r="GC408" s="150"/>
      <c r="GD408" s="150"/>
      <c r="GE408" s="150"/>
      <c r="GF408" s="150"/>
      <c r="GG408" s="150"/>
      <c r="GH408" s="150"/>
      <c r="GI408" s="150"/>
      <c r="GJ408" s="150"/>
      <c r="GK408" s="150"/>
      <c r="GL408" s="150"/>
      <c r="GM408" s="150"/>
      <c r="GN408" s="150"/>
      <c r="GO408" s="150"/>
      <c r="GP408" s="150"/>
      <c r="GQ408" s="150"/>
      <c r="GR408" s="150"/>
      <c r="GS408" s="150"/>
      <c r="GT408" s="150"/>
      <c r="GU408" s="150"/>
      <c r="GV408" s="150"/>
      <c r="GW408" s="150"/>
      <c r="GX408" s="150"/>
      <c r="GY408" s="150"/>
      <c r="GZ408" s="150"/>
      <c r="HA408" s="150"/>
      <c r="HB408" s="150"/>
      <c r="HC408" s="150"/>
      <c r="HD408" s="150"/>
      <c r="HE408" s="150"/>
      <c r="HF408" s="150"/>
      <c r="HG408" s="150"/>
      <c r="HH408" s="150"/>
      <c r="HI408" s="150"/>
      <c r="HJ408" s="150"/>
      <c r="HK408" s="150"/>
      <c r="HL408" s="150"/>
      <c r="HM408" s="150"/>
      <c r="HN408" s="150"/>
      <c r="HO408" s="150"/>
      <c r="HP408" s="150"/>
      <c r="HQ408" s="150"/>
      <c r="HR408" s="150"/>
      <c r="HS408" s="150"/>
      <c r="HT408" s="150"/>
      <c r="HU408" s="150"/>
      <c r="HV408" s="150"/>
      <c r="HW408" s="150"/>
      <c r="HX408" s="150"/>
      <c r="HY408" s="150"/>
      <c r="HZ408" s="150"/>
      <c r="IA408" s="150"/>
      <c r="IB408" s="150"/>
      <c r="IC408" s="150"/>
      <c r="ID408" s="150"/>
      <c r="IE408" s="150"/>
      <c r="IF408" s="150"/>
      <c r="IG408" s="150"/>
      <c r="IH408" s="150"/>
      <c r="II408" s="150"/>
      <c r="IJ408" s="150"/>
      <c r="IK408" s="150"/>
      <c r="IL408" s="150"/>
      <c r="IM408" s="150"/>
      <c r="IN408" s="150"/>
      <c r="IO408" s="150"/>
      <c r="IP408" s="150"/>
      <c r="IQ408" s="150"/>
      <c r="IR408" s="150"/>
      <c r="IS408" s="150"/>
      <c r="IT408" s="150"/>
      <c r="IU408" s="150"/>
      <c r="IV408" s="150"/>
      <c r="IW408" s="150"/>
      <c r="IX408" s="150"/>
      <c r="IY408" s="150"/>
      <c r="IZ408" s="150"/>
      <c r="JA408" s="150"/>
      <c r="JB408" s="150"/>
      <c r="JC408" s="150"/>
      <c r="JD408" s="150"/>
      <c r="JE408" s="150"/>
      <c r="JF408" s="150"/>
      <c r="JG408" s="150"/>
      <c r="JH408" s="150"/>
      <c r="JI408" s="150"/>
      <c r="JJ408" s="150"/>
      <c r="JK408" s="150"/>
      <c r="JL408" s="150"/>
      <c r="JM408" s="150"/>
      <c r="JN408" s="150"/>
      <c r="JO408" s="150"/>
      <c r="JP408" s="150"/>
      <c r="JQ408" s="150"/>
      <c r="JR408" s="150"/>
      <c r="JS408" s="150"/>
      <c r="JT408" s="150"/>
      <c r="JU408" s="150"/>
      <c r="JV408" s="150"/>
      <c r="JW408" s="150"/>
      <c r="JX408" s="150"/>
      <c r="JY408" s="150"/>
      <c r="JZ408" s="150"/>
      <c r="KA408" s="150"/>
      <c r="KB408" s="150"/>
      <c r="KC408" s="150"/>
      <c r="KD408" s="150"/>
      <c r="KE408" s="150"/>
      <c r="KF408" s="150"/>
      <c r="KG408" s="150"/>
      <c r="KH408" s="150"/>
      <c r="KI408" s="150"/>
      <c r="KJ408" s="150"/>
      <c r="KK408" s="150"/>
      <c r="KL408" s="150"/>
      <c r="KM408" s="150"/>
      <c r="KN408" s="150"/>
      <c r="KO408" s="150"/>
      <c r="KP408" s="150"/>
      <c r="KQ408" s="150"/>
      <c r="KR408" s="150"/>
      <c r="KS408" s="150"/>
      <c r="KT408" s="150"/>
      <c r="KU408" s="150"/>
      <c r="KV408" s="150"/>
      <c r="KW408" s="150"/>
      <c r="KX408" s="150"/>
      <c r="KY408" s="150"/>
      <c r="KZ408" s="150"/>
      <c r="LA408" s="150"/>
      <c r="LB408" s="150"/>
      <c r="LC408" s="150"/>
      <c r="LD408" s="150"/>
      <c r="LE408" s="150"/>
      <c r="LF408" s="150"/>
      <c r="LG408" s="150"/>
      <c r="LH408" s="150"/>
      <c r="LI408" s="150"/>
      <c r="LJ408" s="150"/>
      <c r="LK408" s="150"/>
      <c r="LL408" s="150"/>
      <c r="LM408" s="150"/>
      <c r="LN408" s="150"/>
      <c r="LO408" s="150"/>
      <c r="LP408" s="150"/>
      <c r="LQ408" s="150"/>
      <c r="LR408" s="150"/>
    </row>
    <row r="409" spans="1:330" s="158" customFormat="1" ht="15" x14ac:dyDescent="0.2">
      <c r="A409" s="151" t="s">
        <v>616</v>
      </c>
      <c r="B409" s="151" t="s">
        <v>680</v>
      </c>
      <c r="C409" s="181">
        <v>559</v>
      </c>
      <c r="D409" s="181">
        <v>56311</v>
      </c>
      <c r="E409" s="151" t="s">
        <v>101</v>
      </c>
      <c r="F409" s="174">
        <v>3293</v>
      </c>
      <c r="G409" s="155" t="s">
        <v>64</v>
      </c>
      <c r="H409" s="156"/>
      <c r="I409" s="94"/>
      <c r="J409" s="112"/>
      <c r="K409" s="94"/>
      <c r="L409" s="112"/>
      <c r="M409" s="118"/>
      <c r="N409" s="113"/>
      <c r="O409" s="118"/>
      <c r="P409" s="113"/>
      <c r="Q409" s="118"/>
      <c r="R409" s="113"/>
      <c r="S409" s="118">
        <v>2000</v>
      </c>
      <c r="T409" s="113"/>
      <c r="U409" s="94"/>
      <c r="V409" s="112"/>
      <c r="W409" s="118"/>
      <c r="X409" s="113"/>
      <c r="Y409" s="118"/>
      <c r="Z409" s="113"/>
      <c r="AA409" s="118"/>
      <c r="AB409" s="113"/>
      <c r="AC409" s="118">
        <v>5000</v>
      </c>
      <c r="AD409" s="113"/>
      <c r="AE409" s="118"/>
      <c r="AF409" s="113"/>
      <c r="AG409" s="118"/>
      <c r="AH409" s="113"/>
      <c r="AI409" s="118"/>
      <c r="AJ409" s="113"/>
      <c r="AK409" s="118"/>
      <c r="AL409" s="113"/>
      <c r="AM409" s="157"/>
      <c r="AN409" s="157"/>
      <c r="AO409" s="157"/>
      <c r="AP409" s="157"/>
      <c r="AQ409" s="157"/>
      <c r="AR409" s="157"/>
      <c r="AS409" s="157"/>
      <c r="AT409" s="157"/>
      <c r="AU409" s="157"/>
      <c r="AV409" s="157"/>
      <c r="AW409" s="157"/>
      <c r="AX409" s="157"/>
      <c r="AY409" s="157"/>
      <c r="AZ409" s="157"/>
      <c r="BA409" s="157"/>
      <c r="BB409" s="157"/>
      <c r="BC409" s="157"/>
      <c r="BD409" s="157"/>
      <c r="BE409" s="157"/>
      <c r="BF409" s="157"/>
      <c r="BG409" s="157"/>
      <c r="BH409" s="157"/>
      <c r="BI409" s="157"/>
      <c r="BJ409" s="157"/>
      <c r="BK409" s="157"/>
      <c r="BL409" s="157"/>
      <c r="BM409" s="157"/>
      <c r="BN409" s="157"/>
      <c r="BO409" s="157"/>
      <c r="BP409" s="157"/>
      <c r="BQ409" s="157"/>
      <c r="BR409" s="157"/>
      <c r="BS409" s="157"/>
      <c r="BT409" s="157"/>
      <c r="BU409" s="157"/>
      <c r="BV409" s="157"/>
      <c r="BW409" s="157"/>
      <c r="BX409" s="157"/>
      <c r="BY409" s="157"/>
      <c r="BZ409" s="157"/>
      <c r="CA409" s="157"/>
      <c r="CB409" s="157"/>
      <c r="CC409" s="157"/>
      <c r="CD409" s="157"/>
      <c r="CE409" s="157"/>
      <c r="CF409" s="157"/>
      <c r="CG409" s="157"/>
      <c r="CH409" s="157"/>
      <c r="CI409" s="157"/>
      <c r="CJ409" s="157"/>
      <c r="CK409" s="157"/>
      <c r="CL409" s="157"/>
      <c r="CM409" s="157"/>
      <c r="CN409" s="157"/>
      <c r="CO409" s="157"/>
      <c r="CP409" s="157"/>
      <c r="CQ409" s="157"/>
      <c r="CR409" s="157"/>
      <c r="CS409" s="157"/>
      <c r="CT409" s="157"/>
      <c r="CU409" s="157"/>
      <c r="CV409" s="157"/>
      <c r="CW409" s="157"/>
      <c r="CX409" s="157"/>
      <c r="CY409" s="157"/>
      <c r="CZ409" s="157"/>
      <c r="DA409" s="157"/>
      <c r="DB409" s="157"/>
      <c r="DC409" s="157"/>
      <c r="DD409" s="157"/>
      <c r="DE409" s="157"/>
      <c r="DF409" s="157"/>
      <c r="DG409" s="157"/>
      <c r="DH409" s="157"/>
      <c r="DI409" s="157"/>
      <c r="DJ409" s="157"/>
      <c r="DK409" s="157"/>
      <c r="DL409" s="157"/>
      <c r="DM409" s="157"/>
      <c r="DN409" s="157"/>
      <c r="DO409" s="157"/>
      <c r="DP409" s="157"/>
      <c r="DQ409" s="157"/>
      <c r="DR409" s="157"/>
      <c r="DS409" s="157"/>
      <c r="DT409" s="157"/>
      <c r="DU409" s="157"/>
      <c r="DV409" s="157"/>
      <c r="DW409" s="157"/>
      <c r="DX409" s="157"/>
      <c r="DY409" s="157"/>
      <c r="DZ409" s="157"/>
      <c r="EA409" s="157"/>
      <c r="EB409" s="157"/>
      <c r="EC409" s="157"/>
      <c r="ED409" s="157"/>
      <c r="EE409" s="157"/>
      <c r="EF409" s="157"/>
      <c r="EG409" s="157"/>
      <c r="EH409" s="157"/>
      <c r="EI409" s="157"/>
      <c r="EJ409" s="157"/>
      <c r="EK409" s="157"/>
      <c r="EL409" s="157"/>
      <c r="EM409" s="157"/>
      <c r="EN409" s="157"/>
      <c r="EO409" s="157"/>
      <c r="EP409" s="157"/>
      <c r="EQ409" s="157"/>
      <c r="ER409" s="157"/>
      <c r="ES409" s="157"/>
      <c r="ET409" s="157"/>
      <c r="EU409" s="157"/>
      <c r="EV409" s="157"/>
      <c r="EW409" s="157"/>
      <c r="EX409" s="157"/>
      <c r="EY409" s="157"/>
      <c r="EZ409" s="157"/>
      <c r="FA409" s="157"/>
      <c r="FB409" s="157"/>
      <c r="FC409" s="157"/>
      <c r="FD409" s="157"/>
      <c r="FE409" s="157"/>
      <c r="FF409" s="157"/>
      <c r="FG409" s="157"/>
      <c r="FH409" s="157"/>
      <c r="FI409" s="157"/>
      <c r="FJ409" s="157"/>
      <c r="FK409" s="157"/>
      <c r="FL409" s="157"/>
      <c r="FM409" s="157"/>
      <c r="FN409" s="157"/>
      <c r="FO409" s="157"/>
      <c r="FP409" s="157"/>
      <c r="FQ409" s="157"/>
      <c r="FR409" s="157"/>
      <c r="FS409" s="157"/>
      <c r="FT409" s="157"/>
      <c r="FU409" s="157"/>
      <c r="FV409" s="157"/>
      <c r="FW409" s="157"/>
      <c r="FX409" s="157"/>
      <c r="FY409" s="157"/>
      <c r="FZ409" s="157"/>
      <c r="GA409" s="157"/>
      <c r="GB409" s="157"/>
      <c r="GC409" s="157"/>
      <c r="GD409" s="157"/>
      <c r="GE409" s="157"/>
      <c r="GF409" s="157"/>
      <c r="GG409" s="157"/>
      <c r="GH409" s="157"/>
      <c r="GI409" s="157"/>
      <c r="GJ409" s="157"/>
      <c r="GK409" s="157"/>
      <c r="GL409" s="157"/>
      <c r="GM409" s="157"/>
      <c r="GN409" s="157"/>
      <c r="GO409" s="157"/>
      <c r="GP409" s="157"/>
      <c r="GQ409" s="157"/>
      <c r="GR409" s="157"/>
      <c r="GS409" s="157"/>
      <c r="GT409" s="157"/>
      <c r="GU409" s="157"/>
      <c r="GV409" s="157"/>
      <c r="GW409" s="157"/>
      <c r="GX409" s="157"/>
      <c r="GY409" s="157"/>
      <c r="GZ409" s="157"/>
      <c r="HA409" s="157"/>
      <c r="HB409" s="157"/>
      <c r="HC409" s="157"/>
      <c r="HD409" s="157"/>
      <c r="HE409" s="157"/>
      <c r="HF409" s="157"/>
      <c r="HG409" s="157"/>
      <c r="HH409" s="157"/>
      <c r="HI409" s="157"/>
      <c r="HJ409" s="157"/>
      <c r="HK409" s="157"/>
      <c r="HL409" s="157"/>
      <c r="HM409" s="157"/>
      <c r="HN409" s="157"/>
      <c r="HO409" s="157"/>
      <c r="HP409" s="157"/>
      <c r="HQ409" s="157"/>
      <c r="HR409" s="157"/>
      <c r="HS409" s="157"/>
      <c r="HT409" s="157"/>
      <c r="HU409" s="157"/>
      <c r="HV409" s="157"/>
      <c r="HW409" s="157"/>
      <c r="HX409" s="157"/>
      <c r="HY409" s="157"/>
      <c r="HZ409" s="157"/>
      <c r="IA409" s="157"/>
      <c r="IB409" s="157"/>
      <c r="IC409" s="157"/>
      <c r="ID409" s="157"/>
      <c r="IE409" s="157"/>
      <c r="IF409" s="157"/>
      <c r="IG409" s="157"/>
      <c r="IH409" s="157"/>
      <c r="II409" s="157"/>
      <c r="IJ409" s="157"/>
      <c r="IK409" s="157"/>
      <c r="IL409" s="157"/>
      <c r="IM409" s="157"/>
      <c r="IN409" s="157"/>
      <c r="IO409" s="157"/>
      <c r="IP409" s="157"/>
      <c r="IQ409" s="157"/>
      <c r="IR409" s="157"/>
      <c r="IS409" s="157"/>
      <c r="IT409" s="157"/>
      <c r="IU409" s="157"/>
      <c r="IV409" s="157"/>
      <c r="IW409" s="157"/>
      <c r="IX409" s="157"/>
      <c r="IY409" s="157"/>
      <c r="IZ409" s="157"/>
      <c r="JA409" s="157"/>
      <c r="JB409" s="157"/>
      <c r="JC409" s="157"/>
      <c r="JD409" s="157"/>
      <c r="JE409" s="157"/>
      <c r="JF409" s="157"/>
      <c r="JG409" s="157"/>
      <c r="JH409" s="157"/>
      <c r="JI409" s="157"/>
      <c r="JJ409" s="157"/>
      <c r="JK409" s="157"/>
      <c r="JL409" s="157"/>
      <c r="JM409" s="157"/>
      <c r="JN409" s="157"/>
      <c r="JO409" s="157"/>
      <c r="JP409" s="157"/>
      <c r="JQ409" s="157"/>
      <c r="JR409" s="157"/>
      <c r="JS409" s="157"/>
      <c r="JT409" s="157"/>
      <c r="JU409" s="157"/>
      <c r="JV409" s="157"/>
      <c r="JW409" s="157"/>
      <c r="JX409" s="157"/>
      <c r="JY409" s="157"/>
      <c r="JZ409" s="157"/>
      <c r="KA409" s="157"/>
      <c r="KB409" s="157"/>
      <c r="KC409" s="157"/>
      <c r="KD409" s="157"/>
      <c r="KE409" s="157"/>
      <c r="KF409" s="157"/>
      <c r="KG409" s="157"/>
      <c r="KH409" s="157"/>
      <c r="KI409" s="157"/>
      <c r="KJ409" s="157"/>
      <c r="KK409" s="157"/>
      <c r="KL409" s="157"/>
      <c r="KM409" s="157"/>
      <c r="KN409" s="157"/>
      <c r="KO409" s="157"/>
      <c r="KP409" s="157"/>
      <c r="KQ409" s="157"/>
      <c r="KR409" s="157"/>
      <c r="KS409" s="157"/>
      <c r="KT409" s="157"/>
      <c r="KU409" s="157"/>
      <c r="KV409" s="157"/>
      <c r="KW409" s="157"/>
      <c r="KX409" s="157"/>
      <c r="KY409" s="157"/>
      <c r="KZ409" s="157"/>
      <c r="LA409" s="157"/>
      <c r="LB409" s="157"/>
      <c r="LC409" s="157"/>
      <c r="LD409" s="157"/>
      <c r="LE409" s="157"/>
      <c r="LF409" s="157"/>
      <c r="LG409" s="157"/>
      <c r="LH409" s="157"/>
      <c r="LI409" s="157"/>
      <c r="LJ409" s="157"/>
      <c r="LK409" s="157"/>
      <c r="LL409" s="157"/>
      <c r="LM409" s="157"/>
      <c r="LN409" s="157"/>
      <c r="LO409" s="157"/>
      <c r="LP409" s="157"/>
      <c r="LQ409" s="157"/>
      <c r="LR409" s="157"/>
    </row>
    <row r="410" spans="1:330" x14ac:dyDescent="0.2">
      <c r="A410" s="170" t="s">
        <v>616</v>
      </c>
      <c r="B410" s="170" t="s">
        <v>680</v>
      </c>
      <c r="C410" s="141">
        <v>559</v>
      </c>
      <c r="D410" s="141">
        <v>56311</v>
      </c>
      <c r="E410" s="171"/>
      <c r="F410" s="142">
        <v>42</v>
      </c>
      <c r="G410" s="143"/>
      <c r="H410" s="172"/>
      <c r="I410" s="105">
        <f t="shared" ref="I410:AK411" si="696">I411</f>
        <v>0</v>
      </c>
      <c r="J410" s="105">
        <f t="shared" si="696"/>
        <v>0</v>
      </c>
      <c r="K410" s="105">
        <f t="shared" si="696"/>
        <v>0</v>
      </c>
      <c r="L410" s="105">
        <f t="shared" si="696"/>
        <v>0</v>
      </c>
      <c r="M410" s="105">
        <f t="shared" si="696"/>
        <v>0</v>
      </c>
      <c r="N410" s="105">
        <f t="shared" si="696"/>
        <v>0</v>
      </c>
      <c r="O410" s="105">
        <f t="shared" si="696"/>
        <v>0</v>
      </c>
      <c r="P410" s="105">
        <f t="shared" si="696"/>
        <v>0</v>
      </c>
      <c r="Q410" s="105">
        <f t="shared" si="696"/>
        <v>0</v>
      </c>
      <c r="R410" s="105">
        <f t="shared" si="696"/>
        <v>0</v>
      </c>
      <c r="S410" s="105">
        <f t="shared" si="696"/>
        <v>48000</v>
      </c>
      <c r="T410" s="105">
        <f t="shared" si="696"/>
        <v>0</v>
      </c>
      <c r="U410" s="105">
        <f t="shared" si="696"/>
        <v>0</v>
      </c>
      <c r="V410" s="105">
        <f t="shared" si="696"/>
        <v>0</v>
      </c>
      <c r="W410" s="105">
        <f t="shared" si="696"/>
        <v>0</v>
      </c>
      <c r="X410" s="105">
        <f t="shared" si="696"/>
        <v>0</v>
      </c>
      <c r="Y410" s="105">
        <f t="shared" si="696"/>
        <v>0</v>
      </c>
      <c r="Z410" s="105">
        <f t="shared" si="696"/>
        <v>0</v>
      </c>
      <c r="AA410" s="105">
        <f t="shared" si="696"/>
        <v>0</v>
      </c>
      <c r="AB410" s="105">
        <f t="shared" si="696"/>
        <v>0</v>
      </c>
      <c r="AC410" s="105">
        <f t="shared" si="696"/>
        <v>152000</v>
      </c>
      <c r="AD410" s="105">
        <f t="shared" si="696"/>
        <v>0</v>
      </c>
      <c r="AE410" s="105">
        <f t="shared" si="696"/>
        <v>0</v>
      </c>
      <c r="AF410" s="105">
        <f t="shared" si="696"/>
        <v>0</v>
      </c>
      <c r="AG410" s="105">
        <f t="shared" si="696"/>
        <v>0</v>
      </c>
      <c r="AH410" s="105">
        <f t="shared" si="696"/>
        <v>0</v>
      </c>
      <c r="AI410" s="105">
        <f t="shared" si="696"/>
        <v>0</v>
      </c>
      <c r="AJ410" s="105">
        <f t="shared" si="696"/>
        <v>0</v>
      </c>
      <c r="AK410" s="105">
        <f t="shared" si="696"/>
        <v>0</v>
      </c>
      <c r="AL410" s="105">
        <f t="shared" ref="AK410:AL411" si="697">AL411</f>
        <v>0</v>
      </c>
    </row>
    <row r="411" spans="1:330" s="159" customFormat="1" x14ac:dyDescent="0.2">
      <c r="A411" s="145" t="s">
        <v>616</v>
      </c>
      <c r="B411" s="145" t="s">
        <v>680</v>
      </c>
      <c r="C411" s="181">
        <v>559</v>
      </c>
      <c r="D411" s="181">
        <v>56311</v>
      </c>
      <c r="E411" s="145"/>
      <c r="F411" s="168">
        <v>422</v>
      </c>
      <c r="G411" s="148"/>
      <c r="H411" s="149"/>
      <c r="I411" s="101">
        <f t="shared" si="696"/>
        <v>0</v>
      </c>
      <c r="J411" s="101">
        <f t="shared" si="696"/>
        <v>0</v>
      </c>
      <c r="K411" s="101">
        <f t="shared" si="696"/>
        <v>0</v>
      </c>
      <c r="L411" s="101">
        <f t="shared" si="696"/>
        <v>0</v>
      </c>
      <c r="M411" s="108">
        <f t="shared" si="696"/>
        <v>0</v>
      </c>
      <c r="N411" s="108">
        <f t="shared" si="696"/>
        <v>0</v>
      </c>
      <c r="O411" s="108">
        <f t="shared" si="696"/>
        <v>0</v>
      </c>
      <c r="P411" s="108">
        <f t="shared" si="696"/>
        <v>0</v>
      </c>
      <c r="Q411" s="108">
        <f t="shared" si="696"/>
        <v>0</v>
      </c>
      <c r="R411" s="108">
        <f t="shared" si="696"/>
        <v>0</v>
      </c>
      <c r="S411" s="108">
        <f t="shared" si="696"/>
        <v>48000</v>
      </c>
      <c r="T411" s="108">
        <f t="shared" si="696"/>
        <v>0</v>
      </c>
      <c r="U411" s="101">
        <f t="shared" si="696"/>
        <v>0</v>
      </c>
      <c r="V411" s="101">
        <f t="shared" si="696"/>
        <v>0</v>
      </c>
      <c r="W411" s="108">
        <f t="shared" si="696"/>
        <v>0</v>
      </c>
      <c r="X411" s="108">
        <f t="shared" si="696"/>
        <v>0</v>
      </c>
      <c r="Y411" s="108">
        <f t="shared" si="696"/>
        <v>0</v>
      </c>
      <c r="Z411" s="108">
        <f t="shared" si="696"/>
        <v>0</v>
      </c>
      <c r="AA411" s="108">
        <f t="shared" si="696"/>
        <v>0</v>
      </c>
      <c r="AB411" s="108">
        <f t="shared" si="696"/>
        <v>0</v>
      </c>
      <c r="AC411" s="108">
        <f t="shared" si="696"/>
        <v>152000</v>
      </c>
      <c r="AD411" s="108">
        <f t="shared" si="696"/>
        <v>0</v>
      </c>
      <c r="AE411" s="108">
        <f t="shared" si="696"/>
        <v>0</v>
      </c>
      <c r="AF411" s="108">
        <f t="shared" si="696"/>
        <v>0</v>
      </c>
      <c r="AG411" s="108">
        <f t="shared" si="696"/>
        <v>0</v>
      </c>
      <c r="AH411" s="108">
        <f t="shared" si="696"/>
        <v>0</v>
      </c>
      <c r="AI411" s="108">
        <f t="shared" si="696"/>
        <v>0</v>
      </c>
      <c r="AJ411" s="108">
        <f t="shared" si="696"/>
        <v>0</v>
      </c>
      <c r="AK411" s="108">
        <f t="shared" si="697"/>
        <v>0</v>
      </c>
      <c r="AL411" s="108">
        <f t="shared" si="697"/>
        <v>0</v>
      </c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150"/>
      <c r="BN411" s="150"/>
      <c r="BO411" s="150"/>
      <c r="BP411" s="150"/>
      <c r="BQ411" s="150"/>
      <c r="BR411" s="150"/>
      <c r="BS411" s="150"/>
      <c r="BT411" s="150"/>
      <c r="BU411" s="150"/>
      <c r="BV411" s="150"/>
      <c r="BW411" s="150"/>
      <c r="BX411" s="150"/>
      <c r="BY411" s="150"/>
      <c r="BZ411" s="150"/>
      <c r="CA411" s="150"/>
      <c r="CB411" s="150"/>
      <c r="CC411" s="150"/>
      <c r="CD411" s="150"/>
      <c r="CE411" s="150"/>
      <c r="CF411" s="150"/>
      <c r="CG411" s="150"/>
      <c r="CH411" s="150"/>
      <c r="CI411" s="150"/>
      <c r="CJ411" s="150"/>
      <c r="CK411" s="150"/>
      <c r="CL411" s="150"/>
      <c r="CM411" s="150"/>
      <c r="CN411" s="150"/>
      <c r="CO411" s="150"/>
      <c r="CP411" s="150"/>
      <c r="CQ411" s="150"/>
      <c r="CR411" s="150"/>
      <c r="CS411" s="150"/>
      <c r="CT411" s="150"/>
      <c r="CU411" s="150"/>
      <c r="CV411" s="150"/>
      <c r="CW411" s="150"/>
      <c r="CX411" s="150"/>
      <c r="CY411" s="150"/>
      <c r="CZ411" s="150"/>
      <c r="DA411" s="150"/>
      <c r="DB411" s="150"/>
      <c r="DC411" s="150"/>
      <c r="DD411" s="150"/>
      <c r="DE411" s="150"/>
      <c r="DF411" s="150"/>
      <c r="DG411" s="150"/>
      <c r="DH411" s="150"/>
      <c r="DI411" s="150"/>
      <c r="DJ411" s="150"/>
      <c r="DK411" s="150"/>
      <c r="DL411" s="150"/>
      <c r="DM411" s="150"/>
      <c r="DN411" s="150"/>
      <c r="DO411" s="150"/>
      <c r="DP411" s="150"/>
      <c r="DQ411" s="150"/>
      <c r="DR411" s="150"/>
      <c r="DS411" s="150"/>
      <c r="DT411" s="150"/>
      <c r="DU411" s="150"/>
      <c r="DV411" s="150"/>
      <c r="DW411" s="150"/>
      <c r="DX411" s="150"/>
      <c r="DY411" s="150"/>
      <c r="DZ411" s="150"/>
      <c r="EA411" s="150"/>
      <c r="EB411" s="150"/>
      <c r="EC411" s="150"/>
      <c r="ED411" s="150"/>
      <c r="EE411" s="150"/>
      <c r="EF411" s="150"/>
      <c r="EG411" s="150"/>
      <c r="EH411" s="150"/>
      <c r="EI411" s="150"/>
      <c r="EJ411" s="150"/>
      <c r="EK411" s="150"/>
      <c r="EL411" s="150"/>
      <c r="EM411" s="150"/>
      <c r="EN411" s="150"/>
      <c r="EO411" s="150"/>
      <c r="EP411" s="150"/>
      <c r="EQ411" s="150"/>
      <c r="ER411" s="150"/>
      <c r="ES411" s="150"/>
      <c r="ET411" s="150"/>
      <c r="EU411" s="150"/>
      <c r="EV411" s="150"/>
      <c r="EW411" s="150"/>
      <c r="EX411" s="150"/>
      <c r="EY411" s="150"/>
      <c r="EZ411" s="150"/>
      <c r="FA411" s="150"/>
      <c r="FB411" s="150"/>
      <c r="FC411" s="150"/>
      <c r="FD411" s="150"/>
      <c r="FE411" s="150"/>
      <c r="FF411" s="150"/>
      <c r="FG411" s="150"/>
      <c r="FH411" s="150"/>
      <c r="FI411" s="150"/>
      <c r="FJ411" s="150"/>
      <c r="FK411" s="150"/>
      <c r="FL411" s="150"/>
      <c r="FM411" s="150"/>
      <c r="FN411" s="150"/>
      <c r="FO411" s="150"/>
      <c r="FP411" s="150"/>
      <c r="FQ411" s="150"/>
      <c r="FR411" s="150"/>
      <c r="FS411" s="150"/>
      <c r="FT411" s="150"/>
      <c r="FU411" s="150"/>
      <c r="FV411" s="150"/>
      <c r="FW411" s="150"/>
      <c r="FX411" s="150"/>
      <c r="FY411" s="150"/>
      <c r="FZ411" s="150"/>
      <c r="GA411" s="150"/>
      <c r="GB411" s="150"/>
      <c r="GC411" s="150"/>
      <c r="GD411" s="150"/>
      <c r="GE411" s="150"/>
      <c r="GF411" s="150"/>
      <c r="GG411" s="150"/>
      <c r="GH411" s="150"/>
      <c r="GI411" s="150"/>
      <c r="GJ411" s="150"/>
      <c r="GK411" s="150"/>
      <c r="GL411" s="150"/>
      <c r="GM411" s="150"/>
      <c r="GN411" s="150"/>
      <c r="GO411" s="150"/>
      <c r="GP411" s="150"/>
      <c r="GQ411" s="150"/>
      <c r="GR411" s="150"/>
      <c r="GS411" s="150"/>
      <c r="GT411" s="150"/>
      <c r="GU411" s="150"/>
      <c r="GV411" s="150"/>
      <c r="GW411" s="150"/>
      <c r="GX411" s="150"/>
      <c r="GY411" s="150"/>
      <c r="GZ411" s="150"/>
      <c r="HA411" s="150"/>
      <c r="HB411" s="150"/>
      <c r="HC411" s="150"/>
      <c r="HD411" s="150"/>
      <c r="HE411" s="150"/>
      <c r="HF411" s="150"/>
      <c r="HG411" s="150"/>
      <c r="HH411" s="150"/>
      <c r="HI411" s="150"/>
      <c r="HJ411" s="150"/>
      <c r="HK411" s="150"/>
      <c r="HL411" s="150"/>
      <c r="HM411" s="150"/>
      <c r="HN411" s="150"/>
      <c r="HO411" s="150"/>
      <c r="HP411" s="150"/>
      <c r="HQ411" s="150"/>
      <c r="HR411" s="150"/>
      <c r="HS411" s="150"/>
      <c r="HT411" s="150"/>
      <c r="HU411" s="150"/>
      <c r="HV411" s="150"/>
      <c r="HW411" s="150"/>
      <c r="HX411" s="150"/>
      <c r="HY411" s="150"/>
      <c r="HZ411" s="150"/>
      <c r="IA411" s="150"/>
      <c r="IB411" s="150"/>
      <c r="IC411" s="150"/>
      <c r="ID411" s="150"/>
      <c r="IE411" s="150"/>
      <c r="IF411" s="150"/>
      <c r="IG411" s="150"/>
      <c r="IH411" s="150"/>
      <c r="II411" s="150"/>
      <c r="IJ411" s="150"/>
      <c r="IK411" s="150"/>
      <c r="IL411" s="150"/>
      <c r="IM411" s="150"/>
      <c r="IN411" s="150"/>
      <c r="IO411" s="150"/>
      <c r="IP411" s="150"/>
      <c r="IQ411" s="150"/>
      <c r="IR411" s="150"/>
      <c r="IS411" s="150"/>
      <c r="IT411" s="150"/>
      <c r="IU411" s="150"/>
      <c r="IV411" s="150"/>
      <c r="IW411" s="150"/>
      <c r="IX411" s="150"/>
      <c r="IY411" s="150"/>
      <c r="IZ411" s="150"/>
      <c r="JA411" s="150"/>
      <c r="JB411" s="150"/>
      <c r="JC411" s="150"/>
      <c r="JD411" s="150"/>
      <c r="JE411" s="150"/>
      <c r="JF411" s="150"/>
      <c r="JG411" s="150"/>
      <c r="JH411" s="150"/>
      <c r="JI411" s="150"/>
      <c r="JJ411" s="150"/>
      <c r="JK411" s="150"/>
      <c r="JL411" s="150"/>
      <c r="JM411" s="150"/>
      <c r="JN411" s="150"/>
      <c r="JO411" s="150"/>
      <c r="JP411" s="150"/>
      <c r="JQ411" s="150"/>
      <c r="JR411" s="150"/>
      <c r="JS411" s="150"/>
      <c r="JT411" s="150"/>
      <c r="JU411" s="150"/>
      <c r="JV411" s="150"/>
      <c r="JW411" s="150"/>
      <c r="JX411" s="150"/>
      <c r="JY411" s="150"/>
      <c r="JZ411" s="150"/>
      <c r="KA411" s="150"/>
      <c r="KB411" s="150"/>
      <c r="KC411" s="150"/>
      <c r="KD411" s="150"/>
      <c r="KE411" s="150"/>
      <c r="KF411" s="150"/>
      <c r="KG411" s="150"/>
      <c r="KH411" s="150"/>
      <c r="KI411" s="150"/>
      <c r="KJ411" s="150"/>
      <c r="KK411" s="150"/>
      <c r="KL411" s="150"/>
      <c r="KM411" s="150"/>
      <c r="KN411" s="150"/>
      <c r="KO411" s="150"/>
      <c r="KP411" s="150"/>
      <c r="KQ411" s="150"/>
      <c r="KR411" s="150"/>
      <c r="KS411" s="150"/>
      <c r="KT411" s="150"/>
      <c r="KU411" s="150"/>
      <c r="KV411" s="150"/>
      <c r="KW411" s="150"/>
      <c r="KX411" s="150"/>
      <c r="KY411" s="150"/>
      <c r="KZ411" s="150"/>
      <c r="LA411" s="150"/>
      <c r="LB411" s="150"/>
      <c r="LC411" s="150"/>
      <c r="LD411" s="150"/>
      <c r="LE411" s="150"/>
      <c r="LF411" s="150"/>
      <c r="LG411" s="150"/>
      <c r="LH411" s="150"/>
      <c r="LI411" s="150"/>
      <c r="LJ411" s="150"/>
      <c r="LK411" s="150"/>
      <c r="LL411" s="150"/>
      <c r="LM411" s="150"/>
      <c r="LN411" s="150"/>
      <c r="LO411" s="150"/>
      <c r="LP411" s="150"/>
      <c r="LQ411" s="150"/>
      <c r="LR411" s="150"/>
    </row>
    <row r="412" spans="1:330" s="158" customFormat="1" ht="15" x14ac:dyDescent="0.2">
      <c r="A412" s="151" t="s">
        <v>616</v>
      </c>
      <c r="B412" s="151" t="s">
        <v>680</v>
      </c>
      <c r="C412" s="181">
        <v>559</v>
      </c>
      <c r="D412" s="181">
        <v>56311</v>
      </c>
      <c r="E412" s="151" t="s">
        <v>101</v>
      </c>
      <c r="F412" s="174">
        <v>4227</v>
      </c>
      <c r="G412" s="155" t="s">
        <v>77</v>
      </c>
      <c r="H412" s="156"/>
      <c r="I412" s="94"/>
      <c r="J412" s="112"/>
      <c r="K412" s="94"/>
      <c r="L412" s="112"/>
      <c r="M412" s="118"/>
      <c r="N412" s="113"/>
      <c r="O412" s="118"/>
      <c r="P412" s="113"/>
      <c r="Q412" s="118"/>
      <c r="R412" s="113"/>
      <c r="S412" s="118">
        <v>48000</v>
      </c>
      <c r="T412" s="113"/>
      <c r="U412" s="94"/>
      <c r="V412" s="112"/>
      <c r="W412" s="118"/>
      <c r="X412" s="113"/>
      <c r="Y412" s="118"/>
      <c r="Z412" s="113"/>
      <c r="AA412" s="118"/>
      <c r="AB412" s="113"/>
      <c r="AC412" s="118">
        <v>152000</v>
      </c>
      <c r="AD412" s="113"/>
      <c r="AE412" s="118"/>
      <c r="AF412" s="113"/>
      <c r="AG412" s="118"/>
      <c r="AH412" s="113"/>
      <c r="AI412" s="118"/>
      <c r="AJ412" s="113"/>
      <c r="AK412" s="118"/>
      <c r="AL412" s="113"/>
      <c r="AM412" s="157"/>
      <c r="AN412" s="157"/>
      <c r="AO412" s="157"/>
      <c r="AP412" s="157"/>
      <c r="AQ412" s="157"/>
      <c r="AR412" s="157"/>
      <c r="AS412" s="157"/>
      <c r="AT412" s="157"/>
      <c r="AU412" s="157"/>
      <c r="AV412" s="157"/>
      <c r="AW412" s="157"/>
      <c r="AX412" s="157"/>
      <c r="AY412" s="157"/>
      <c r="AZ412" s="157"/>
      <c r="BA412" s="157"/>
      <c r="BB412" s="157"/>
      <c r="BC412" s="157"/>
      <c r="BD412" s="157"/>
      <c r="BE412" s="157"/>
      <c r="BF412" s="157"/>
      <c r="BG412" s="157"/>
      <c r="BH412" s="157"/>
      <c r="BI412" s="157"/>
      <c r="BJ412" s="157"/>
      <c r="BK412" s="157"/>
      <c r="BL412" s="157"/>
      <c r="BM412" s="157"/>
      <c r="BN412" s="157"/>
      <c r="BO412" s="157"/>
      <c r="BP412" s="157"/>
      <c r="BQ412" s="157"/>
      <c r="BR412" s="157"/>
      <c r="BS412" s="157"/>
      <c r="BT412" s="157"/>
      <c r="BU412" s="157"/>
      <c r="BV412" s="157"/>
      <c r="BW412" s="157"/>
      <c r="BX412" s="157"/>
      <c r="BY412" s="157"/>
      <c r="BZ412" s="157"/>
      <c r="CA412" s="157"/>
      <c r="CB412" s="157"/>
      <c r="CC412" s="157"/>
      <c r="CD412" s="157"/>
      <c r="CE412" s="157"/>
      <c r="CF412" s="157"/>
      <c r="CG412" s="157"/>
      <c r="CH412" s="157"/>
      <c r="CI412" s="157"/>
      <c r="CJ412" s="157"/>
      <c r="CK412" s="157"/>
      <c r="CL412" s="157"/>
      <c r="CM412" s="157"/>
      <c r="CN412" s="157"/>
      <c r="CO412" s="157"/>
      <c r="CP412" s="157"/>
      <c r="CQ412" s="157"/>
      <c r="CR412" s="157"/>
      <c r="CS412" s="157"/>
      <c r="CT412" s="157"/>
      <c r="CU412" s="157"/>
      <c r="CV412" s="157"/>
      <c r="CW412" s="157"/>
      <c r="CX412" s="157"/>
      <c r="CY412" s="157"/>
      <c r="CZ412" s="157"/>
      <c r="DA412" s="157"/>
      <c r="DB412" s="157"/>
      <c r="DC412" s="157"/>
      <c r="DD412" s="157"/>
      <c r="DE412" s="157"/>
      <c r="DF412" s="157"/>
      <c r="DG412" s="157"/>
      <c r="DH412" s="157"/>
      <c r="DI412" s="157"/>
      <c r="DJ412" s="157"/>
      <c r="DK412" s="157"/>
      <c r="DL412" s="157"/>
      <c r="DM412" s="157"/>
      <c r="DN412" s="157"/>
      <c r="DO412" s="157"/>
      <c r="DP412" s="157"/>
      <c r="DQ412" s="157"/>
      <c r="DR412" s="157"/>
      <c r="DS412" s="157"/>
      <c r="DT412" s="157"/>
      <c r="DU412" s="157"/>
      <c r="DV412" s="157"/>
      <c r="DW412" s="157"/>
      <c r="DX412" s="157"/>
      <c r="DY412" s="157"/>
      <c r="DZ412" s="157"/>
      <c r="EA412" s="157"/>
      <c r="EB412" s="157"/>
      <c r="EC412" s="157"/>
      <c r="ED412" s="157"/>
      <c r="EE412" s="157"/>
      <c r="EF412" s="157"/>
      <c r="EG412" s="157"/>
      <c r="EH412" s="157"/>
      <c r="EI412" s="157"/>
      <c r="EJ412" s="157"/>
      <c r="EK412" s="157"/>
      <c r="EL412" s="157"/>
      <c r="EM412" s="157"/>
      <c r="EN412" s="157"/>
      <c r="EO412" s="157"/>
      <c r="EP412" s="157"/>
      <c r="EQ412" s="157"/>
      <c r="ER412" s="157"/>
      <c r="ES412" s="157"/>
      <c r="ET412" s="157"/>
      <c r="EU412" s="157"/>
      <c r="EV412" s="157"/>
      <c r="EW412" s="157"/>
      <c r="EX412" s="157"/>
      <c r="EY412" s="157"/>
      <c r="EZ412" s="157"/>
      <c r="FA412" s="157"/>
      <c r="FB412" s="157"/>
      <c r="FC412" s="157"/>
      <c r="FD412" s="157"/>
      <c r="FE412" s="157"/>
      <c r="FF412" s="157"/>
      <c r="FG412" s="157"/>
      <c r="FH412" s="157"/>
      <c r="FI412" s="157"/>
      <c r="FJ412" s="157"/>
      <c r="FK412" s="157"/>
      <c r="FL412" s="157"/>
      <c r="FM412" s="157"/>
      <c r="FN412" s="157"/>
      <c r="FO412" s="157"/>
      <c r="FP412" s="157"/>
      <c r="FQ412" s="157"/>
      <c r="FR412" s="157"/>
      <c r="FS412" s="157"/>
      <c r="FT412" s="157"/>
      <c r="FU412" s="157"/>
      <c r="FV412" s="157"/>
      <c r="FW412" s="157"/>
      <c r="FX412" s="157"/>
      <c r="FY412" s="157"/>
      <c r="FZ412" s="157"/>
      <c r="GA412" s="157"/>
      <c r="GB412" s="157"/>
      <c r="GC412" s="157"/>
      <c r="GD412" s="157"/>
      <c r="GE412" s="157"/>
      <c r="GF412" s="157"/>
      <c r="GG412" s="157"/>
      <c r="GH412" s="157"/>
      <c r="GI412" s="157"/>
      <c r="GJ412" s="157"/>
      <c r="GK412" s="157"/>
      <c r="GL412" s="157"/>
      <c r="GM412" s="157"/>
      <c r="GN412" s="157"/>
      <c r="GO412" s="157"/>
      <c r="GP412" s="157"/>
      <c r="GQ412" s="157"/>
      <c r="GR412" s="157"/>
      <c r="GS412" s="157"/>
      <c r="GT412" s="157"/>
      <c r="GU412" s="157"/>
      <c r="GV412" s="157"/>
      <c r="GW412" s="157"/>
      <c r="GX412" s="157"/>
      <c r="GY412" s="157"/>
      <c r="GZ412" s="157"/>
      <c r="HA412" s="157"/>
      <c r="HB412" s="157"/>
      <c r="HC412" s="157"/>
      <c r="HD412" s="157"/>
      <c r="HE412" s="157"/>
      <c r="HF412" s="157"/>
      <c r="HG412" s="157"/>
      <c r="HH412" s="157"/>
      <c r="HI412" s="157"/>
      <c r="HJ412" s="157"/>
      <c r="HK412" s="157"/>
      <c r="HL412" s="157"/>
      <c r="HM412" s="157"/>
      <c r="HN412" s="157"/>
      <c r="HO412" s="157"/>
      <c r="HP412" s="157"/>
      <c r="HQ412" s="157"/>
      <c r="HR412" s="157"/>
      <c r="HS412" s="157"/>
      <c r="HT412" s="157"/>
      <c r="HU412" s="157"/>
      <c r="HV412" s="157"/>
      <c r="HW412" s="157"/>
      <c r="HX412" s="157"/>
      <c r="HY412" s="157"/>
      <c r="HZ412" s="157"/>
      <c r="IA412" s="157"/>
      <c r="IB412" s="157"/>
      <c r="IC412" s="157"/>
      <c r="ID412" s="157"/>
      <c r="IE412" s="157"/>
      <c r="IF412" s="157"/>
      <c r="IG412" s="157"/>
      <c r="IH412" s="157"/>
      <c r="II412" s="157"/>
      <c r="IJ412" s="157"/>
      <c r="IK412" s="157"/>
      <c r="IL412" s="157"/>
      <c r="IM412" s="157"/>
      <c r="IN412" s="157"/>
      <c r="IO412" s="157"/>
      <c r="IP412" s="157"/>
      <c r="IQ412" s="157"/>
      <c r="IR412" s="157"/>
      <c r="IS412" s="157"/>
      <c r="IT412" s="157"/>
      <c r="IU412" s="157"/>
      <c r="IV412" s="157"/>
      <c r="IW412" s="157"/>
      <c r="IX412" s="157"/>
      <c r="IY412" s="157"/>
      <c r="IZ412" s="157"/>
      <c r="JA412" s="157"/>
      <c r="JB412" s="157"/>
      <c r="JC412" s="157"/>
      <c r="JD412" s="157"/>
      <c r="JE412" s="157"/>
      <c r="JF412" s="157"/>
      <c r="JG412" s="157"/>
      <c r="JH412" s="157"/>
      <c r="JI412" s="157"/>
      <c r="JJ412" s="157"/>
      <c r="JK412" s="157"/>
      <c r="JL412" s="157"/>
      <c r="JM412" s="157"/>
      <c r="JN412" s="157"/>
      <c r="JO412" s="157"/>
      <c r="JP412" s="157"/>
      <c r="JQ412" s="157"/>
      <c r="JR412" s="157"/>
      <c r="JS412" s="157"/>
      <c r="JT412" s="157"/>
      <c r="JU412" s="157"/>
      <c r="JV412" s="157"/>
      <c r="JW412" s="157"/>
      <c r="JX412" s="157"/>
      <c r="JY412" s="157"/>
      <c r="JZ412" s="157"/>
      <c r="KA412" s="157"/>
      <c r="KB412" s="157"/>
      <c r="KC412" s="157"/>
      <c r="KD412" s="157"/>
      <c r="KE412" s="157"/>
      <c r="KF412" s="157"/>
      <c r="KG412" s="157"/>
      <c r="KH412" s="157"/>
      <c r="KI412" s="157"/>
      <c r="KJ412" s="157"/>
      <c r="KK412" s="157"/>
      <c r="KL412" s="157"/>
      <c r="KM412" s="157"/>
      <c r="KN412" s="157"/>
      <c r="KO412" s="157"/>
      <c r="KP412" s="157"/>
      <c r="KQ412" s="157"/>
      <c r="KR412" s="157"/>
      <c r="KS412" s="157"/>
      <c r="KT412" s="157"/>
      <c r="KU412" s="157"/>
      <c r="KV412" s="157"/>
      <c r="KW412" s="157"/>
      <c r="KX412" s="157"/>
      <c r="KY412" s="157"/>
      <c r="KZ412" s="157"/>
      <c r="LA412" s="157"/>
      <c r="LB412" s="157"/>
      <c r="LC412" s="157"/>
      <c r="LD412" s="157"/>
      <c r="LE412" s="157"/>
      <c r="LF412" s="157"/>
      <c r="LG412" s="157"/>
      <c r="LH412" s="157"/>
      <c r="LI412" s="157"/>
      <c r="LJ412" s="157"/>
      <c r="LK412" s="157"/>
      <c r="LL412" s="157"/>
      <c r="LM412" s="157"/>
      <c r="LN412" s="157"/>
      <c r="LO412" s="157"/>
      <c r="LP412" s="157"/>
      <c r="LQ412" s="157"/>
      <c r="LR412" s="157"/>
    </row>
    <row r="413" spans="1:330" x14ac:dyDescent="0.2">
      <c r="A413" s="197"/>
      <c r="B413" s="198"/>
      <c r="C413" s="199"/>
      <c r="D413" s="199"/>
      <c r="E413" s="197"/>
      <c r="F413" s="200"/>
      <c r="G413" s="201"/>
      <c r="H413" s="202"/>
      <c r="I413" s="109"/>
      <c r="J413" s="109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  <c r="AB413" s="116"/>
      <c r="AC413" s="116"/>
      <c r="AD413" s="116"/>
      <c r="AE413" s="116"/>
      <c r="AF413" s="116"/>
      <c r="AG413" s="116"/>
      <c r="AH413" s="116"/>
      <c r="AI413" s="116"/>
      <c r="AJ413" s="116"/>
      <c r="AK413" s="116"/>
      <c r="AL413" s="116"/>
    </row>
    <row r="414" spans="1:330" s="173" customFormat="1" x14ac:dyDescent="0.2">
      <c r="A414" s="197"/>
      <c r="B414" s="198"/>
      <c r="C414" s="199"/>
      <c r="D414" s="199"/>
      <c r="E414" s="197"/>
      <c r="F414" s="200"/>
      <c r="G414" s="201"/>
      <c r="H414" s="203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61"/>
      <c r="AN414" s="161"/>
      <c r="AO414" s="161"/>
      <c r="AP414" s="161"/>
      <c r="AQ414" s="161"/>
      <c r="AR414" s="161"/>
      <c r="AS414" s="161"/>
      <c r="AT414" s="161"/>
      <c r="AU414" s="161"/>
      <c r="AV414" s="161"/>
      <c r="AW414" s="161"/>
      <c r="AX414" s="161"/>
      <c r="AY414" s="161"/>
      <c r="AZ414" s="161"/>
      <c r="BA414" s="161"/>
      <c r="BB414" s="161"/>
      <c r="BC414" s="161"/>
      <c r="BD414" s="161"/>
      <c r="BE414" s="161"/>
      <c r="BF414" s="161"/>
      <c r="BG414" s="161"/>
      <c r="BH414" s="161"/>
      <c r="BI414" s="161"/>
      <c r="BJ414" s="161"/>
      <c r="BK414" s="161"/>
      <c r="BL414" s="161"/>
      <c r="BM414" s="161"/>
      <c r="BN414" s="161"/>
      <c r="BO414" s="161"/>
      <c r="BP414" s="161"/>
      <c r="BQ414" s="161"/>
      <c r="BR414" s="161"/>
      <c r="BS414" s="161"/>
      <c r="BT414" s="161"/>
      <c r="BU414" s="161"/>
      <c r="BV414" s="161"/>
      <c r="BW414" s="161"/>
      <c r="BX414" s="161"/>
      <c r="BY414" s="161"/>
      <c r="BZ414" s="161"/>
      <c r="CA414" s="161"/>
      <c r="CB414" s="161"/>
      <c r="CC414" s="161"/>
      <c r="CD414" s="161"/>
      <c r="CE414" s="161"/>
      <c r="CF414" s="161"/>
      <c r="CG414" s="161"/>
      <c r="CH414" s="161"/>
      <c r="CI414" s="161"/>
      <c r="CJ414" s="161"/>
      <c r="CK414" s="161"/>
      <c r="CL414" s="161"/>
      <c r="CM414" s="161"/>
      <c r="CN414" s="161"/>
      <c r="CO414" s="161"/>
      <c r="CP414" s="161"/>
      <c r="CQ414" s="161"/>
      <c r="CR414" s="161"/>
      <c r="CS414" s="161"/>
      <c r="CT414" s="161"/>
      <c r="CU414" s="161"/>
      <c r="CV414" s="161"/>
      <c r="CW414" s="161"/>
      <c r="CX414" s="161"/>
      <c r="CY414" s="161"/>
      <c r="CZ414" s="161"/>
      <c r="DA414" s="161"/>
      <c r="DB414" s="161"/>
      <c r="DC414" s="161"/>
      <c r="DD414" s="161"/>
      <c r="DE414" s="161"/>
      <c r="DF414" s="161"/>
      <c r="DG414" s="161"/>
      <c r="DH414" s="161"/>
      <c r="DI414" s="161"/>
      <c r="DJ414" s="161"/>
      <c r="DK414" s="161"/>
      <c r="DL414" s="161"/>
      <c r="DM414" s="161"/>
      <c r="DN414" s="161"/>
      <c r="DO414" s="161"/>
      <c r="DP414" s="161"/>
      <c r="DQ414" s="161"/>
      <c r="DR414" s="161"/>
      <c r="DS414" s="161"/>
      <c r="DT414" s="161"/>
      <c r="DU414" s="161"/>
      <c r="DV414" s="161"/>
      <c r="DW414" s="161"/>
      <c r="DX414" s="161"/>
      <c r="DY414" s="161"/>
      <c r="DZ414" s="161"/>
      <c r="EA414" s="161"/>
      <c r="EB414" s="161"/>
      <c r="EC414" s="161"/>
      <c r="ED414" s="161"/>
      <c r="EE414" s="161"/>
      <c r="EF414" s="161"/>
      <c r="EG414" s="161"/>
      <c r="EH414" s="161"/>
      <c r="EI414" s="161"/>
      <c r="EJ414" s="161"/>
      <c r="EK414" s="161"/>
      <c r="EL414" s="161"/>
      <c r="EM414" s="161"/>
      <c r="EN414" s="161"/>
      <c r="EO414" s="161"/>
      <c r="EP414" s="161"/>
      <c r="EQ414" s="161"/>
      <c r="ER414" s="161"/>
      <c r="ES414" s="161"/>
      <c r="ET414" s="161"/>
      <c r="EU414" s="161"/>
      <c r="EV414" s="161"/>
      <c r="EW414" s="161"/>
      <c r="EX414" s="161"/>
      <c r="EY414" s="161"/>
      <c r="EZ414" s="161"/>
      <c r="FA414" s="161"/>
      <c r="FB414" s="161"/>
      <c r="FC414" s="161"/>
      <c r="FD414" s="161"/>
      <c r="FE414" s="161"/>
      <c r="FF414" s="161"/>
      <c r="FG414" s="161"/>
      <c r="FH414" s="161"/>
      <c r="FI414" s="161"/>
      <c r="FJ414" s="161"/>
      <c r="FK414" s="161"/>
      <c r="FL414" s="161"/>
      <c r="FM414" s="161"/>
      <c r="FN414" s="161"/>
      <c r="FO414" s="161"/>
      <c r="FP414" s="161"/>
      <c r="FQ414" s="161"/>
      <c r="FR414" s="161"/>
      <c r="FS414" s="161"/>
      <c r="FT414" s="161"/>
      <c r="FU414" s="161"/>
      <c r="FV414" s="161"/>
      <c r="FW414" s="161"/>
      <c r="FX414" s="161"/>
      <c r="FY414" s="161"/>
      <c r="FZ414" s="161"/>
      <c r="GA414" s="161"/>
      <c r="GB414" s="161"/>
      <c r="GC414" s="161"/>
      <c r="GD414" s="161"/>
      <c r="GE414" s="161"/>
      <c r="GF414" s="161"/>
      <c r="GG414" s="161"/>
      <c r="GH414" s="161"/>
      <c r="GI414" s="161"/>
      <c r="GJ414" s="161"/>
      <c r="GK414" s="161"/>
      <c r="GL414" s="161"/>
      <c r="GM414" s="161"/>
      <c r="GN414" s="161"/>
      <c r="GO414" s="161"/>
      <c r="GP414" s="161"/>
      <c r="GQ414" s="161"/>
      <c r="GR414" s="161"/>
      <c r="GS414" s="161"/>
      <c r="GT414" s="161"/>
      <c r="GU414" s="161"/>
      <c r="GV414" s="161"/>
      <c r="GW414" s="161"/>
      <c r="GX414" s="161"/>
      <c r="GY414" s="161"/>
      <c r="GZ414" s="161"/>
      <c r="HA414" s="161"/>
      <c r="HB414" s="161"/>
      <c r="HC414" s="161"/>
      <c r="HD414" s="161"/>
      <c r="HE414" s="161"/>
      <c r="HF414" s="161"/>
      <c r="HG414" s="161"/>
      <c r="HH414" s="161"/>
      <c r="HI414" s="161"/>
      <c r="HJ414" s="161"/>
      <c r="HK414" s="161"/>
      <c r="HL414" s="161"/>
      <c r="HM414" s="161"/>
      <c r="HN414" s="161"/>
      <c r="HO414" s="161"/>
      <c r="HP414" s="161"/>
      <c r="HQ414" s="161"/>
      <c r="HR414" s="161"/>
      <c r="HS414" s="161"/>
      <c r="HT414" s="161"/>
      <c r="HU414" s="161"/>
      <c r="HV414" s="161"/>
      <c r="HW414" s="161"/>
      <c r="HX414" s="161"/>
      <c r="HY414" s="161"/>
      <c r="HZ414" s="161"/>
      <c r="IA414" s="161"/>
      <c r="IB414" s="161"/>
      <c r="IC414" s="161"/>
      <c r="ID414" s="161"/>
      <c r="IE414" s="161"/>
      <c r="IF414" s="161"/>
      <c r="IG414" s="161"/>
      <c r="IH414" s="161"/>
      <c r="II414" s="161"/>
      <c r="IJ414" s="161"/>
      <c r="IK414" s="161"/>
      <c r="IL414" s="161"/>
      <c r="IM414" s="161"/>
      <c r="IN414" s="161"/>
      <c r="IO414" s="161"/>
      <c r="IP414" s="161"/>
      <c r="IQ414" s="161"/>
      <c r="IR414" s="161"/>
      <c r="IS414" s="161"/>
      <c r="IT414" s="161"/>
      <c r="IU414" s="161"/>
      <c r="IV414" s="161"/>
      <c r="IW414" s="161"/>
      <c r="IX414" s="161"/>
      <c r="IY414" s="161"/>
      <c r="IZ414" s="161"/>
      <c r="JA414" s="161"/>
      <c r="JB414" s="161"/>
      <c r="JC414" s="161"/>
      <c r="JD414" s="161"/>
      <c r="JE414" s="161"/>
      <c r="JF414" s="161"/>
      <c r="JG414" s="161"/>
      <c r="JH414" s="161"/>
      <c r="JI414" s="161"/>
      <c r="JJ414" s="161"/>
      <c r="JK414" s="161"/>
      <c r="JL414" s="161"/>
      <c r="JM414" s="161"/>
      <c r="JN414" s="161"/>
      <c r="JO414" s="161"/>
      <c r="JP414" s="161"/>
      <c r="JQ414" s="161"/>
      <c r="JR414" s="161"/>
      <c r="JS414" s="161"/>
      <c r="JT414" s="161"/>
      <c r="JU414" s="161"/>
      <c r="JV414" s="161"/>
      <c r="JW414" s="161"/>
      <c r="JX414" s="161"/>
      <c r="JY414" s="161"/>
      <c r="JZ414" s="161"/>
      <c r="KA414" s="161"/>
      <c r="KB414" s="161"/>
      <c r="KC414" s="161"/>
      <c r="KD414" s="161"/>
      <c r="KE414" s="161"/>
      <c r="KF414" s="161"/>
      <c r="KG414" s="161"/>
      <c r="KH414" s="161"/>
      <c r="KI414" s="161"/>
      <c r="KJ414" s="161"/>
      <c r="KK414" s="161"/>
      <c r="KL414" s="161"/>
      <c r="KM414" s="161"/>
      <c r="KN414" s="161"/>
      <c r="KO414" s="161"/>
      <c r="KP414" s="161"/>
      <c r="KQ414" s="161"/>
      <c r="KR414" s="161"/>
      <c r="KS414" s="161"/>
      <c r="KT414" s="161"/>
      <c r="KU414" s="161"/>
      <c r="KV414" s="161"/>
      <c r="KW414" s="161"/>
      <c r="KX414" s="161"/>
      <c r="KY414" s="161"/>
      <c r="KZ414" s="161"/>
      <c r="LA414" s="161"/>
      <c r="LB414" s="161"/>
      <c r="LC414" s="161"/>
      <c r="LD414" s="161"/>
      <c r="LE414" s="161"/>
      <c r="LF414" s="161"/>
      <c r="LG414" s="161"/>
      <c r="LH414" s="161"/>
      <c r="LI414" s="161"/>
      <c r="LJ414" s="161"/>
      <c r="LK414" s="161"/>
      <c r="LL414" s="161"/>
      <c r="LM414" s="161"/>
      <c r="LN414" s="161"/>
      <c r="LO414" s="161"/>
      <c r="LP414" s="161"/>
      <c r="LQ414" s="161"/>
      <c r="LR414" s="161"/>
    </row>
    <row r="415" spans="1:330" ht="15" x14ac:dyDescent="0.2">
      <c r="A415" s="204"/>
      <c r="B415" s="205"/>
      <c r="C415" s="206"/>
      <c r="D415" s="206"/>
      <c r="E415" s="204"/>
      <c r="F415" s="207"/>
      <c r="G415" s="208"/>
      <c r="H415" s="20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  <c r="AC415" s="110"/>
      <c r="AD415" s="110"/>
      <c r="AE415" s="110"/>
      <c r="AF415" s="110"/>
      <c r="AG415" s="110"/>
      <c r="AH415" s="110"/>
      <c r="AI415" s="110"/>
      <c r="AJ415" s="110"/>
      <c r="AK415" s="110"/>
      <c r="AL415" s="110"/>
    </row>
    <row r="416" spans="1:330" ht="15" x14ac:dyDescent="0.2">
      <c r="A416" s="210"/>
      <c r="B416" s="205"/>
      <c r="C416" s="206"/>
      <c r="D416" s="206"/>
      <c r="E416" s="204"/>
      <c r="F416" s="207"/>
      <c r="G416" s="208"/>
      <c r="H416" s="20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  <c r="AC416" s="110"/>
      <c r="AD416" s="110"/>
      <c r="AE416" s="110"/>
      <c r="AF416" s="110"/>
      <c r="AG416" s="110"/>
      <c r="AH416" s="110"/>
      <c r="AI416" s="110"/>
      <c r="AJ416" s="110"/>
      <c r="AK416" s="110"/>
      <c r="AL416" s="110"/>
    </row>
    <row r="417" spans="1:38" ht="15" x14ac:dyDescent="0.2">
      <c r="A417" s="210"/>
      <c r="B417" s="205"/>
      <c r="C417" s="206"/>
      <c r="D417" s="206"/>
      <c r="E417" s="204"/>
      <c r="F417" s="207"/>
      <c r="G417" s="208"/>
      <c r="H417" s="20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  <c r="AC417" s="110"/>
      <c r="AD417" s="110"/>
      <c r="AE417" s="110"/>
      <c r="AF417" s="110"/>
      <c r="AG417" s="110"/>
      <c r="AH417" s="110"/>
      <c r="AI417" s="110"/>
      <c r="AJ417" s="110"/>
      <c r="AK417" s="110"/>
      <c r="AL417" s="110"/>
    </row>
    <row r="418" spans="1:38" ht="15" x14ac:dyDescent="0.2">
      <c r="A418" s="210"/>
      <c r="B418" s="205"/>
      <c r="C418" s="206"/>
      <c r="D418" s="206"/>
      <c r="E418" s="204"/>
      <c r="F418" s="207"/>
      <c r="G418" s="208"/>
      <c r="H418" s="20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  <c r="AC418" s="110"/>
      <c r="AD418" s="110"/>
      <c r="AE418" s="110"/>
      <c r="AF418" s="110"/>
      <c r="AG418" s="110"/>
      <c r="AH418" s="110"/>
      <c r="AI418" s="110"/>
      <c r="AJ418" s="110"/>
      <c r="AK418" s="110"/>
      <c r="AL418" s="110"/>
    </row>
    <row r="419" spans="1:38" ht="15" x14ac:dyDescent="0.2">
      <c r="A419" s="210"/>
      <c r="B419" s="205"/>
      <c r="C419" s="206"/>
      <c r="D419" s="206"/>
      <c r="E419" s="204"/>
      <c r="F419" s="207"/>
      <c r="G419" s="208"/>
      <c r="H419" s="20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  <c r="AC419" s="110"/>
      <c r="AD419" s="110"/>
      <c r="AE419" s="110"/>
      <c r="AF419" s="110"/>
      <c r="AG419" s="110"/>
      <c r="AH419" s="110"/>
      <c r="AI419" s="110"/>
      <c r="AJ419" s="110"/>
      <c r="AK419" s="110"/>
      <c r="AL419" s="110"/>
    </row>
    <row r="420" spans="1:38" ht="15" x14ac:dyDescent="0.2">
      <c r="A420" s="210"/>
      <c r="B420" s="205"/>
      <c r="C420" s="206"/>
      <c r="D420" s="206"/>
      <c r="E420" s="204"/>
      <c r="F420" s="207"/>
      <c r="G420" s="208"/>
      <c r="H420" s="20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  <c r="AC420" s="110"/>
      <c r="AD420" s="110"/>
      <c r="AE420" s="110"/>
      <c r="AF420" s="110"/>
      <c r="AG420" s="110"/>
      <c r="AH420" s="110"/>
      <c r="AI420" s="110"/>
      <c r="AJ420" s="110"/>
      <c r="AK420" s="110"/>
      <c r="AL420" s="110"/>
    </row>
    <row r="421" spans="1:38" ht="15" x14ac:dyDescent="0.2">
      <c r="A421" s="210"/>
      <c r="B421" s="205"/>
      <c r="C421" s="206"/>
      <c r="D421" s="206"/>
      <c r="E421" s="204"/>
      <c r="F421" s="207"/>
      <c r="G421" s="208"/>
      <c r="H421" s="20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  <c r="AC421" s="110"/>
      <c r="AD421" s="110"/>
      <c r="AE421" s="110"/>
      <c r="AF421" s="110"/>
      <c r="AG421" s="110"/>
      <c r="AH421" s="110"/>
      <c r="AI421" s="110"/>
      <c r="AJ421" s="110"/>
      <c r="AK421" s="110"/>
      <c r="AL421" s="110"/>
    </row>
    <row r="422" spans="1:38" ht="15" x14ac:dyDescent="0.2">
      <c r="A422" s="210"/>
      <c r="B422" s="205"/>
      <c r="C422" s="206"/>
      <c r="D422" s="206"/>
      <c r="E422" s="204"/>
      <c r="F422" s="207"/>
      <c r="G422" s="208"/>
      <c r="H422" s="20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  <c r="AF422" s="110"/>
      <c r="AG422" s="110"/>
      <c r="AH422" s="110"/>
      <c r="AI422" s="110"/>
      <c r="AJ422" s="110"/>
      <c r="AK422" s="110"/>
      <c r="AL422" s="110"/>
    </row>
    <row r="423" spans="1:38" ht="15" x14ac:dyDescent="0.2">
      <c r="A423" s="210"/>
      <c r="B423" s="205"/>
      <c r="C423" s="206"/>
      <c r="D423" s="206"/>
      <c r="E423" s="204"/>
      <c r="F423" s="207"/>
      <c r="G423" s="208"/>
      <c r="H423" s="20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  <c r="AC423" s="110"/>
      <c r="AD423" s="110"/>
      <c r="AE423" s="110"/>
      <c r="AF423" s="110"/>
      <c r="AG423" s="110"/>
      <c r="AH423" s="110"/>
      <c r="AI423" s="110"/>
      <c r="AJ423" s="110"/>
      <c r="AK423" s="110"/>
      <c r="AL423" s="110"/>
    </row>
    <row r="424" spans="1:38" ht="15" x14ac:dyDescent="0.2">
      <c r="A424" s="210"/>
      <c r="B424" s="205"/>
      <c r="C424" s="206"/>
      <c r="D424" s="206"/>
      <c r="E424" s="204"/>
      <c r="F424" s="207"/>
      <c r="G424" s="208"/>
      <c r="H424" s="20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  <c r="AC424" s="110"/>
      <c r="AD424" s="110"/>
      <c r="AE424" s="110"/>
      <c r="AF424" s="110"/>
      <c r="AG424" s="110"/>
      <c r="AH424" s="110"/>
      <c r="AI424" s="110"/>
      <c r="AJ424" s="110"/>
      <c r="AK424" s="110"/>
      <c r="AL424" s="110"/>
    </row>
    <row r="425" spans="1:38" ht="15" x14ac:dyDescent="0.2">
      <c r="A425" s="210"/>
      <c r="B425" s="205"/>
      <c r="C425" s="206"/>
      <c r="D425" s="206"/>
      <c r="E425" s="204"/>
      <c r="F425" s="207"/>
      <c r="G425" s="208"/>
      <c r="H425" s="20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  <c r="AC425" s="110"/>
      <c r="AD425" s="110"/>
      <c r="AE425" s="110"/>
      <c r="AF425" s="110"/>
      <c r="AG425" s="110"/>
      <c r="AH425" s="110"/>
      <c r="AI425" s="110"/>
      <c r="AJ425" s="110"/>
      <c r="AK425" s="110"/>
      <c r="AL425" s="110"/>
    </row>
    <row r="426" spans="1:38" ht="15" x14ac:dyDescent="0.2">
      <c r="A426" s="210"/>
      <c r="B426" s="205"/>
      <c r="C426" s="206"/>
      <c r="D426" s="206"/>
      <c r="E426" s="204"/>
      <c r="F426" s="207"/>
      <c r="G426" s="208"/>
      <c r="H426" s="20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10"/>
      <c r="AG426" s="110"/>
      <c r="AH426" s="110"/>
      <c r="AI426" s="110"/>
      <c r="AJ426" s="110"/>
      <c r="AK426" s="110"/>
      <c r="AL426" s="110"/>
    </row>
    <row r="427" spans="1:38" ht="15" x14ac:dyDescent="0.2">
      <c r="A427" s="210"/>
      <c r="B427" s="205"/>
      <c r="C427" s="206"/>
      <c r="D427" s="206"/>
      <c r="E427" s="204"/>
      <c r="F427" s="207"/>
      <c r="G427" s="208"/>
      <c r="H427" s="20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10"/>
      <c r="AG427" s="110"/>
      <c r="AH427" s="110"/>
      <c r="AI427" s="110"/>
      <c r="AJ427" s="110"/>
      <c r="AK427" s="110"/>
      <c r="AL427" s="110"/>
    </row>
    <row r="428" spans="1:38" ht="15" x14ac:dyDescent="0.2">
      <c r="A428" s="210"/>
      <c r="B428" s="205"/>
      <c r="C428" s="206"/>
      <c r="D428" s="206"/>
      <c r="E428" s="204"/>
      <c r="F428" s="207"/>
      <c r="G428" s="208"/>
      <c r="H428" s="20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10"/>
      <c r="AG428" s="110"/>
      <c r="AH428" s="110"/>
      <c r="AI428" s="110"/>
      <c r="AJ428" s="110"/>
      <c r="AK428" s="110"/>
      <c r="AL428" s="110"/>
    </row>
    <row r="429" spans="1:38" ht="15" x14ac:dyDescent="0.2">
      <c r="A429" s="210"/>
      <c r="B429" s="205"/>
      <c r="C429" s="206"/>
      <c r="D429" s="206"/>
      <c r="E429" s="204"/>
      <c r="F429" s="207"/>
      <c r="G429" s="208"/>
      <c r="H429" s="20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10"/>
      <c r="AG429" s="110"/>
      <c r="AH429" s="110"/>
      <c r="AI429" s="110"/>
      <c r="AJ429" s="110"/>
      <c r="AK429" s="110"/>
      <c r="AL429" s="110"/>
    </row>
    <row r="430" spans="1:38" ht="15" x14ac:dyDescent="0.2">
      <c r="A430" s="210"/>
      <c r="B430" s="205"/>
      <c r="C430" s="206"/>
      <c r="D430" s="206"/>
      <c r="E430" s="204"/>
      <c r="F430" s="207"/>
      <c r="G430" s="208"/>
      <c r="H430" s="20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10"/>
      <c r="AG430" s="110"/>
      <c r="AH430" s="110"/>
      <c r="AI430" s="110"/>
      <c r="AJ430" s="110"/>
      <c r="AK430" s="110"/>
      <c r="AL430" s="110"/>
    </row>
    <row r="431" spans="1:38" ht="15" x14ac:dyDescent="0.2">
      <c r="A431" s="210"/>
      <c r="B431" s="205"/>
      <c r="C431" s="206"/>
      <c r="D431" s="206"/>
      <c r="E431" s="204"/>
      <c r="F431" s="207"/>
      <c r="G431" s="208"/>
      <c r="H431" s="20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10"/>
      <c r="AG431" s="110"/>
      <c r="AH431" s="110"/>
      <c r="AI431" s="110"/>
      <c r="AJ431" s="110"/>
      <c r="AK431" s="110"/>
      <c r="AL431" s="110"/>
    </row>
    <row r="432" spans="1:38" ht="15" x14ac:dyDescent="0.2">
      <c r="A432" s="210"/>
      <c r="B432" s="205"/>
      <c r="C432" s="206"/>
      <c r="D432" s="206"/>
      <c r="E432" s="204"/>
      <c r="F432" s="207"/>
      <c r="G432" s="208"/>
      <c r="H432" s="20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10"/>
      <c r="AG432" s="110"/>
      <c r="AH432" s="110"/>
      <c r="AI432" s="110"/>
      <c r="AJ432" s="110"/>
      <c r="AK432" s="110"/>
      <c r="AL432" s="110"/>
    </row>
    <row r="433" spans="1:38" ht="15" x14ac:dyDescent="0.2">
      <c r="A433" s="210"/>
      <c r="B433" s="205"/>
      <c r="C433" s="206"/>
      <c r="D433" s="206"/>
      <c r="E433" s="204"/>
      <c r="F433" s="207"/>
      <c r="G433" s="208"/>
      <c r="H433" s="20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10"/>
      <c r="AG433" s="110"/>
      <c r="AH433" s="110"/>
      <c r="AI433" s="110"/>
      <c r="AJ433" s="110"/>
      <c r="AK433" s="110"/>
      <c r="AL433" s="110"/>
    </row>
    <row r="434" spans="1:38" ht="15" x14ac:dyDescent="0.2">
      <c r="A434" s="210"/>
      <c r="B434" s="205"/>
      <c r="C434" s="206"/>
      <c r="D434" s="206"/>
      <c r="E434" s="204"/>
      <c r="F434" s="207"/>
      <c r="G434" s="208"/>
      <c r="H434" s="20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10"/>
      <c r="AG434" s="110"/>
      <c r="AH434" s="110"/>
      <c r="AI434" s="110"/>
      <c r="AJ434" s="110"/>
      <c r="AK434" s="110"/>
      <c r="AL434" s="110"/>
    </row>
    <row r="435" spans="1:38" ht="15" x14ac:dyDescent="0.2">
      <c r="A435" s="210"/>
      <c r="B435" s="205"/>
      <c r="C435" s="206"/>
      <c r="D435" s="206"/>
      <c r="E435" s="204"/>
      <c r="F435" s="207"/>
      <c r="G435" s="208"/>
      <c r="H435" s="20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10"/>
      <c r="AG435" s="110"/>
      <c r="AH435" s="110"/>
      <c r="AI435" s="110"/>
      <c r="AJ435" s="110"/>
      <c r="AK435" s="110"/>
      <c r="AL435" s="110"/>
    </row>
    <row r="436" spans="1:38" ht="15" x14ac:dyDescent="0.2">
      <c r="A436" s="210"/>
      <c r="B436" s="205"/>
      <c r="C436" s="206"/>
      <c r="D436" s="206"/>
      <c r="E436" s="204"/>
      <c r="F436" s="207"/>
      <c r="G436" s="208"/>
      <c r="H436" s="20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10"/>
      <c r="AG436" s="110"/>
      <c r="AH436" s="110"/>
      <c r="AI436" s="110"/>
      <c r="AJ436" s="110"/>
      <c r="AK436" s="110"/>
      <c r="AL436" s="110"/>
    </row>
    <row r="437" spans="1:38" ht="15" x14ac:dyDescent="0.2">
      <c r="A437" s="210"/>
      <c r="B437" s="205"/>
      <c r="C437" s="206"/>
      <c r="D437" s="206"/>
      <c r="E437" s="204"/>
      <c r="F437" s="207"/>
      <c r="G437" s="208"/>
      <c r="H437" s="20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10"/>
      <c r="AG437" s="110"/>
      <c r="AH437" s="110"/>
      <c r="AI437" s="110"/>
      <c r="AJ437" s="110"/>
      <c r="AK437" s="110"/>
      <c r="AL437" s="110"/>
    </row>
    <row r="438" spans="1:38" ht="15" x14ac:dyDescent="0.2">
      <c r="A438" s="210"/>
      <c r="B438" s="205"/>
      <c r="C438" s="206"/>
      <c r="D438" s="206"/>
      <c r="E438" s="204"/>
      <c r="F438" s="207"/>
      <c r="G438" s="208"/>
      <c r="H438" s="20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10"/>
      <c r="AG438" s="110"/>
      <c r="AH438" s="110"/>
      <c r="AI438" s="110"/>
      <c r="AJ438" s="110"/>
      <c r="AK438" s="110"/>
      <c r="AL438" s="110"/>
    </row>
    <row r="439" spans="1:38" ht="15" x14ac:dyDescent="0.2">
      <c r="A439" s="210"/>
      <c r="B439" s="205"/>
      <c r="C439" s="206"/>
      <c r="D439" s="206"/>
      <c r="E439" s="204"/>
      <c r="F439" s="207"/>
      <c r="G439" s="208"/>
      <c r="H439" s="20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10"/>
      <c r="AG439" s="110"/>
      <c r="AH439" s="110"/>
      <c r="AI439" s="110"/>
      <c r="AJ439" s="110"/>
      <c r="AK439" s="110"/>
      <c r="AL439" s="110"/>
    </row>
    <row r="440" spans="1:38" ht="15" x14ac:dyDescent="0.2">
      <c r="A440" s="210"/>
      <c r="B440" s="205"/>
      <c r="C440" s="206"/>
      <c r="D440" s="206"/>
      <c r="E440" s="204"/>
      <c r="F440" s="207"/>
      <c r="G440" s="208"/>
      <c r="H440" s="20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10"/>
      <c r="AG440" s="110"/>
      <c r="AH440" s="110"/>
      <c r="AI440" s="110"/>
      <c r="AJ440" s="110"/>
      <c r="AK440" s="110"/>
      <c r="AL440" s="110"/>
    </row>
    <row r="441" spans="1:38" ht="15" x14ac:dyDescent="0.2">
      <c r="A441" s="210"/>
      <c r="B441" s="205"/>
      <c r="C441" s="206"/>
      <c r="D441" s="206"/>
      <c r="E441" s="204"/>
      <c r="F441" s="207"/>
      <c r="G441" s="208"/>
      <c r="H441" s="20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10"/>
      <c r="AG441" s="110"/>
      <c r="AH441" s="110"/>
      <c r="AI441" s="110"/>
      <c r="AJ441" s="110"/>
      <c r="AK441" s="110"/>
      <c r="AL441" s="110"/>
    </row>
    <row r="442" spans="1:38" ht="15" x14ac:dyDescent="0.2">
      <c r="A442" s="210"/>
      <c r="B442" s="205"/>
      <c r="C442" s="206"/>
      <c r="D442" s="206"/>
      <c r="E442" s="204"/>
      <c r="F442" s="207"/>
      <c r="G442" s="208"/>
      <c r="H442" s="20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10"/>
      <c r="AG442" s="110"/>
      <c r="AH442" s="110"/>
      <c r="AI442" s="110"/>
      <c r="AJ442" s="110"/>
      <c r="AK442" s="110"/>
      <c r="AL442" s="110"/>
    </row>
    <row r="443" spans="1:38" ht="15" x14ac:dyDescent="0.2">
      <c r="A443" s="210"/>
      <c r="B443" s="205"/>
      <c r="C443" s="206"/>
      <c r="D443" s="206"/>
      <c r="E443" s="204"/>
      <c r="F443" s="207"/>
      <c r="G443" s="208"/>
      <c r="H443" s="20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10"/>
      <c r="AG443" s="110"/>
      <c r="AH443" s="110"/>
      <c r="AI443" s="110"/>
      <c r="AJ443" s="110"/>
      <c r="AK443" s="110"/>
      <c r="AL443" s="110"/>
    </row>
  </sheetData>
  <sheetProtection insertRows="0" selectLockedCells="1" sort="0" autoFilter="0"/>
  <protectedRanges>
    <protectedRange sqref="I1:J1 I154:AL154 I159:AL160 I148:J148 I162:AL162 I129:AL138 I150:J150 I331:J345 I347:J353 I355:J360 I4:J108 I110:J128 I139:J142 I153:J153 I155:J158 I161:J161 I163:J212 K343:AL344 K338:AL338 K327:AL328 I362:J367 K322:AL322 K310:AL311 K305:AL305 I383:J403 K294:AL295 K289:AL289 I404:AL404 I369:J381 I405:J1048576 I277:AL277 I382:AL382 I143:AL147 I149:AL149 I151:AL152 I214:J276 I278:J287 I289:J296 I298:J312 I314:J320 I322:J329 I109:AL109" name="Raspon1"/>
    <protectedRange sqref="K4:AL108 K345:AL345 K347:AL353 K355:AL360 K214:AL276 K290:AL293 K296:AL296 K148:AL148 K150:AL150 K323:AL326 K405:AL1048576 K306:AL309 K312:AL312 K314:AL320 K1:AL1 K329:AL329 K331:AL337 K339:AL342 K298:AL304 K369:AL381 K139:AL142 K153:AL153 K155:AL158 K278:AL287 K161:AL161 K110:AL128 K163:AL212 K362:AL367 K383:AL403" name="Raspon2"/>
    <protectedRange sqref="B413:D1048576 E414:H1048576 E413:G413 A2:A136 A138:A1048576 A1:H1 B2:H412" name="Raspon3"/>
    <protectedRange sqref="H413" name="Raspon3_3"/>
  </protectedRanges>
  <autoFilter ref="A1:AP412" xr:uid="{00000000-0009-0000-0000-000001000000}"/>
  <mergeCells count="35">
    <mergeCell ref="A2:A3"/>
    <mergeCell ref="B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F2:AF3"/>
    <mergeCell ref="S2:S3"/>
    <mergeCell ref="T2:T3"/>
    <mergeCell ref="U2:U3"/>
    <mergeCell ref="V2:V3"/>
    <mergeCell ref="W2:W3"/>
    <mergeCell ref="AG2:AG3"/>
    <mergeCell ref="X2:X3"/>
    <mergeCell ref="Y2:Y3"/>
    <mergeCell ref="Z2:Z3"/>
    <mergeCell ref="AA2:AA3"/>
    <mergeCell ref="AB2:AB3"/>
    <mergeCell ref="AC2:AC3"/>
    <mergeCell ref="AD2:AD3"/>
    <mergeCell ref="AE2:AE3"/>
    <mergeCell ref="AP2:AP3"/>
    <mergeCell ref="AH2:AH3"/>
    <mergeCell ref="AI2:AI3"/>
    <mergeCell ref="AJ2:AJ3"/>
    <mergeCell ref="AK2:AK3"/>
    <mergeCell ref="AL2:AL3"/>
  </mergeCells>
  <printOptions verticalCentered="1"/>
  <pageMargins left="0.35433070866141736" right="0.19685039370078741" top="0.35433070866141736" bottom="0.27559055118110243" header="0.19685039370078741" footer="0.15748031496062992"/>
  <pageSetup paperSize="9" scale="98" fitToHeight="0" orientation="landscape" r:id="rId1"/>
  <headerFooter alignWithMargins="0">
    <oddHeader>&amp;C&amp;"Arial,Podebljano"&amp;14Financijski plan Ministarstva mora, prometa i infrastrukture za razdoblje 2025.-2027.</oddHead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651B-8BCE-445E-84F6-927D4B973FA8}">
  <sheetPr>
    <pageSetUpPr fitToPage="1"/>
  </sheetPr>
  <dimension ref="A2:AK265"/>
  <sheetViews>
    <sheetView tabSelected="1" workbookViewId="0">
      <selection activeCell="AN5" sqref="AN5"/>
    </sheetView>
  </sheetViews>
  <sheetFormatPr defaultRowHeight="12.75" x14ac:dyDescent="0.2"/>
  <cols>
    <col min="1" max="1" width="11.5703125" customWidth="1"/>
    <col min="2" max="2" width="11.85546875" customWidth="1"/>
    <col min="3" max="3" width="13.42578125" customWidth="1"/>
    <col min="4" max="4" width="9.5703125" customWidth="1"/>
    <col min="5" max="5" width="8.42578125" customWidth="1"/>
    <col min="6" max="6" width="7.28515625" customWidth="1"/>
    <col min="7" max="7" width="47.140625" customWidth="1"/>
    <col min="8" max="8" width="25.7109375" customWidth="1"/>
    <col min="9" max="18" width="0" hidden="1" customWidth="1"/>
    <col min="19" max="19" width="19.140625" customWidth="1"/>
    <col min="20" max="28" width="0" hidden="1" customWidth="1"/>
    <col min="29" max="29" width="18.85546875" customWidth="1"/>
    <col min="30" max="36" width="0" hidden="1" customWidth="1"/>
    <col min="37" max="37" width="16.5703125" customWidth="1"/>
  </cols>
  <sheetData>
    <row r="2" spans="1:37" ht="114.75" x14ac:dyDescent="0.2">
      <c r="A2" s="126" t="s">
        <v>589</v>
      </c>
      <c r="B2" s="128" t="s">
        <v>0</v>
      </c>
      <c r="C2" s="214" t="s">
        <v>677</v>
      </c>
      <c r="D2" s="213" t="s">
        <v>678</v>
      </c>
      <c r="E2" s="127" t="s">
        <v>2</v>
      </c>
      <c r="F2" s="129" t="s">
        <v>3</v>
      </c>
      <c r="G2" s="130" t="s">
        <v>590</v>
      </c>
      <c r="H2" s="131" t="s">
        <v>591</v>
      </c>
      <c r="I2" s="95" t="s">
        <v>592</v>
      </c>
      <c r="J2" s="111" t="s">
        <v>593</v>
      </c>
      <c r="K2" s="95" t="s">
        <v>594</v>
      </c>
      <c r="L2" s="111" t="s">
        <v>595</v>
      </c>
      <c r="M2" s="117" t="s">
        <v>662</v>
      </c>
      <c r="N2" s="111" t="s">
        <v>663</v>
      </c>
      <c r="O2" s="122" t="s">
        <v>646</v>
      </c>
      <c r="P2" s="111" t="s">
        <v>647</v>
      </c>
      <c r="Q2" s="123" t="s">
        <v>652</v>
      </c>
      <c r="R2" s="111" t="s">
        <v>653</v>
      </c>
      <c r="S2" s="132" t="s">
        <v>668</v>
      </c>
      <c r="T2" s="111" t="s">
        <v>669</v>
      </c>
      <c r="U2" s="95" t="s">
        <v>596</v>
      </c>
      <c r="V2" s="111" t="s">
        <v>597</v>
      </c>
      <c r="W2" s="117" t="s">
        <v>664</v>
      </c>
      <c r="X2" s="111" t="s">
        <v>665</v>
      </c>
      <c r="Y2" s="122" t="s">
        <v>648</v>
      </c>
      <c r="Z2" s="111" t="s">
        <v>651</v>
      </c>
      <c r="AA2" s="123" t="s">
        <v>654</v>
      </c>
      <c r="AB2" s="111" t="s">
        <v>655</v>
      </c>
      <c r="AC2" s="132" t="s">
        <v>670</v>
      </c>
      <c r="AD2" s="111" t="s">
        <v>671</v>
      </c>
      <c r="AE2" s="117" t="s">
        <v>666</v>
      </c>
      <c r="AF2" s="111" t="s">
        <v>667</v>
      </c>
      <c r="AG2" s="122" t="s">
        <v>649</v>
      </c>
      <c r="AH2" s="111" t="s">
        <v>650</v>
      </c>
      <c r="AI2" s="123" t="s">
        <v>656</v>
      </c>
      <c r="AJ2" s="111" t="s">
        <v>657</v>
      </c>
      <c r="AK2" s="132" t="s">
        <v>672</v>
      </c>
    </row>
    <row r="3" spans="1:37" ht="12.75" customHeight="1" x14ac:dyDescent="0.2">
      <c r="A3" s="247" t="s">
        <v>616</v>
      </c>
      <c r="B3" s="249" t="s">
        <v>617</v>
      </c>
      <c r="C3" s="250"/>
      <c r="D3" s="250"/>
      <c r="E3" s="250"/>
      <c r="F3" s="251"/>
      <c r="G3" s="255" t="s">
        <v>618</v>
      </c>
      <c r="H3" s="257"/>
      <c r="I3" s="245" t="e">
        <f>I5+I71+I100+I110+I130+I120+I165+#REF!+#REF!+#REF!+#REF!+#REF!+I214+#REF!+I221</f>
        <v>#REF!</v>
      </c>
      <c r="J3" s="245" t="e">
        <f>J5+J71+J100+J110+J130+J120+J165+#REF!+#REF!+#REF!+#REF!+#REF!+J214+#REF!+J221</f>
        <v>#REF!</v>
      </c>
      <c r="K3" s="245" t="e">
        <f>K5+K71+K100+K110+K130+K120+K165+#REF!+#REF!+#REF!+#REF!+#REF!+K214+#REF!+K221</f>
        <v>#REF!</v>
      </c>
      <c r="L3" s="245" t="e">
        <f>L5+L71+L100+L110+L130+L120+L165+#REF!+#REF!+#REF!+#REF!+#REF!+L214+#REF!+L221</f>
        <v>#REF!</v>
      </c>
      <c r="M3" s="245" t="e">
        <f>M5+M71+M100+M110+M130+M120+M165+#REF!+#REF!+#REF!+#REF!+#REF!+M214+#REF!+M221</f>
        <v>#REF!</v>
      </c>
      <c r="N3" s="245" t="e">
        <f>N5+N71+N100+N110+N130+N120+N165+#REF!+#REF!+#REF!+#REF!+#REF!+N214+#REF!+N221</f>
        <v>#REF!</v>
      </c>
      <c r="O3" s="245" t="e">
        <f>O5+O71+O100+O110+O130+O120+O165+#REF!+#REF!+#REF!+#REF!+#REF!+O214+#REF!+O221</f>
        <v>#REF!</v>
      </c>
      <c r="P3" s="245" t="e">
        <f>P5+P71+P100+P110+P130+P120+P165+#REF!+#REF!+#REF!+#REF!+#REF!+P214+#REF!+P221</f>
        <v>#REF!</v>
      </c>
      <c r="Q3" s="245" t="e">
        <f>Q5+Q71+Q100+Q110+Q130+Q120+Q165+#REF!+#REF!+#REF!+#REF!+#REF!+Q214+#REF!+Q221</f>
        <v>#REF!</v>
      </c>
      <c r="R3" s="245" t="e">
        <f>R5+R71+R100+R110+R130+R120+R165+#REF!+#REF!+#REF!+#REF!+#REF!+R214+#REF!+R221</f>
        <v>#REF!</v>
      </c>
      <c r="S3" s="245">
        <f>S5+S71+S100+S110+S120+S130+S165+S221</f>
        <v>30933367</v>
      </c>
      <c r="T3" s="245" t="e">
        <f>T5+T71+T100+T110+T130+T120+T165+#REF!+#REF!+#REF!+#REF!+#REF!+T214+#REF!+T221</f>
        <v>#REF!</v>
      </c>
      <c r="U3" s="245" t="e">
        <f>U5+U71+U100+U110+U130+U120+U165+#REF!+#REF!+#REF!+#REF!+#REF!+U214+#REF!+U221</f>
        <v>#REF!</v>
      </c>
      <c r="V3" s="245" t="e">
        <f>V5+V71+V100+V110+V130+V120+V165+#REF!+#REF!+#REF!+#REF!+#REF!+V214+#REF!+V221</f>
        <v>#REF!</v>
      </c>
      <c r="W3" s="245" t="e">
        <f>W5+W71+W100+W110+W130+W120+W165+#REF!+#REF!+#REF!+#REF!+#REF!+W214+#REF!+W221</f>
        <v>#REF!</v>
      </c>
      <c r="X3" s="245" t="e">
        <f>X5+X71+X100+X110+X130+X120+X165+#REF!+#REF!+#REF!+#REF!+#REF!+X214+#REF!+X221</f>
        <v>#REF!</v>
      </c>
      <c r="Y3" s="245" t="e">
        <f>Y5+Y71+Y100+Y110+Y130+Y120+Y165+#REF!+#REF!+#REF!+#REF!+#REF!+Y214+#REF!+Y221</f>
        <v>#REF!</v>
      </c>
      <c r="Z3" s="245" t="e">
        <f>Z5+Z71+Z100+Z110+Z130+Z120+Z165+#REF!+#REF!+#REF!+#REF!+#REF!+Z214+#REF!+Z221</f>
        <v>#REF!</v>
      </c>
      <c r="AA3" s="245" t="e">
        <f>AA5+AA71+AA100+AA110+AA130+AA120+AA165+#REF!+#REF!+#REF!+#REF!+#REF!+AA214+#REF!+AA221</f>
        <v>#REF!</v>
      </c>
      <c r="AB3" s="245" t="e">
        <f>AB5+AB71+AB100+AB110+AB130+AB120+AB165+#REF!+#REF!+#REF!+#REF!+#REF!+AB214+#REF!+AB221</f>
        <v>#REF!</v>
      </c>
      <c r="AC3" s="245">
        <f>AC5+AC71+AC100+AC110+AC120+AC130+AC165+AC221</f>
        <v>21901695</v>
      </c>
      <c r="AD3" s="245" t="e">
        <f>AD5+AD71+AD100+AD110+AD130+AD120+AD165+#REF!+#REF!+#REF!+#REF!+#REF!+AD214+#REF!+AD221</f>
        <v>#REF!</v>
      </c>
      <c r="AE3" s="245" t="e">
        <f>AE5+AE71+AE100+AE110+AE130+AE120+AE165+#REF!+#REF!+#REF!+#REF!+#REF!+AE214+#REF!+AE221</f>
        <v>#REF!</v>
      </c>
      <c r="AF3" s="245" t="e">
        <f>AF5+AF71+AF100+AF110+AF130+AF120+AF165+#REF!+#REF!+#REF!+#REF!+#REF!+AF214+#REF!+AF221</f>
        <v>#REF!</v>
      </c>
      <c r="AG3" s="245" t="e">
        <f>AG5+AG71+AG100+AG110+AG130+AG120+AG165+#REF!+#REF!+#REF!+#REF!+#REF!+AG214+#REF!+AG221</f>
        <v>#REF!</v>
      </c>
      <c r="AH3" s="245" t="e">
        <f>AH5+AH71+AH100+AH110+AH130+AH120+AH165+#REF!+#REF!+#REF!+#REF!+#REF!+AH214+#REF!+AH221</f>
        <v>#REF!</v>
      </c>
      <c r="AI3" s="245" t="e">
        <f>AI5+AI71+AI100+AI110+AI130+AI120+AI165+#REF!+#REF!+#REF!+#REF!+#REF!+AI214+#REF!+AI221</f>
        <v>#REF!</v>
      </c>
      <c r="AJ3" s="245" t="e">
        <f>AJ5+AJ71+AJ100+AJ110+AJ130+AJ120+AJ165+#REF!+#REF!+#REF!+#REF!+#REF!+AJ214+#REF!+AJ221</f>
        <v>#REF!</v>
      </c>
      <c r="AK3" s="259">
        <f>AK5+AK71+AK100+AK110+AK120+AK130+AK165+AK221</f>
        <v>8733407</v>
      </c>
    </row>
    <row r="4" spans="1:37" ht="12.75" customHeight="1" x14ac:dyDescent="0.2">
      <c r="A4" s="248"/>
      <c r="B4" s="252"/>
      <c r="C4" s="253"/>
      <c r="D4" s="253"/>
      <c r="E4" s="253"/>
      <c r="F4" s="254"/>
      <c r="G4" s="256"/>
      <c r="H4" s="258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</row>
    <row r="5" spans="1:37" ht="90" x14ac:dyDescent="0.2">
      <c r="A5" s="175" t="s">
        <v>616</v>
      </c>
      <c r="B5" s="176" t="s">
        <v>619</v>
      </c>
      <c r="C5" s="176"/>
      <c r="D5" s="176"/>
      <c r="E5" s="176"/>
      <c r="F5" s="177"/>
      <c r="G5" s="180" t="s">
        <v>611</v>
      </c>
      <c r="H5" s="179" t="s">
        <v>603</v>
      </c>
      <c r="I5" s="100">
        <f t="shared" ref="I5:AK5" si="0">I9+I19+I50+I60+I6+I54+I57+I68</f>
        <v>4385661</v>
      </c>
      <c r="J5" s="100">
        <f t="shared" si="0"/>
        <v>0</v>
      </c>
      <c r="K5" s="100">
        <f t="shared" si="0"/>
        <v>3813699</v>
      </c>
      <c r="L5" s="100">
        <f t="shared" si="0"/>
        <v>0</v>
      </c>
      <c r="M5" s="100">
        <f t="shared" si="0"/>
        <v>3813699</v>
      </c>
      <c r="N5" s="100">
        <f t="shared" si="0"/>
        <v>0</v>
      </c>
      <c r="O5" s="100">
        <f t="shared" si="0"/>
        <v>3813899</v>
      </c>
      <c r="P5" s="100">
        <f t="shared" si="0"/>
        <v>0</v>
      </c>
      <c r="Q5" s="100">
        <f t="shared" si="0"/>
        <v>3813899</v>
      </c>
      <c r="R5" s="100">
        <f t="shared" si="0"/>
        <v>0</v>
      </c>
      <c r="S5" s="100">
        <f t="shared" si="0"/>
        <v>4381399</v>
      </c>
      <c r="T5" s="100">
        <f t="shared" si="0"/>
        <v>0</v>
      </c>
      <c r="U5" s="100">
        <f t="shared" si="0"/>
        <v>3728600</v>
      </c>
      <c r="V5" s="100">
        <f t="shared" si="0"/>
        <v>0</v>
      </c>
      <c r="W5" s="100">
        <f t="shared" si="0"/>
        <v>3728600</v>
      </c>
      <c r="X5" s="100">
        <f t="shared" si="0"/>
        <v>0</v>
      </c>
      <c r="Y5" s="100">
        <f t="shared" si="0"/>
        <v>3728600</v>
      </c>
      <c r="Z5" s="100">
        <f t="shared" si="0"/>
        <v>0</v>
      </c>
      <c r="AA5" s="100">
        <f t="shared" si="0"/>
        <v>3728600</v>
      </c>
      <c r="AB5" s="100">
        <f t="shared" si="0"/>
        <v>0</v>
      </c>
      <c r="AC5" s="100">
        <f t="shared" si="0"/>
        <v>4303600</v>
      </c>
      <c r="AD5" s="100">
        <f t="shared" si="0"/>
        <v>0</v>
      </c>
      <c r="AE5" s="100">
        <f t="shared" si="0"/>
        <v>4390600</v>
      </c>
      <c r="AF5" s="100">
        <f t="shared" si="0"/>
        <v>0</v>
      </c>
      <c r="AG5" s="100">
        <f t="shared" si="0"/>
        <v>4390600</v>
      </c>
      <c r="AH5" s="100">
        <f t="shared" si="0"/>
        <v>0</v>
      </c>
      <c r="AI5" s="100">
        <f t="shared" si="0"/>
        <v>4390600</v>
      </c>
      <c r="AJ5" s="100">
        <f t="shared" si="0"/>
        <v>0</v>
      </c>
      <c r="AK5" s="100">
        <f t="shared" si="0"/>
        <v>4420600</v>
      </c>
    </row>
    <row r="6" spans="1:37" ht="15.75" x14ac:dyDescent="0.2">
      <c r="A6" s="139" t="s">
        <v>616</v>
      </c>
      <c r="B6" s="140" t="s">
        <v>619</v>
      </c>
      <c r="C6" s="141">
        <v>31</v>
      </c>
      <c r="D6" s="141"/>
      <c r="E6" s="141"/>
      <c r="F6" s="142">
        <v>32</v>
      </c>
      <c r="G6" s="143"/>
      <c r="H6" s="144"/>
      <c r="I6" s="99">
        <f t="shared" ref="I6:AK7" si="1">I7</f>
        <v>60000</v>
      </c>
      <c r="J6" s="99">
        <f t="shared" si="1"/>
        <v>0</v>
      </c>
      <c r="K6" s="99">
        <f t="shared" si="1"/>
        <v>60000</v>
      </c>
      <c r="L6" s="99">
        <f t="shared" si="1"/>
        <v>0</v>
      </c>
      <c r="M6" s="99">
        <f t="shared" si="1"/>
        <v>60000</v>
      </c>
      <c r="N6" s="99">
        <f t="shared" si="1"/>
        <v>0</v>
      </c>
      <c r="O6" s="99">
        <f t="shared" si="1"/>
        <v>60000</v>
      </c>
      <c r="P6" s="99">
        <f t="shared" si="1"/>
        <v>0</v>
      </c>
      <c r="Q6" s="99">
        <f t="shared" si="1"/>
        <v>60000</v>
      </c>
      <c r="R6" s="99">
        <f t="shared" si="1"/>
        <v>0</v>
      </c>
      <c r="S6" s="99">
        <f t="shared" si="1"/>
        <v>60000</v>
      </c>
      <c r="T6" s="99">
        <f t="shared" si="1"/>
        <v>0</v>
      </c>
      <c r="U6" s="99">
        <f t="shared" si="1"/>
        <v>50000</v>
      </c>
      <c r="V6" s="99">
        <f t="shared" si="1"/>
        <v>0</v>
      </c>
      <c r="W6" s="99">
        <f t="shared" si="1"/>
        <v>50000</v>
      </c>
      <c r="X6" s="99">
        <f t="shared" si="1"/>
        <v>0</v>
      </c>
      <c r="Y6" s="99">
        <f t="shared" si="1"/>
        <v>50000</v>
      </c>
      <c r="Z6" s="99">
        <f t="shared" si="1"/>
        <v>0</v>
      </c>
      <c r="AA6" s="99">
        <f t="shared" si="1"/>
        <v>50000</v>
      </c>
      <c r="AB6" s="99">
        <f t="shared" si="1"/>
        <v>0</v>
      </c>
      <c r="AC6" s="99">
        <f t="shared" si="1"/>
        <v>50000</v>
      </c>
      <c r="AD6" s="99">
        <f t="shared" si="1"/>
        <v>0</v>
      </c>
      <c r="AE6" s="99">
        <f t="shared" si="1"/>
        <v>70000</v>
      </c>
      <c r="AF6" s="99">
        <f t="shared" si="1"/>
        <v>0</v>
      </c>
      <c r="AG6" s="99">
        <f t="shared" si="1"/>
        <v>70000</v>
      </c>
      <c r="AH6" s="99">
        <f t="shared" si="1"/>
        <v>0</v>
      </c>
      <c r="AI6" s="99">
        <f t="shared" si="1"/>
        <v>70000</v>
      </c>
      <c r="AJ6" s="99">
        <f t="shared" si="1"/>
        <v>0</v>
      </c>
      <c r="AK6" s="99">
        <f t="shared" si="1"/>
        <v>70000</v>
      </c>
    </row>
    <row r="7" spans="1:37" ht="15.75" x14ac:dyDescent="0.2">
      <c r="A7" s="145" t="s">
        <v>616</v>
      </c>
      <c r="B7" s="146" t="s">
        <v>619</v>
      </c>
      <c r="C7" s="147">
        <v>31</v>
      </c>
      <c r="D7" s="147"/>
      <c r="E7" s="145"/>
      <c r="F7" s="168">
        <v>322</v>
      </c>
      <c r="G7" s="148"/>
      <c r="H7" s="149"/>
      <c r="I7" s="101">
        <f t="shared" si="1"/>
        <v>60000</v>
      </c>
      <c r="J7" s="101">
        <f t="shared" si="1"/>
        <v>0</v>
      </c>
      <c r="K7" s="101">
        <f t="shared" si="1"/>
        <v>60000</v>
      </c>
      <c r="L7" s="101">
        <f t="shared" si="1"/>
        <v>0</v>
      </c>
      <c r="M7" s="108">
        <f t="shared" si="1"/>
        <v>60000</v>
      </c>
      <c r="N7" s="108">
        <f t="shared" si="1"/>
        <v>0</v>
      </c>
      <c r="O7" s="108">
        <f t="shared" si="1"/>
        <v>60000</v>
      </c>
      <c r="P7" s="108">
        <f t="shared" si="1"/>
        <v>0</v>
      </c>
      <c r="Q7" s="108">
        <f t="shared" si="1"/>
        <v>60000</v>
      </c>
      <c r="R7" s="108">
        <f t="shared" si="1"/>
        <v>0</v>
      </c>
      <c r="S7" s="108">
        <f t="shared" si="1"/>
        <v>60000</v>
      </c>
      <c r="T7" s="108">
        <f t="shared" si="1"/>
        <v>0</v>
      </c>
      <c r="U7" s="101">
        <f t="shared" si="1"/>
        <v>50000</v>
      </c>
      <c r="V7" s="101">
        <f t="shared" si="1"/>
        <v>0</v>
      </c>
      <c r="W7" s="108">
        <f t="shared" si="1"/>
        <v>50000</v>
      </c>
      <c r="X7" s="108">
        <f t="shared" si="1"/>
        <v>0</v>
      </c>
      <c r="Y7" s="108">
        <f t="shared" si="1"/>
        <v>50000</v>
      </c>
      <c r="Z7" s="108">
        <f t="shared" si="1"/>
        <v>0</v>
      </c>
      <c r="AA7" s="108">
        <f t="shared" si="1"/>
        <v>50000</v>
      </c>
      <c r="AB7" s="108">
        <f t="shared" si="1"/>
        <v>0</v>
      </c>
      <c r="AC7" s="108">
        <f t="shared" si="1"/>
        <v>50000</v>
      </c>
      <c r="AD7" s="108">
        <f t="shared" si="1"/>
        <v>0</v>
      </c>
      <c r="AE7" s="108">
        <f t="shared" si="1"/>
        <v>70000</v>
      </c>
      <c r="AF7" s="108">
        <f t="shared" si="1"/>
        <v>0</v>
      </c>
      <c r="AG7" s="108">
        <f t="shared" si="1"/>
        <v>70000</v>
      </c>
      <c r="AH7" s="108">
        <f t="shared" si="1"/>
        <v>0</v>
      </c>
      <c r="AI7" s="108">
        <f t="shared" si="1"/>
        <v>70000</v>
      </c>
      <c r="AJ7" s="108">
        <f t="shared" si="1"/>
        <v>0</v>
      </c>
      <c r="AK7" s="108">
        <f t="shared" si="1"/>
        <v>70000</v>
      </c>
    </row>
    <row r="8" spans="1:37" ht="15" x14ac:dyDescent="0.2">
      <c r="A8" s="151" t="s">
        <v>616</v>
      </c>
      <c r="B8" s="152" t="s">
        <v>619</v>
      </c>
      <c r="C8" s="153">
        <v>31</v>
      </c>
      <c r="D8" s="153"/>
      <c r="E8" s="151" t="s">
        <v>101</v>
      </c>
      <c r="F8" s="174">
        <v>3223</v>
      </c>
      <c r="G8" s="155" t="s">
        <v>48</v>
      </c>
      <c r="H8" s="156"/>
      <c r="I8" s="94">
        <v>60000</v>
      </c>
      <c r="J8" s="112"/>
      <c r="K8" s="94">
        <v>60000</v>
      </c>
      <c r="L8" s="112"/>
      <c r="M8" s="118">
        <v>60000</v>
      </c>
      <c r="N8" s="113"/>
      <c r="O8" s="118">
        <v>60000</v>
      </c>
      <c r="P8" s="113"/>
      <c r="Q8" s="118">
        <v>60000</v>
      </c>
      <c r="R8" s="113"/>
      <c r="S8" s="118">
        <v>60000</v>
      </c>
      <c r="T8" s="113"/>
      <c r="U8" s="94">
        <v>50000</v>
      </c>
      <c r="V8" s="112"/>
      <c r="W8" s="118">
        <v>50000</v>
      </c>
      <c r="X8" s="113"/>
      <c r="Y8" s="118">
        <v>50000</v>
      </c>
      <c r="Z8" s="113"/>
      <c r="AA8" s="118">
        <v>50000</v>
      </c>
      <c r="AB8" s="113"/>
      <c r="AC8" s="118">
        <v>50000</v>
      </c>
      <c r="AD8" s="113"/>
      <c r="AE8" s="118">
        <v>70000</v>
      </c>
      <c r="AF8" s="113"/>
      <c r="AG8" s="118">
        <v>70000</v>
      </c>
      <c r="AH8" s="113"/>
      <c r="AI8" s="118">
        <v>70000</v>
      </c>
      <c r="AJ8" s="113"/>
      <c r="AK8" s="118">
        <v>70000</v>
      </c>
    </row>
    <row r="9" spans="1:37" ht="15.75" x14ac:dyDescent="0.2">
      <c r="A9" s="139" t="s">
        <v>616</v>
      </c>
      <c r="B9" s="140" t="s">
        <v>619</v>
      </c>
      <c r="C9" s="141">
        <v>43</v>
      </c>
      <c r="D9" s="141"/>
      <c r="E9" s="141"/>
      <c r="F9" s="142">
        <v>31</v>
      </c>
      <c r="G9" s="143"/>
      <c r="H9" s="144"/>
      <c r="I9" s="99">
        <f t="shared" ref="I9:AK9" si="2">I10+I15+I17</f>
        <v>2098399</v>
      </c>
      <c r="J9" s="99">
        <f t="shared" si="2"/>
        <v>0</v>
      </c>
      <c r="K9" s="99">
        <f t="shared" si="2"/>
        <v>1990399</v>
      </c>
      <c r="L9" s="99">
        <f t="shared" si="2"/>
        <v>0</v>
      </c>
      <c r="M9" s="99">
        <f t="shared" si="2"/>
        <v>1990399</v>
      </c>
      <c r="N9" s="99">
        <f t="shared" si="2"/>
        <v>0</v>
      </c>
      <c r="O9" s="99">
        <f t="shared" si="2"/>
        <v>1990399</v>
      </c>
      <c r="P9" s="99">
        <f t="shared" si="2"/>
        <v>0</v>
      </c>
      <c r="Q9" s="99">
        <f t="shared" si="2"/>
        <v>1990399</v>
      </c>
      <c r="R9" s="99">
        <f t="shared" si="2"/>
        <v>0</v>
      </c>
      <c r="S9" s="99">
        <f t="shared" si="2"/>
        <v>2160399</v>
      </c>
      <c r="T9" s="99">
        <f t="shared" si="2"/>
        <v>0</v>
      </c>
      <c r="U9" s="99">
        <f t="shared" si="2"/>
        <v>1990300</v>
      </c>
      <c r="V9" s="99">
        <f t="shared" si="2"/>
        <v>0</v>
      </c>
      <c r="W9" s="99">
        <f t="shared" si="2"/>
        <v>1990300</v>
      </c>
      <c r="X9" s="99">
        <f t="shared" si="2"/>
        <v>0</v>
      </c>
      <c r="Y9" s="99">
        <f t="shared" si="2"/>
        <v>1990300</v>
      </c>
      <c r="Z9" s="99">
        <f t="shared" si="2"/>
        <v>0</v>
      </c>
      <c r="AA9" s="99">
        <f t="shared" si="2"/>
        <v>1990300</v>
      </c>
      <c r="AB9" s="99">
        <f t="shared" si="2"/>
        <v>0</v>
      </c>
      <c r="AC9" s="99">
        <f t="shared" si="2"/>
        <v>2160600</v>
      </c>
      <c r="AD9" s="99">
        <f t="shared" si="2"/>
        <v>0</v>
      </c>
      <c r="AE9" s="99">
        <f t="shared" si="2"/>
        <v>2220300</v>
      </c>
      <c r="AF9" s="99">
        <f t="shared" si="2"/>
        <v>0</v>
      </c>
      <c r="AG9" s="99">
        <f t="shared" si="2"/>
        <v>2220300</v>
      </c>
      <c r="AH9" s="99">
        <f t="shared" si="2"/>
        <v>0</v>
      </c>
      <c r="AI9" s="99">
        <f t="shared" si="2"/>
        <v>2220300</v>
      </c>
      <c r="AJ9" s="99">
        <f t="shared" si="2"/>
        <v>0</v>
      </c>
      <c r="AK9" s="99">
        <f t="shared" si="2"/>
        <v>2200600</v>
      </c>
    </row>
    <row r="10" spans="1:37" ht="15.75" x14ac:dyDescent="0.2">
      <c r="A10" s="145" t="s">
        <v>616</v>
      </c>
      <c r="B10" s="146" t="s">
        <v>619</v>
      </c>
      <c r="C10" s="147">
        <v>43</v>
      </c>
      <c r="D10" s="147"/>
      <c r="E10" s="145"/>
      <c r="F10" s="168">
        <v>311</v>
      </c>
      <c r="G10" s="148"/>
      <c r="H10" s="149"/>
      <c r="I10" s="101">
        <f t="shared" ref="I10:AK10" si="3">I11+I12+I13+I14</f>
        <v>1620399</v>
      </c>
      <c r="J10" s="101">
        <f t="shared" si="3"/>
        <v>0</v>
      </c>
      <c r="K10" s="101">
        <f t="shared" si="3"/>
        <v>1550399</v>
      </c>
      <c r="L10" s="101">
        <f t="shared" si="3"/>
        <v>0</v>
      </c>
      <c r="M10" s="108">
        <f t="shared" si="3"/>
        <v>1550399</v>
      </c>
      <c r="N10" s="108">
        <f t="shared" si="3"/>
        <v>0</v>
      </c>
      <c r="O10" s="108">
        <f t="shared" si="3"/>
        <v>1550399</v>
      </c>
      <c r="P10" s="108">
        <f t="shared" si="3"/>
        <v>0</v>
      </c>
      <c r="Q10" s="108">
        <f t="shared" si="3"/>
        <v>1550399</v>
      </c>
      <c r="R10" s="108">
        <f t="shared" si="3"/>
        <v>0</v>
      </c>
      <c r="S10" s="108">
        <f t="shared" si="3"/>
        <v>1700399</v>
      </c>
      <c r="T10" s="108">
        <f t="shared" si="3"/>
        <v>0</v>
      </c>
      <c r="U10" s="101">
        <f t="shared" si="3"/>
        <v>1550300</v>
      </c>
      <c r="V10" s="101">
        <f t="shared" si="3"/>
        <v>0</v>
      </c>
      <c r="W10" s="108">
        <f t="shared" si="3"/>
        <v>1550300</v>
      </c>
      <c r="X10" s="108">
        <f t="shared" si="3"/>
        <v>0</v>
      </c>
      <c r="Y10" s="108">
        <f t="shared" si="3"/>
        <v>1550300</v>
      </c>
      <c r="Z10" s="108">
        <f t="shared" si="3"/>
        <v>0</v>
      </c>
      <c r="AA10" s="108">
        <f t="shared" si="3"/>
        <v>1550300</v>
      </c>
      <c r="AB10" s="108">
        <f t="shared" si="3"/>
        <v>0</v>
      </c>
      <c r="AC10" s="108">
        <f t="shared" si="3"/>
        <v>1700600</v>
      </c>
      <c r="AD10" s="108">
        <f t="shared" si="3"/>
        <v>0</v>
      </c>
      <c r="AE10" s="108">
        <f t="shared" si="3"/>
        <v>1700300</v>
      </c>
      <c r="AF10" s="108">
        <f t="shared" si="3"/>
        <v>0</v>
      </c>
      <c r="AG10" s="108">
        <f t="shared" si="3"/>
        <v>1700300</v>
      </c>
      <c r="AH10" s="108">
        <f t="shared" si="3"/>
        <v>0</v>
      </c>
      <c r="AI10" s="108">
        <f t="shared" si="3"/>
        <v>1700300</v>
      </c>
      <c r="AJ10" s="108">
        <f t="shared" si="3"/>
        <v>0</v>
      </c>
      <c r="AK10" s="108">
        <f t="shared" si="3"/>
        <v>1700600</v>
      </c>
    </row>
    <row r="11" spans="1:37" ht="15" x14ac:dyDescent="0.2">
      <c r="A11" s="151" t="s">
        <v>616</v>
      </c>
      <c r="B11" s="152" t="s">
        <v>619</v>
      </c>
      <c r="C11" s="153">
        <v>43</v>
      </c>
      <c r="D11" s="153"/>
      <c r="E11" s="151" t="s">
        <v>101</v>
      </c>
      <c r="F11" s="174">
        <v>3111</v>
      </c>
      <c r="G11" s="155" t="s">
        <v>33</v>
      </c>
      <c r="H11" s="156"/>
      <c r="I11" s="97">
        <v>1620000</v>
      </c>
      <c r="J11" s="112"/>
      <c r="K11" s="97">
        <v>1550000</v>
      </c>
      <c r="L11" s="112"/>
      <c r="M11" s="120">
        <v>1550000</v>
      </c>
      <c r="N11" s="113"/>
      <c r="O11" s="120">
        <v>1550000</v>
      </c>
      <c r="P11" s="113"/>
      <c r="Q11" s="120">
        <v>1550000</v>
      </c>
      <c r="R11" s="113"/>
      <c r="S11" s="120">
        <v>1700000</v>
      </c>
      <c r="T11" s="113"/>
      <c r="U11" s="97">
        <v>1550000</v>
      </c>
      <c r="V11" s="112"/>
      <c r="W11" s="120">
        <v>1550000</v>
      </c>
      <c r="X11" s="113"/>
      <c r="Y11" s="120">
        <v>1550000</v>
      </c>
      <c r="Z11" s="113"/>
      <c r="AA11" s="120">
        <v>1550000</v>
      </c>
      <c r="AB11" s="113"/>
      <c r="AC11" s="120">
        <v>1700300</v>
      </c>
      <c r="AD11" s="113"/>
      <c r="AE11" s="120">
        <v>1700000</v>
      </c>
      <c r="AF11" s="113"/>
      <c r="AG11" s="120">
        <v>1700000</v>
      </c>
      <c r="AH11" s="113"/>
      <c r="AI11" s="120">
        <v>1700000</v>
      </c>
      <c r="AJ11" s="113"/>
      <c r="AK11" s="120">
        <v>1700300</v>
      </c>
    </row>
    <row r="12" spans="1:37" ht="15" x14ac:dyDescent="0.2">
      <c r="A12" s="151" t="s">
        <v>616</v>
      </c>
      <c r="B12" s="152" t="s">
        <v>619</v>
      </c>
      <c r="C12" s="153">
        <v>43</v>
      </c>
      <c r="D12" s="153"/>
      <c r="E12" s="151" t="s">
        <v>101</v>
      </c>
      <c r="F12" s="174">
        <v>3112</v>
      </c>
      <c r="G12" s="155" t="s">
        <v>605</v>
      </c>
      <c r="H12" s="156"/>
      <c r="I12" s="98">
        <v>133</v>
      </c>
      <c r="J12" s="112"/>
      <c r="K12" s="98">
        <v>133</v>
      </c>
      <c r="L12" s="112"/>
      <c r="M12" s="102">
        <v>133</v>
      </c>
      <c r="N12" s="113"/>
      <c r="O12" s="102">
        <v>133</v>
      </c>
      <c r="P12" s="113"/>
      <c r="Q12" s="102">
        <v>133</v>
      </c>
      <c r="R12" s="113"/>
      <c r="S12" s="102">
        <v>133</v>
      </c>
      <c r="T12" s="113"/>
      <c r="U12" s="98">
        <v>100</v>
      </c>
      <c r="V12" s="112"/>
      <c r="W12" s="102">
        <v>100</v>
      </c>
      <c r="X12" s="113"/>
      <c r="Y12" s="102">
        <v>100</v>
      </c>
      <c r="Z12" s="113"/>
      <c r="AA12" s="102">
        <v>100</v>
      </c>
      <c r="AB12" s="113"/>
      <c r="AC12" s="102">
        <v>100</v>
      </c>
      <c r="AD12" s="113"/>
      <c r="AE12" s="102">
        <v>100</v>
      </c>
      <c r="AF12" s="113"/>
      <c r="AG12" s="102">
        <v>100</v>
      </c>
      <c r="AH12" s="113"/>
      <c r="AI12" s="102">
        <v>100</v>
      </c>
      <c r="AJ12" s="113"/>
      <c r="AK12" s="102">
        <v>100</v>
      </c>
    </row>
    <row r="13" spans="1:37" ht="15" x14ac:dyDescent="0.2">
      <c r="A13" s="151" t="s">
        <v>616</v>
      </c>
      <c r="B13" s="152" t="s">
        <v>619</v>
      </c>
      <c r="C13" s="153">
        <v>43</v>
      </c>
      <c r="D13" s="153"/>
      <c r="E13" s="151" t="s">
        <v>101</v>
      </c>
      <c r="F13" s="174">
        <v>3113</v>
      </c>
      <c r="G13" s="155" t="s">
        <v>35</v>
      </c>
      <c r="H13" s="156"/>
      <c r="I13" s="98">
        <v>133</v>
      </c>
      <c r="J13" s="112"/>
      <c r="K13" s="98">
        <v>133</v>
      </c>
      <c r="L13" s="112"/>
      <c r="M13" s="102">
        <v>133</v>
      </c>
      <c r="N13" s="113"/>
      <c r="O13" s="102">
        <v>133</v>
      </c>
      <c r="P13" s="113"/>
      <c r="Q13" s="102">
        <v>133</v>
      </c>
      <c r="R13" s="113"/>
      <c r="S13" s="102">
        <v>133</v>
      </c>
      <c r="T13" s="113"/>
      <c r="U13" s="98">
        <v>100</v>
      </c>
      <c r="V13" s="112"/>
      <c r="W13" s="102">
        <v>100</v>
      </c>
      <c r="X13" s="113"/>
      <c r="Y13" s="102">
        <v>100</v>
      </c>
      <c r="Z13" s="113"/>
      <c r="AA13" s="102">
        <v>100</v>
      </c>
      <c r="AB13" s="113"/>
      <c r="AC13" s="102">
        <v>100</v>
      </c>
      <c r="AD13" s="113"/>
      <c r="AE13" s="102">
        <v>100</v>
      </c>
      <c r="AF13" s="113"/>
      <c r="AG13" s="102">
        <v>100</v>
      </c>
      <c r="AH13" s="113"/>
      <c r="AI13" s="102">
        <v>100</v>
      </c>
      <c r="AJ13" s="113"/>
      <c r="AK13" s="102">
        <v>100</v>
      </c>
    </row>
    <row r="14" spans="1:37" ht="15" x14ac:dyDescent="0.2">
      <c r="A14" s="151" t="s">
        <v>616</v>
      </c>
      <c r="B14" s="152" t="s">
        <v>619</v>
      </c>
      <c r="C14" s="153">
        <v>43</v>
      </c>
      <c r="D14" s="153"/>
      <c r="E14" s="151" t="s">
        <v>101</v>
      </c>
      <c r="F14" s="174">
        <v>3114</v>
      </c>
      <c r="G14" s="155" t="s">
        <v>36</v>
      </c>
      <c r="H14" s="156"/>
      <c r="I14" s="98">
        <v>133</v>
      </c>
      <c r="J14" s="112"/>
      <c r="K14" s="98">
        <v>133</v>
      </c>
      <c r="L14" s="112"/>
      <c r="M14" s="102">
        <v>133</v>
      </c>
      <c r="N14" s="113"/>
      <c r="O14" s="102">
        <v>133</v>
      </c>
      <c r="P14" s="113"/>
      <c r="Q14" s="102">
        <v>133</v>
      </c>
      <c r="R14" s="113"/>
      <c r="S14" s="102">
        <v>133</v>
      </c>
      <c r="T14" s="113"/>
      <c r="U14" s="98">
        <v>100</v>
      </c>
      <c r="V14" s="112"/>
      <c r="W14" s="102">
        <v>100</v>
      </c>
      <c r="X14" s="113"/>
      <c r="Y14" s="102">
        <v>100</v>
      </c>
      <c r="Z14" s="113"/>
      <c r="AA14" s="102">
        <v>100</v>
      </c>
      <c r="AB14" s="113"/>
      <c r="AC14" s="102">
        <v>100</v>
      </c>
      <c r="AD14" s="113"/>
      <c r="AE14" s="102">
        <v>100</v>
      </c>
      <c r="AF14" s="113"/>
      <c r="AG14" s="102">
        <v>100</v>
      </c>
      <c r="AH14" s="113"/>
      <c r="AI14" s="102">
        <v>100</v>
      </c>
      <c r="AJ14" s="113"/>
      <c r="AK14" s="102">
        <v>100</v>
      </c>
    </row>
    <row r="15" spans="1:37" ht="15.75" x14ac:dyDescent="0.2">
      <c r="A15" s="145" t="s">
        <v>616</v>
      </c>
      <c r="B15" s="146" t="s">
        <v>619</v>
      </c>
      <c r="C15" s="147">
        <v>43</v>
      </c>
      <c r="D15" s="147"/>
      <c r="E15" s="145"/>
      <c r="F15" s="168">
        <v>312</v>
      </c>
      <c r="G15" s="148"/>
      <c r="H15" s="149"/>
      <c r="I15" s="101">
        <f t="shared" ref="I15:AK15" si="4">I16</f>
        <v>205000</v>
      </c>
      <c r="J15" s="101">
        <f t="shared" si="4"/>
        <v>0</v>
      </c>
      <c r="K15" s="101">
        <f t="shared" si="4"/>
        <v>180000</v>
      </c>
      <c r="L15" s="101">
        <f t="shared" si="4"/>
        <v>0</v>
      </c>
      <c r="M15" s="108">
        <f t="shared" si="4"/>
        <v>180000</v>
      </c>
      <c r="N15" s="108">
        <f t="shared" si="4"/>
        <v>0</v>
      </c>
      <c r="O15" s="108">
        <f t="shared" si="4"/>
        <v>180000</v>
      </c>
      <c r="P15" s="108">
        <f t="shared" si="4"/>
        <v>0</v>
      </c>
      <c r="Q15" s="108">
        <f t="shared" si="4"/>
        <v>180000</v>
      </c>
      <c r="R15" s="108">
        <f t="shared" si="4"/>
        <v>0</v>
      </c>
      <c r="S15" s="108">
        <f t="shared" si="4"/>
        <v>180000</v>
      </c>
      <c r="T15" s="108">
        <f t="shared" si="4"/>
        <v>0</v>
      </c>
      <c r="U15" s="101">
        <f t="shared" si="4"/>
        <v>180000</v>
      </c>
      <c r="V15" s="101">
        <f t="shared" si="4"/>
        <v>0</v>
      </c>
      <c r="W15" s="108">
        <f t="shared" si="4"/>
        <v>180000</v>
      </c>
      <c r="X15" s="108">
        <f t="shared" si="4"/>
        <v>0</v>
      </c>
      <c r="Y15" s="108">
        <f t="shared" si="4"/>
        <v>180000</v>
      </c>
      <c r="Z15" s="108">
        <f t="shared" si="4"/>
        <v>0</v>
      </c>
      <c r="AA15" s="108">
        <f t="shared" si="4"/>
        <v>180000</v>
      </c>
      <c r="AB15" s="108">
        <f t="shared" si="4"/>
        <v>0</v>
      </c>
      <c r="AC15" s="108">
        <f t="shared" si="4"/>
        <v>180000</v>
      </c>
      <c r="AD15" s="108">
        <f t="shared" si="4"/>
        <v>0</v>
      </c>
      <c r="AE15" s="108">
        <f t="shared" si="4"/>
        <v>220000</v>
      </c>
      <c r="AF15" s="108">
        <f t="shared" si="4"/>
        <v>0</v>
      </c>
      <c r="AG15" s="108">
        <f t="shared" si="4"/>
        <v>220000</v>
      </c>
      <c r="AH15" s="108">
        <f t="shared" si="4"/>
        <v>0</v>
      </c>
      <c r="AI15" s="108">
        <f t="shared" si="4"/>
        <v>220000</v>
      </c>
      <c r="AJ15" s="108">
        <f t="shared" si="4"/>
        <v>0</v>
      </c>
      <c r="AK15" s="108">
        <f t="shared" si="4"/>
        <v>220000</v>
      </c>
    </row>
    <row r="16" spans="1:37" ht="15" x14ac:dyDescent="0.2">
      <c r="A16" s="151" t="s">
        <v>616</v>
      </c>
      <c r="B16" s="152" t="s">
        <v>619</v>
      </c>
      <c r="C16" s="153">
        <v>43</v>
      </c>
      <c r="D16" s="153"/>
      <c r="E16" s="151" t="s">
        <v>101</v>
      </c>
      <c r="F16" s="174">
        <v>3121</v>
      </c>
      <c r="G16" s="155" t="s">
        <v>471</v>
      </c>
      <c r="H16" s="156"/>
      <c r="I16" s="97">
        <v>205000</v>
      </c>
      <c r="J16" s="112"/>
      <c r="K16" s="97">
        <v>180000</v>
      </c>
      <c r="L16" s="112"/>
      <c r="M16" s="120">
        <v>180000</v>
      </c>
      <c r="N16" s="113"/>
      <c r="O16" s="120">
        <v>180000</v>
      </c>
      <c r="P16" s="113"/>
      <c r="Q16" s="120">
        <v>180000</v>
      </c>
      <c r="R16" s="113"/>
      <c r="S16" s="120">
        <v>180000</v>
      </c>
      <c r="T16" s="113"/>
      <c r="U16" s="97">
        <v>180000</v>
      </c>
      <c r="V16" s="112"/>
      <c r="W16" s="120">
        <v>180000</v>
      </c>
      <c r="X16" s="113"/>
      <c r="Y16" s="120">
        <v>180000</v>
      </c>
      <c r="Z16" s="113"/>
      <c r="AA16" s="120">
        <v>180000</v>
      </c>
      <c r="AB16" s="113"/>
      <c r="AC16" s="120">
        <v>180000</v>
      </c>
      <c r="AD16" s="113"/>
      <c r="AE16" s="120">
        <v>220000</v>
      </c>
      <c r="AF16" s="113"/>
      <c r="AG16" s="120">
        <v>220000</v>
      </c>
      <c r="AH16" s="113"/>
      <c r="AI16" s="120">
        <v>220000</v>
      </c>
      <c r="AJ16" s="113"/>
      <c r="AK16" s="120">
        <v>220000</v>
      </c>
    </row>
    <row r="17" spans="1:37" ht="15.75" x14ac:dyDescent="0.2">
      <c r="A17" s="145" t="s">
        <v>616</v>
      </c>
      <c r="B17" s="146" t="s">
        <v>619</v>
      </c>
      <c r="C17" s="147">
        <v>43</v>
      </c>
      <c r="D17" s="147"/>
      <c r="E17" s="145"/>
      <c r="F17" s="168">
        <v>313</v>
      </c>
      <c r="G17" s="148"/>
      <c r="H17" s="149"/>
      <c r="I17" s="101">
        <f t="shared" ref="I17:AK17" si="5">I18</f>
        <v>273000</v>
      </c>
      <c r="J17" s="101">
        <f t="shared" si="5"/>
        <v>0</v>
      </c>
      <c r="K17" s="101">
        <f t="shared" si="5"/>
        <v>260000</v>
      </c>
      <c r="L17" s="101">
        <f t="shared" si="5"/>
        <v>0</v>
      </c>
      <c r="M17" s="108">
        <f t="shared" si="5"/>
        <v>260000</v>
      </c>
      <c r="N17" s="108">
        <f t="shared" si="5"/>
        <v>0</v>
      </c>
      <c r="O17" s="108">
        <f t="shared" si="5"/>
        <v>260000</v>
      </c>
      <c r="P17" s="108">
        <f t="shared" si="5"/>
        <v>0</v>
      </c>
      <c r="Q17" s="108">
        <f t="shared" si="5"/>
        <v>260000</v>
      </c>
      <c r="R17" s="108">
        <f t="shared" si="5"/>
        <v>0</v>
      </c>
      <c r="S17" s="108">
        <f t="shared" si="5"/>
        <v>280000</v>
      </c>
      <c r="T17" s="108">
        <f t="shared" si="5"/>
        <v>0</v>
      </c>
      <c r="U17" s="101">
        <f t="shared" si="5"/>
        <v>260000</v>
      </c>
      <c r="V17" s="101">
        <f t="shared" si="5"/>
        <v>0</v>
      </c>
      <c r="W17" s="108">
        <f t="shared" si="5"/>
        <v>260000</v>
      </c>
      <c r="X17" s="108">
        <f t="shared" si="5"/>
        <v>0</v>
      </c>
      <c r="Y17" s="108">
        <f t="shared" si="5"/>
        <v>260000</v>
      </c>
      <c r="Z17" s="108">
        <f t="shared" si="5"/>
        <v>0</v>
      </c>
      <c r="AA17" s="108">
        <f t="shared" si="5"/>
        <v>260000</v>
      </c>
      <c r="AB17" s="108">
        <f t="shared" si="5"/>
        <v>0</v>
      </c>
      <c r="AC17" s="108">
        <f t="shared" si="5"/>
        <v>280000</v>
      </c>
      <c r="AD17" s="108">
        <f t="shared" si="5"/>
        <v>0</v>
      </c>
      <c r="AE17" s="108">
        <f t="shared" si="5"/>
        <v>300000</v>
      </c>
      <c r="AF17" s="108">
        <f t="shared" si="5"/>
        <v>0</v>
      </c>
      <c r="AG17" s="108">
        <f t="shared" si="5"/>
        <v>300000</v>
      </c>
      <c r="AH17" s="108">
        <f t="shared" si="5"/>
        <v>0</v>
      </c>
      <c r="AI17" s="108">
        <f t="shared" si="5"/>
        <v>300000</v>
      </c>
      <c r="AJ17" s="108">
        <f t="shared" si="5"/>
        <v>0</v>
      </c>
      <c r="AK17" s="108">
        <f t="shared" si="5"/>
        <v>280000</v>
      </c>
    </row>
    <row r="18" spans="1:37" ht="15" x14ac:dyDescent="0.2">
      <c r="A18" s="151" t="s">
        <v>616</v>
      </c>
      <c r="B18" s="152" t="s">
        <v>619</v>
      </c>
      <c r="C18" s="153">
        <v>43</v>
      </c>
      <c r="D18" s="153"/>
      <c r="E18" s="151" t="s">
        <v>101</v>
      </c>
      <c r="F18" s="174">
        <v>3132</v>
      </c>
      <c r="G18" s="155" t="s">
        <v>40</v>
      </c>
      <c r="H18" s="156"/>
      <c r="I18" s="97">
        <v>273000</v>
      </c>
      <c r="J18" s="112"/>
      <c r="K18" s="97">
        <v>260000</v>
      </c>
      <c r="L18" s="112"/>
      <c r="M18" s="120">
        <v>260000</v>
      </c>
      <c r="N18" s="113"/>
      <c r="O18" s="120">
        <v>260000</v>
      </c>
      <c r="P18" s="113"/>
      <c r="Q18" s="120">
        <v>260000</v>
      </c>
      <c r="R18" s="113"/>
      <c r="S18" s="120">
        <v>280000</v>
      </c>
      <c r="T18" s="113"/>
      <c r="U18" s="97">
        <v>260000</v>
      </c>
      <c r="V18" s="112"/>
      <c r="W18" s="120">
        <v>260000</v>
      </c>
      <c r="X18" s="113"/>
      <c r="Y18" s="120">
        <v>260000</v>
      </c>
      <c r="Z18" s="113"/>
      <c r="AA18" s="120">
        <v>260000</v>
      </c>
      <c r="AB18" s="113"/>
      <c r="AC18" s="120">
        <v>280000</v>
      </c>
      <c r="AD18" s="113"/>
      <c r="AE18" s="120">
        <v>300000</v>
      </c>
      <c r="AF18" s="113"/>
      <c r="AG18" s="120">
        <v>300000</v>
      </c>
      <c r="AH18" s="113"/>
      <c r="AI18" s="120">
        <v>300000</v>
      </c>
      <c r="AJ18" s="113"/>
      <c r="AK18" s="120">
        <v>280000</v>
      </c>
    </row>
    <row r="19" spans="1:37" ht="15.75" x14ac:dyDescent="0.2">
      <c r="A19" s="139" t="s">
        <v>616</v>
      </c>
      <c r="B19" s="140" t="s">
        <v>619</v>
      </c>
      <c r="C19" s="141">
        <v>43</v>
      </c>
      <c r="D19" s="141"/>
      <c r="E19" s="141"/>
      <c r="F19" s="142">
        <v>32</v>
      </c>
      <c r="G19" s="143"/>
      <c r="H19" s="144"/>
      <c r="I19" s="99">
        <f t="shared" ref="I19:AK19" si="6">I20+I25+I32+I41+I43</f>
        <v>1936000</v>
      </c>
      <c r="J19" s="99">
        <f t="shared" si="6"/>
        <v>0</v>
      </c>
      <c r="K19" s="99">
        <f t="shared" si="6"/>
        <v>1635000</v>
      </c>
      <c r="L19" s="99">
        <f t="shared" si="6"/>
        <v>0</v>
      </c>
      <c r="M19" s="99">
        <f t="shared" si="6"/>
        <v>1635000</v>
      </c>
      <c r="N19" s="99">
        <f t="shared" si="6"/>
        <v>0</v>
      </c>
      <c r="O19" s="99">
        <f t="shared" si="6"/>
        <v>1635000</v>
      </c>
      <c r="P19" s="99">
        <f t="shared" si="6"/>
        <v>0</v>
      </c>
      <c r="Q19" s="99">
        <f t="shared" si="6"/>
        <v>1635000</v>
      </c>
      <c r="R19" s="99">
        <f t="shared" si="6"/>
        <v>0</v>
      </c>
      <c r="S19" s="99">
        <f t="shared" si="6"/>
        <v>1949000</v>
      </c>
      <c r="T19" s="99">
        <f t="shared" si="6"/>
        <v>0</v>
      </c>
      <c r="U19" s="99">
        <f t="shared" si="6"/>
        <v>1550000</v>
      </c>
      <c r="V19" s="99">
        <f t="shared" si="6"/>
        <v>0</v>
      </c>
      <c r="W19" s="99">
        <f t="shared" si="6"/>
        <v>1550000</v>
      </c>
      <c r="X19" s="99">
        <f t="shared" si="6"/>
        <v>0</v>
      </c>
      <c r="Y19" s="99">
        <f t="shared" si="6"/>
        <v>1550000</v>
      </c>
      <c r="Z19" s="99">
        <f t="shared" si="6"/>
        <v>0</v>
      </c>
      <c r="AA19" s="99">
        <f t="shared" si="6"/>
        <v>1550000</v>
      </c>
      <c r="AB19" s="99">
        <f t="shared" si="6"/>
        <v>0</v>
      </c>
      <c r="AC19" s="99">
        <f t="shared" si="6"/>
        <v>1914000</v>
      </c>
      <c r="AD19" s="99">
        <f t="shared" si="6"/>
        <v>0</v>
      </c>
      <c r="AE19" s="99">
        <f t="shared" si="6"/>
        <v>1927000</v>
      </c>
      <c r="AF19" s="99">
        <f t="shared" si="6"/>
        <v>0</v>
      </c>
      <c r="AG19" s="99">
        <f t="shared" si="6"/>
        <v>1927000</v>
      </c>
      <c r="AH19" s="99">
        <f t="shared" si="6"/>
        <v>0</v>
      </c>
      <c r="AI19" s="99">
        <f t="shared" si="6"/>
        <v>1927000</v>
      </c>
      <c r="AJ19" s="99">
        <f t="shared" si="6"/>
        <v>0</v>
      </c>
      <c r="AK19" s="99">
        <f t="shared" si="6"/>
        <v>1961000</v>
      </c>
    </row>
    <row r="20" spans="1:37" ht="15.75" x14ac:dyDescent="0.2">
      <c r="A20" s="145" t="s">
        <v>616</v>
      </c>
      <c r="B20" s="146" t="s">
        <v>619</v>
      </c>
      <c r="C20" s="147">
        <v>43</v>
      </c>
      <c r="D20" s="147"/>
      <c r="E20" s="145"/>
      <c r="F20" s="168">
        <v>321</v>
      </c>
      <c r="G20" s="148"/>
      <c r="H20" s="149"/>
      <c r="I20" s="101">
        <f t="shared" ref="I20:AK20" si="7">I21+I22+I23+I24</f>
        <v>111000</v>
      </c>
      <c r="J20" s="101">
        <f t="shared" si="7"/>
        <v>0</v>
      </c>
      <c r="K20" s="101">
        <f t="shared" si="7"/>
        <v>88000</v>
      </c>
      <c r="L20" s="101">
        <f t="shared" si="7"/>
        <v>0</v>
      </c>
      <c r="M20" s="108">
        <f t="shared" si="7"/>
        <v>88000</v>
      </c>
      <c r="N20" s="108">
        <f t="shared" si="7"/>
        <v>0</v>
      </c>
      <c r="O20" s="108">
        <f t="shared" si="7"/>
        <v>88000</v>
      </c>
      <c r="P20" s="108">
        <f t="shared" si="7"/>
        <v>0</v>
      </c>
      <c r="Q20" s="108">
        <f t="shared" si="7"/>
        <v>88000</v>
      </c>
      <c r="R20" s="108">
        <f t="shared" si="7"/>
        <v>0</v>
      </c>
      <c r="S20" s="108">
        <f t="shared" si="7"/>
        <v>110000</v>
      </c>
      <c r="T20" s="108">
        <f t="shared" si="7"/>
        <v>0</v>
      </c>
      <c r="U20" s="101">
        <f t="shared" si="7"/>
        <v>93000</v>
      </c>
      <c r="V20" s="101">
        <f t="shared" si="7"/>
        <v>0</v>
      </c>
      <c r="W20" s="108">
        <f t="shared" si="7"/>
        <v>93000</v>
      </c>
      <c r="X20" s="108">
        <f t="shared" si="7"/>
        <v>0</v>
      </c>
      <c r="Y20" s="108">
        <f t="shared" si="7"/>
        <v>93000</v>
      </c>
      <c r="Z20" s="108">
        <f t="shared" si="7"/>
        <v>0</v>
      </c>
      <c r="AA20" s="108">
        <f t="shared" si="7"/>
        <v>93000</v>
      </c>
      <c r="AB20" s="108">
        <f t="shared" si="7"/>
        <v>0</v>
      </c>
      <c r="AC20" s="108">
        <f t="shared" si="7"/>
        <v>115000</v>
      </c>
      <c r="AD20" s="108">
        <f t="shared" si="7"/>
        <v>0</v>
      </c>
      <c r="AE20" s="108">
        <f t="shared" si="7"/>
        <v>93000</v>
      </c>
      <c r="AF20" s="108">
        <f t="shared" si="7"/>
        <v>0</v>
      </c>
      <c r="AG20" s="108">
        <f t="shared" si="7"/>
        <v>93000</v>
      </c>
      <c r="AH20" s="108">
        <f t="shared" si="7"/>
        <v>0</v>
      </c>
      <c r="AI20" s="108">
        <f t="shared" si="7"/>
        <v>93000</v>
      </c>
      <c r="AJ20" s="108">
        <f t="shared" si="7"/>
        <v>0</v>
      </c>
      <c r="AK20" s="108">
        <f t="shared" si="7"/>
        <v>115000</v>
      </c>
    </row>
    <row r="21" spans="1:37" ht="15" x14ac:dyDescent="0.2">
      <c r="A21" s="151" t="s">
        <v>616</v>
      </c>
      <c r="B21" s="152" t="s">
        <v>619</v>
      </c>
      <c r="C21" s="153">
        <v>43</v>
      </c>
      <c r="D21" s="153"/>
      <c r="E21" s="151" t="s">
        <v>101</v>
      </c>
      <c r="F21" s="174">
        <v>3211</v>
      </c>
      <c r="G21" s="155" t="s">
        <v>42</v>
      </c>
      <c r="H21" s="156"/>
      <c r="I21" s="97">
        <v>55000</v>
      </c>
      <c r="J21" s="112"/>
      <c r="K21" s="97">
        <v>35000</v>
      </c>
      <c r="L21" s="112"/>
      <c r="M21" s="120">
        <v>35000</v>
      </c>
      <c r="N21" s="113"/>
      <c r="O21" s="120">
        <v>35000</v>
      </c>
      <c r="P21" s="113"/>
      <c r="Q21" s="120">
        <v>35000</v>
      </c>
      <c r="R21" s="113"/>
      <c r="S21" s="120">
        <v>50000</v>
      </c>
      <c r="T21" s="113"/>
      <c r="U21" s="97">
        <v>40000</v>
      </c>
      <c r="V21" s="112"/>
      <c r="W21" s="120">
        <v>40000</v>
      </c>
      <c r="X21" s="113"/>
      <c r="Y21" s="120">
        <v>40000</v>
      </c>
      <c r="Z21" s="113"/>
      <c r="AA21" s="120">
        <v>40000</v>
      </c>
      <c r="AB21" s="113"/>
      <c r="AC21" s="120">
        <v>50000</v>
      </c>
      <c r="AD21" s="113"/>
      <c r="AE21" s="120">
        <v>40000</v>
      </c>
      <c r="AF21" s="113"/>
      <c r="AG21" s="120">
        <v>40000</v>
      </c>
      <c r="AH21" s="113"/>
      <c r="AI21" s="120">
        <v>40000</v>
      </c>
      <c r="AJ21" s="113"/>
      <c r="AK21" s="120">
        <v>50000</v>
      </c>
    </row>
    <row r="22" spans="1:37" ht="30" x14ac:dyDescent="0.2">
      <c r="A22" s="151" t="s">
        <v>616</v>
      </c>
      <c r="B22" s="152" t="s">
        <v>619</v>
      </c>
      <c r="C22" s="153">
        <v>43</v>
      </c>
      <c r="D22" s="153"/>
      <c r="E22" s="151" t="s">
        <v>101</v>
      </c>
      <c r="F22" s="174">
        <v>3212</v>
      </c>
      <c r="G22" s="155" t="s">
        <v>43</v>
      </c>
      <c r="H22" s="156"/>
      <c r="I22" s="98">
        <v>43000</v>
      </c>
      <c r="J22" s="112"/>
      <c r="K22" s="98">
        <v>40000</v>
      </c>
      <c r="L22" s="112"/>
      <c r="M22" s="102">
        <v>40000</v>
      </c>
      <c r="N22" s="113"/>
      <c r="O22" s="102">
        <v>40000</v>
      </c>
      <c r="P22" s="113"/>
      <c r="Q22" s="102">
        <v>40000</v>
      </c>
      <c r="R22" s="113"/>
      <c r="S22" s="102">
        <v>45000</v>
      </c>
      <c r="T22" s="113"/>
      <c r="U22" s="98">
        <v>40000</v>
      </c>
      <c r="V22" s="112"/>
      <c r="W22" s="102">
        <v>40000</v>
      </c>
      <c r="X22" s="113"/>
      <c r="Y22" s="102">
        <v>40000</v>
      </c>
      <c r="Z22" s="113"/>
      <c r="AA22" s="102">
        <v>40000</v>
      </c>
      <c r="AB22" s="113"/>
      <c r="AC22" s="102">
        <v>50000</v>
      </c>
      <c r="AD22" s="113"/>
      <c r="AE22" s="102">
        <v>40000</v>
      </c>
      <c r="AF22" s="113"/>
      <c r="AG22" s="102">
        <v>40000</v>
      </c>
      <c r="AH22" s="113"/>
      <c r="AI22" s="102">
        <v>40000</v>
      </c>
      <c r="AJ22" s="113"/>
      <c r="AK22" s="102">
        <v>50000</v>
      </c>
    </row>
    <row r="23" spans="1:37" ht="15" x14ac:dyDescent="0.2">
      <c r="A23" s="151" t="s">
        <v>616</v>
      </c>
      <c r="B23" s="152" t="s">
        <v>619</v>
      </c>
      <c r="C23" s="153">
        <v>43</v>
      </c>
      <c r="D23" s="153"/>
      <c r="E23" s="151" t="s">
        <v>101</v>
      </c>
      <c r="F23" s="174">
        <v>3213</v>
      </c>
      <c r="G23" s="155" t="s">
        <v>44</v>
      </c>
      <c r="H23" s="156"/>
      <c r="I23" s="98">
        <v>10000</v>
      </c>
      <c r="J23" s="112"/>
      <c r="K23" s="98">
        <v>10000</v>
      </c>
      <c r="L23" s="112"/>
      <c r="M23" s="102">
        <v>10000</v>
      </c>
      <c r="N23" s="113"/>
      <c r="O23" s="102">
        <v>10000</v>
      </c>
      <c r="P23" s="113"/>
      <c r="Q23" s="102">
        <v>10000</v>
      </c>
      <c r="R23" s="113"/>
      <c r="S23" s="102">
        <v>12000</v>
      </c>
      <c r="T23" s="113"/>
      <c r="U23" s="98">
        <v>10000</v>
      </c>
      <c r="V23" s="112"/>
      <c r="W23" s="102">
        <v>10000</v>
      </c>
      <c r="X23" s="113"/>
      <c r="Y23" s="102">
        <v>10000</v>
      </c>
      <c r="Z23" s="113"/>
      <c r="AA23" s="102">
        <v>10000</v>
      </c>
      <c r="AB23" s="113"/>
      <c r="AC23" s="102">
        <v>12000</v>
      </c>
      <c r="AD23" s="113"/>
      <c r="AE23" s="102">
        <v>10000</v>
      </c>
      <c r="AF23" s="113"/>
      <c r="AG23" s="102">
        <v>10000</v>
      </c>
      <c r="AH23" s="113"/>
      <c r="AI23" s="102">
        <v>10000</v>
      </c>
      <c r="AJ23" s="113"/>
      <c r="AK23" s="102">
        <v>12000</v>
      </c>
    </row>
    <row r="24" spans="1:37" ht="15" x14ac:dyDescent="0.2">
      <c r="A24" s="151" t="s">
        <v>616</v>
      </c>
      <c r="B24" s="152" t="s">
        <v>619</v>
      </c>
      <c r="C24" s="153">
        <v>43</v>
      </c>
      <c r="D24" s="153"/>
      <c r="E24" s="151" t="s">
        <v>101</v>
      </c>
      <c r="F24" s="174">
        <v>3214</v>
      </c>
      <c r="G24" s="155" t="s">
        <v>45</v>
      </c>
      <c r="H24" s="156"/>
      <c r="I24" s="98">
        <v>3000</v>
      </c>
      <c r="J24" s="112"/>
      <c r="K24" s="98">
        <v>3000</v>
      </c>
      <c r="L24" s="112"/>
      <c r="M24" s="102">
        <v>3000</v>
      </c>
      <c r="N24" s="113"/>
      <c r="O24" s="102">
        <v>3000</v>
      </c>
      <c r="P24" s="113"/>
      <c r="Q24" s="102">
        <v>3000</v>
      </c>
      <c r="R24" s="113"/>
      <c r="S24" s="102">
        <v>3000</v>
      </c>
      <c r="T24" s="113"/>
      <c r="U24" s="98">
        <v>3000</v>
      </c>
      <c r="V24" s="112"/>
      <c r="W24" s="102">
        <v>3000</v>
      </c>
      <c r="X24" s="113"/>
      <c r="Y24" s="102">
        <v>3000</v>
      </c>
      <c r="Z24" s="113"/>
      <c r="AA24" s="102">
        <v>3000</v>
      </c>
      <c r="AB24" s="113"/>
      <c r="AC24" s="102">
        <v>3000</v>
      </c>
      <c r="AD24" s="113"/>
      <c r="AE24" s="102">
        <v>3000</v>
      </c>
      <c r="AF24" s="113"/>
      <c r="AG24" s="102">
        <v>3000</v>
      </c>
      <c r="AH24" s="113"/>
      <c r="AI24" s="102">
        <v>3000</v>
      </c>
      <c r="AJ24" s="113"/>
      <c r="AK24" s="102">
        <v>3000</v>
      </c>
    </row>
    <row r="25" spans="1:37" ht="15.75" x14ac:dyDescent="0.2">
      <c r="A25" s="145" t="s">
        <v>616</v>
      </c>
      <c r="B25" s="146" t="s">
        <v>619</v>
      </c>
      <c r="C25" s="147">
        <v>43</v>
      </c>
      <c r="D25" s="147"/>
      <c r="E25" s="145"/>
      <c r="F25" s="168">
        <v>322</v>
      </c>
      <c r="G25" s="148"/>
      <c r="H25" s="149"/>
      <c r="I25" s="101">
        <f t="shared" ref="I25:AK25" si="8">I26+I27+I28+I29+I30+I31</f>
        <v>146000</v>
      </c>
      <c r="J25" s="101">
        <f t="shared" si="8"/>
        <v>0</v>
      </c>
      <c r="K25" s="101">
        <f t="shared" si="8"/>
        <v>144000</v>
      </c>
      <c r="L25" s="101">
        <f t="shared" si="8"/>
        <v>0</v>
      </c>
      <c r="M25" s="108">
        <f t="shared" si="8"/>
        <v>144000</v>
      </c>
      <c r="N25" s="108">
        <f t="shared" si="8"/>
        <v>0</v>
      </c>
      <c r="O25" s="108">
        <f t="shared" si="8"/>
        <v>144000</v>
      </c>
      <c r="P25" s="108">
        <f t="shared" si="8"/>
        <v>0</v>
      </c>
      <c r="Q25" s="108">
        <f t="shared" si="8"/>
        <v>144000</v>
      </c>
      <c r="R25" s="108">
        <f t="shared" si="8"/>
        <v>0</v>
      </c>
      <c r="S25" s="108">
        <f t="shared" si="8"/>
        <v>144000</v>
      </c>
      <c r="T25" s="108">
        <f t="shared" si="8"/>
        <v>0</v>
      </c>
      <c r="U25" s="101">
        <f t="shared" si="8"/>
        <v>144000</v>
      </c>
      <c r="V25" s="101">
        <f t="shared" si="8"/>
        <v>0</v>
      </c>
      <c r="W25" s="108">
        <f t="shared" si="8"/>
        <v>144000</v>
      </c>
      <c r="X25" s="108">
        <f t="shared" si="8"/>
        <v>0</v>
      </c>
      <c r="Y25" s="108">
        <f t="shared" si="8"/>
        <v>144000</v>
      </c>
      <c r="Z25" s="108">
        <f t="shared" si="8"/>
        <v>0</v>
      </c>
      <c r="AA25" s="108">
        <f t="shared" si="8"/>
        <v>144000</v>
      </c>
      <c r="AB25" s="108">
        <f t="shared" si="8"/>
        <v>0</v>
      </c>
      <c r="AC25" s="108">
        <f t="shared" si="8"/>
        <v>144000</v>
      </c>
      <c r="AD25" s="108">
        <f t="shared" si="8"/>
        <v>0</v>
      </c>
      <c r="AE25" s="108">
        <f t="shared" si="8"/>
        <v>179000</v>
      </c>
      <c r="AF25" s="108">
        <f t="shared" si="8"/>
        <v>0</v>
      </c>
      <c r="AG25" s="108">
        <f t="shared" si="8"/>
        <v>179000</v>
      </c>
      <c r="AH25" s="108">
        <f t="shared" si="8"/>
        <v>0</v>
      </c>
      <c r="AI25" s="108">
        <f t="shared" si="8"/>
        <v>179000</v>
      </c>
      <c r="AJ25" s="108">
        <f t="shared" si="8"/>
        <v>0</v>
      </c>
      <c r="AK25" s="108">
        <f t="shared" si="8"/>
        <v>159000</v>
      </c>
    </row>
    <row r="26" spans="1:37" ht="15" x14ac:dyDescent="0.2">
      <c r="A26" s="151" t="s">
        <v>616</v>
      </c>
      <c r="B26" s="152" t="s">
        <v>619</v>
      </c>
      <c r="C26" s="153">
        <v>43</v>
      </c>
      <c r="D26" s="153"/>
      <c r="E26" s="151" t="s">
        <v>101</v>
      </c>
      <c r="F26" s="174">
        <v>3221</v>
      </c>
      <c r="G26" s="155" t="s">
        <v>297</v>
      </c>
      <c r="H26" s="156"/>
      <c r="I26" s="97">
        <v>40000</v>
      </c>
      <c r="J26" s="112"/>
      <c r="K26" s="97">
        <v>35000</v>
      </c>
      <c r="L26" s="112"/>
      <c r="M26" s="120">
        <v>35000</v>
      </c>
      <c r="N26" s="113"/>
      <c r="O26" s="120">
        <v>35000</v>
      </c>
      <c r="P26" s="113"/>
      <c r="Q26" s="120">
        <v>35000</v>
      </c>
      <c r="R26" s="113"/>
      <c r="S26" s="120">
        <v>35000</v>
      </c>
      <c r="T26" s="113"/>
      <c r="U26" s="97">
        <v>35000</v>
      </c>
      <c r="V26" s="112"/>
      <c r="W26" s="120">
        <v>35000</v>
      </c>
      <c r="X26" s="113"/>
      <c r="Y26" s="120">
        <v>35000</v>
      </c>
      <c r="Z26" s="113"/>
      <c r="AA26" s="120">
        <v>35000</v>
      </c>
      <c r="AB26" s="113"/>
      <c r="AC26" s="120">
        <v>35000</v>
      </c>
      <c r="AD26" s="113"/>
      <c r="AE26" s="120">
        <v>50000</v>
      </c>
      <c r="AF26" s="113"/>
      <c r="AG26" s="120">
        <v>50000</v>
      </c>
      <c r="AH26" s="113"/>
      <c r="AI26" s="120">
        <v>50000</v>
      </c>
      <c r="AJ26" s="113"/>
      <c r="AK26" s="120">
        <v>50000</v>
      </c>
    </row>
    <row r="27" spans="1:37" ht="15" x14ac:dyDescent="0.2">
      <c r="A27" s="151" t="s">
        <v>616</v>
      </c>
      <c r="B27" s="152" t="s">
        <v>619</v>
      </c>
      <c r="C27" s="153">
        <v>43</v>
      </c>
      <c r="D27" s="153"/>
      <c r="E27" s="151" t="s">
        <v>101</v>
      </c>
      <c r="F27" s="174">
        <v>3222</v>
      </c>
      <c r="G27" s="155" t="s">
        <v>47</v>
      </c>
      <c r="H27" s="156"/>
      <c r="I27" s="98">
        <v>2000</v>
      </c>
      <c r="J27" s="112"/>
      <c r="K27" s="98">
        <v>5000</v>
      </c>
      <c r="L27" s="112"/>
      <c r="M27" s="102">
        <v>5000</v>
      </c>
      <c r="N27" s="113"/>
      <c r="O27" s="102">
        <v>5000</v>
      </c>
      <c r="P27" s="113"/>
      <c r="Q27" s="102">
        <v>5000</v>
      </c>
      <c r="R27" s="113"/>
      <c r="S27" s="102">
        <v>5000</v>
      </c>
      <c r="T27" s="113"/>
      <c r="U27" s="98">
        <v>5000</v>
      </c>
      <c r="V27" s="112"/>
      <c r="W27" s="102">
        <v>5000</v>
      </c>
      <c r="X27" s="113"/>
      <c r="Y27" s="102">
        <v>5000</v>
      </c>
      <c r="Z27" s="113"/>
      <c r="AA27" s="102">
        <v>5000</v>
      </c>
      <c r="AB27" s="113"/>
      <c r="AC27" s="102">
        <v>5000</v>
      </c>
      <c r="AD27" s="113"/>
      <c r="AE27" s="102">
        <v>5000</v>
      </c>
      <c r="AF27" s="113"/>
      <c r="AG27" s="102">
        <v>5000</v>
      </c>
      <c r="AH27" s="113"/>
      <c r="AI27" s="102">
        <v>5000</v>
      </c>
      <c r="AJ27" s="113"/>
      <c r="AK27" s="102">
        <v>5000</v>
      </c>
    </row>
    <row r="28" spans="1:37" ht="15" x14ac:dyDescent="0.2">
      <c r="A28" s="151" t="s">
        <v>616</v>
      </c>
      <c r="B28" s="152" t="s">
        <v>619</v>
      </c>
      <c r="C28" s="153">
        <v>43</v>
      </c>
      <c r="D28" s="153"/>
      <c r="E28" s="151" t="s">
        <v>101</v>
      </c>
      <c r="F28" s="174">
        <v>3223</v>
      </c>
      <c r="G28" s="155" t="s">
        <v>48</v>
      </c>
      <c r="H28" s="156"/>
      <c r="I28" s="98">
        <v>80000</v>
      </c>
      <c r="J28" s="112"/>
      <c r="K28" s="98">
        <v>80000</v>
      </c>
      <c r="L28" s="112"/>
      <c r="M28" s="102">
        <v>80000</v>
      </c>
      <c r="N28" s="113"/>
      <c r="O28" s="102">
        <v>80000</v>
      </c>
      <c r="P28" s="113"/>
      <c r="Q28" s="102">
        <v>80000</v>
      </c>
      <c r="R28" s="113"/>
      <c r="S28" s="102">
        <v>80000</v>
      </c>
      <c r="T28" s="113"/>
      <c r="U28" s="98">
        <v>80000</v>
      </c>
      <c r="V28" s="112"/>
      <c r="W28" s="102">
        <v>80000</v>
      </c>
      <c r="X28" s="113"/>
      <c r="Y28" s="102">
        <v>80000</v>
      </c>
      <c r="Z28" s="113"/>
      <c r="AA28" s="102">
        <v>80000</v>
      </c>
      <c r="AB28" s="113"/>
      <c r="AC28" s="102">
        <v>80000</v>
      </c>
      <c r="AD28" s="113"/>
      <c r="AE28" s="102">
        <v>100000</v>
      </c>
      <c r="AF28" s="113"/>
      <c r="AG28" s="102">
        <v>100000</v>
      </c>
      <c r="AH28" s="113"/>
      <c r="AI28" s="102">
        <v>100000</v>
      </c>
      <c r="AJ28" s="113"/>
      <c r="AK28" s="102">
        <v>80000</v>
      </c>
    </row>
    <row r="29" spans="1:37" ht="30" x14ac:dyDescent="0.2">
      <c r="A29" s="151" t="s">
        <v>616</v>
      </c>
      <c r="B29" s="152" t="s">
        <v>619</v>
      </c>
      <c r="C29" s="153">
        <v>43</v>
      </c>
      <c r="D29" s="153"/>
      <c r="E29" s="151" t="s">
        <v>101</v>
      </c>
      <c r="F29" s="174">
        <v>3224</v>
      </c>
      <c r="G29" s="155" t="s">
        <v>155</v>
      </c>
      <c r="H29" s="156"/>
      <c r="I29" s="98">
        <v>4000</v>
      </c>
      <c r="J29" s="112"/>
      <c r="K29" s="98">
        <v>4000</v>
      </c>
      <c r="L29" s="112"/>
      <c r="M29" s="102">
        <v>4000</v>
      </c>
      <c r="N29" s="113"/>
      <c r="O29" s="102">
        <v>4000</v>
      </c>
      <c r="P29" s="113"/>
      <c r="Q29" s="102">
        <v>4000</v>
      </c>
      <c r="R29" s="113"/>
      <c r="S29" s="102">
        <v>4000</v>
      </c>
      <c r="T29" s="113"/>
      <c r="U29" s="98">
        <v>4000</v>
      </c>
      <c r="V29" s="112"/>
      <c r="W29" s="102">
        <v>4000</v>
      </c>
      <c r="X29" s="113"/>
      <c r="Y29" s="102">
        <v>4000</v>
      </c>
      <c r="Z29" s="113"/>
      <c r="AA29" s="102">
        <v>4000</v>
      </c>
      <c r="AB29" s="113"/>
      <c r="AC29" s="102">
        <v>4000</v>
      </c>
      <c r="AD29" s="113"/>
      <c r="AE29" s="102">
        <v>4000</v>
      </c>
      <c r="AF29" s="113"/>
      <c r="AG29" s="102">
        <v>4000</v>
      </c>
      <c r="AH29" s="113"/>
      <c r="AI29" s="102">
        <v>4000</v>
      </c>
      <c r="AJ29" s="113"/>
      <c r="AK29" s="102">
        <v>4000</v>
      </c>
    </row>
    <row r="30" spans="1:37" ht="15" x14ac:dyDescent="0.2">
      <c r="A30" s="151" t="s">
        <v>616</v>
      </c>
      <c r="B30" s="152" t="s">
        <v>619</v>
      </c>
      <c r="C30" s="153">
        <v>43</v>
      </c>
      <c r="D30" s="153"/>
      <c r="E30" s="151" t="s">
        <v>101</v>
      </c>
      <c r="F30" s="174">
        <v>3225</v>
      </c>
      <c r="G30" s="155" t="s">
        <v>598</v>
      </c>
      <c r="H30" s="156"/>
      <c r="I30" s="98">
        <v>15000</v>
      </c>
      <c r="J30" s="112"/>
      <c r="K30" s="98">
        <v>15000</v>
      </c>
      <c r="L30" s="112"/>
      <c r="M30" s="102">
        <v>15000</v>
      </c>
      <c r="N30" s="113"/>
      <c r="O30" s="102">
        <v>15000</v>
      </c>
      <c r="P30" s="113"/>
      <c r="Q30" s="102">
        <v>15000</v>
      </c>
      <c r="R30" s="113"/>
      <c r="S30" s="102">
        <v>15000</v>
      </c>
      <c r="T30" s="113"/>
      <c r="U30" s="98">
        <v>15000</v>
      </c>
      <c r="V30" s="112"/>
      <c r="W30" s="102">
        <v>15000</v>
      </c>
      <c r="X30" s="113"/>
      <c r="Y30" s="102">
        <v>15000</v>
      </c>
      <c r="Z30" s="113"/>
      <c r="AA30" s="102">
        <v>15000</v>
      </c>
      <c r="AB30" s="113"/>
      <c r="AC30" s="102">
        <v>15000</v>
      </c>
      <c r="AD30" s="113"/>
      <c r="AE30" s="102">
        <v>15000</v>
      </c>
      <c r="AF30" s="113"/>
      <c r="AG30" s="102">
        <v>15000</v>
      </c>
      <c r="AH30" s="113"/>
      <c r="AI30" s="102">
        <v>15000</v>
      </c>
      <c r="AJ30" s="113"/>
      <c r="AK30" s="102">
        <v>15000</v>
      </c>
    </row>
    <row r="31" spans="1:37" ht="15" x14ac:dyDescent="0.2">
      <c r="A31" s="151" t="s">
        <v>616</v>
      </c>
      <c r="B31" s="152" t="s">
        <v>619</v>
      </c>
      <c r="C31" s="153">
        <v>43</v>
      </c>
      <c r="D31" s="153"/>
      <c r="E31" s="151" t="s">
        <v>101</v>
      </c>
      <c r="F31" s="174">
        <v>3227</v>
      </c>
      <c r="G31" s="155" t="s">
        <v>51</v>
      </c>
      <c r="H31" s="156"/>
      <c r="I31" s="98">
        <v>5000</v>
      </c>
      <c r="J31" s="112"/>
      <c r="K31" s="98">
        <v>5000</v>
      </c>
      <c r="L31" s="112"/>
      <c r="M31" s="102">
        <v>5000</v>
      </c>
      <c r="N31" s="113"/>
      <c r="O31" s="102">
        <v>5000</v>
      </c>
      <c r="P31" s="113"/>
      <c r="Q31" s="102">
        <v>5000</v>
      </c>
      <c r="R31" s="113"/>
      <c r="S31" s="102">
        <v>5000</v>
      </c>
      <c r="T31" s="113"/>
      <c r="U31" s="98">
        <v>5000</v>
      </c>
      <c r="V31" s="112"/>
      <c r="W31" s="102">
        <v>5000</v>
      </c>
      <c r="X31" s="113"/>
      <c r="Y31" s="102">
        <v>5000</v>
      </c>
      <c r="Z31" s="113"/>
      <c r="AA31" s="102">
        <v>5000</v>
      </c>
      <c r="AB31" s="113"/>
      <c r="AC31" s="102">
        <v>5000</v>
      </c>
      <c r="AD31" s="113"/>
      <c r="AE31" s="102">
        <v>5000</v>
      </c>
      <c r="AF31" s="113"/>
      <c r="AG31" s="102">
        <v>5000</v>
      </c>
      <c r="AH31" s="113"/>
      <c r="AI31" s="102">
        <v>5000</v>
      </c>
      <c r="AJ31" s="113"/>
      <c r="AK31" s="102">
        <v>5000</v>
      </c>
    </row>
    <row r="32" spans="1:37" ht="15.75" x14ac:dyDescent="0.2">
      <c r="A32" s="145" t="s">
        <v>616</v>
      </c>
      <c r="B32" s="146" t="s">
        <v>619</v>
      </c>
      <c r="C32" s="147">
        <v>43</v>
      </c>
      <c r="D32" s="147"/>
      <c r="E32" s="145"/>
      <c r="F32" s="168">
        <v>323</v>
      </c>
      <c r="G32" s="148"/>
      <c r="H32" s="149"/>
      <c r="I32" s="101">
        <f t="shared" ref="I32:AK32" si="9">I33+I34+I35+I36+I37+I38+I39+I40</f>
        <v>1449000</v>
      </c>
      <c r="J32" s="101">
        <f t="shared" si="9"/>
        <v>0</v>
      </c>
      <c r="K32" s="101">
        <f t="shared" si="9"/>
        <v>1203000</v>
      </c>
      <c r="L32" s="101">
        <f t="shared" si="9"/>
        <v>0</v>
      </c>
      <c r="M32" s="108">
        <f t="shared" si="9"/>
        <v>1203000</v>
      </c>
      <c r="N32" s="108">
        <f t="shared" si="9"/>
        <v>0</v>
      </c>
      <c r="O32" s="108">
        <f t="shared" si="9"/>
        <v>1203000</v>
      </c>
      <c r="P32" s="108">
        <f t="shared" si="9"/>
        <v>0</v>
      </c>
      <c r="Q32" s="108">
        <f t="shared" si="9"/>
        <v>1203000</v>
      </c>
      <c r="R32" s="108">
        <f t="shared" si="9"/>
        <v>0</v>
      </c>
      <c r="S32" s="108">
        <f t="shared" si="9"/>
        <v>1475000</v>
      </c>
      <c r="T32" s="108">
        <f t="shared" si="9"/>
        <v>0</v>
      </c>
      <c r="U32" s="101">
        <f t="shared" si="9"/>
        <v>1103000</v>
      </c>
      <c r="V32" s="101">
        <f t="shared" si="9"/>
        <v>0</v>
      </c>
      <c r="W32" s="108">
        <f t="shared" si="9"/>
        <v>1103000</v>
      </c>
      <c r="X32" s="108">
        <f t="shared" si="9"/>
        <v>0</v>
      </c>
      <c r="Y32" s="108">
        <f t="shared" si="9"/>
        <v>1103000</v>
      </c>
      <c r="Z32" s="108">
        <f t="shared" si="9"/>
        <v>0</v>
      </c>
      <c r="AA32" s="108">
        <f t="shared" si="9"/>
        <v>1103000</v>
      </c>
      <c r="AB32" s="108">
        <f t="shared" si="9"/>
        <v>0</v>
      </c>
      <c r="AC32" s="108">
        <f t="shared" si="9"/>
        <v>1425000</v>
      </c>
      <c r="AD32" s="108">
        <f t="shared" si="9"/>
        <v>0</v>
      </c>
      <c r="AE32" s="108">
        <f t="shared" si="9"/>
        <v>1388000</v>
      </c>
      <c r="AF32" s="108">
        <f t="shared" si="9"/>
        <v>0</v>
      </c>
      <c r="AG32" s="108">
        <f t="shared" si="9"/>
        <v>1388000</v>
      </c>
      <c r="AH32" s="108">
        <f t="shared" si="9"/>
        <v>0</v>
      </c>
      <c r="AI32" s="108">
        <f t="shared" si="9"/>
        <v>1388000</v>
      </c>
      <c r="AJ32" s="108">
        <f t="shared" si="9"/>
        <v>0</v>
      </c>
      <c r="AK32" s="108">
        <f t="shared" si="9"/>
        <v>1425000</v>
      </c>
    </row>
    <row r="33" spans="1:37" ht="15" x14ac:dyDescent="0.2">
      <c r="A33" s="151" t="s">
        <v>616</v>
      </c>
      <c r="B33" s="152" t="s">
        <v>619</v>
      </c>
      <c r="C33" s="153">
        <v>43</v>
      </c>
      <c r="D33" s="153"/>
      <c r="E33" s="151" t="s">
        <v>101</v>
      </c>
      <c r="F33" s="174">
        <v>3231</v>
      </c>
      <c r="G33" s="155" t="s">
        <v>599</v>
      </c>
      <c r="H33" s="156"/>
      <c r="I33" s="97">
        <v>70000</v>
      </c>
      <c r="J33" s="112"/>
      <c r="K33" s="97">
        <v>45000</v>
      </c>
      <c r="L33" s="112"/>
      <c r="M33" s="120">
        <v>45000</v>
      </c>
      <c r="N33" s="113"/>
      <c r="O33" s="120">
        <v>45000</v>
      </c>
      <c r="P33" s="113"/>
      <c r="Q33" s="120">
        <v>45000</v>
      </c>
      <c r="R33" s="113"/>
      <c r="S33" s="120">
        <v>70000</v>
      </c>
      <c r="T33" s="113"/>
      <c r="U33" s="97">
        <v>45000</v>
      </c>
      <c r="V33" s="112"/>
      <c r="W33" s="120">
        <v>45000</v>
      </c>
      <c r="X33" s="113"/>
      <c r="Y33" s="120">
        <v>45000</v>
      </c>
      <c r="Z33" s="113"/>
      <c r="AA33" s="120">
        <v>45000</v>
      </c>
      <c r="AB33" s="113"/>
      <c r="AC33" s="120">
        <v>70000</v>
      </c>
      <c r="AD33" s="113"/>
      <c r="AE33" s="120">
        <v>55000</v>
      </c>
      <c r="AF33" s="113"/>
      <c r="AG33" s="120">
        <v>55000</v>
      </c>
      <c r="AH33" s="113"/>
      <c r="AI33" s="120">
        <v>55000</v>
      </c>
      <c r="AJ33" s="113"/>
      <c r="AK33" s="120">
        <v>70000</v>
      </c>
    </row>
    <row r="34" spans="1:37" ht="15" x14ac:dyDescent="0.2">
      <c r="A34" s="151" t="s">
        <v>616</v>
      </c>
      <c r="B34" s="152" t="s">
        <v>619</v>
      </c>
      <c r="C34" s="153">
        <v>43</v>
      </c>
      <c r="D34" s="153"/>
      <c r="E34" s="151" t="s">
        <v>101</v>
      </c>
      <c r="F34" s="174">
        <v>3232</v>
      </c>
      <c r="G34" s="155" t="s">
        <v>53</v>
      </c>
      <c r="H34" s="156"/>
      <c r="I34" s="98">
        <v>311000</v>
      </c>
      <c r="J34" s="112"/>
      <c r="K34" s="98">
        <v>200000</v>
      </c>
      <c r="L34" s="112"/>
      <c r="M34" s="102">
        <v>200000</v>
      </c>
      <c r="N34" s="113"/>
      <c r="O34" s="102">
        <v>200000</v>
      </c>
      <c r="P34" s="113"/>
      <c r="Q34" s="102">
        <v>200000</v>
      </c>
      <c r="R34" s="113"/>
      <c r="S34" s="102">
        <v>230000</v>
      </c>
      <c r="T34" s="113"/>
      <c r="U34" s="98">
        <v>100000</v>
      </c>
      <c r="V34" s="112"/>
      <c r="W34" s="102">
        <v>100000</v>
      </c>
      <c r="X34" s="113"/>
      <c r="Y34" s="102">
        <v>100000</v>
      </c>
      <c r="Z34" s="113"/>
      <c r="AA34" s="102">
        <v>100000</v>
      </c>
      <c r="AB34" s="113"/>
      <c r="AC34" s="102">
        <v>200000</v>
      </c>
      <c r="AD34" s="113"/>
      <c r="AE34" s="102">
        <v>130000</v>
      </c>
      <c r="AF34" s="113"/>
      <c r="AG34" s="102">
        <v>130000</v>
      </c>
      <c r="AH34" s="113"/>
      <c r="AI34" s="102">
        <v>130000</v>
      </c>
      <c r="AJ34" s="113"/>
      <c r="AK34" s="102">
        <v>130000</v>
      </c>
    </row>
    <row r="35" spans="1:37" ht="15" x14ac:dyDescent="0.2">
      <c r="A35" s="151" t="s">
        <v>616</v>
      </c>
      <c r="B35" s="152" t="s">
        <v>619</v>
      </c>
      <c r="C35" s="153">
        <v>43</v>
      </c>
      <c r="D35" s="153"/>
      <c r="E35" s="151" t="s">
        <v>101</v>
      </c>
      <c r="F35" s="174">
        <v>3233</v>
      </c>
      <c r="G35" s="155" t="s">
        <v>54</v>
      </c>
      <c r="H35" s="156"/>
      <c r="I35" s="98">
        <v>80000</v>
      </c>
      <c r="J35" s="112"/>
      <c r="K35" s="98">
        <v>80000</v>
      </c>
      <c r="L35" s="112"/>
      <c r="M35" s="102">
        <v>80000</v>
      </c>
      <c r="N35" s="113"/>
      <c r="O35" s="102">
        <v>80000</v>
      </c>
      <c r="P35" s="113"/>
      <c r="Q35" s="102">
        <v>80000</v>
      </c>
      <c r="R35" s="113"/>
      <c r="S35" s="102">
        <v>100000</v>
      </c>
      <c r="T35" s="113"/>
      <c r="U35" s="98">
        <v>80000</v>
      </c>
      <c r="V35" s="112"/>
      <c r="W35" s="102">
        <v>80000</v>
      </c>
      <c r="X35" s="113"/>
      <c r="Y35" s="102">
        <v>80000</v>
      </c>
      <c r="Z35" s="113"/>
      <c r="AA35" s="102">
        <v>80000</v>
      </c>
      <c r="AB35" s="113"/>
      <c r="AC35" s="102">
        <v>80000</v>
      </c>
      <c r="AD35" s="113"/>
      <c r="AE35" s="102">
        <v>100000</v>
      </c>
      <c r="AF35" s="113"/>
      <c r="AG35" s="102">
        <v>100000</v>
      </c>
      <c r="AH35" s="113"/>
      <c r="AI35" s="102">
        <v>100000</v>
      </c>
      <c r="AJ35" s="113"/>
      <c r="AK35" s="102">
        <v>100000</v>
      </c>
    </row>
    <row r="36" spans="1:37" ht="15" x14ac:dyDescent="0.2">
      <c r="A36" s="151" t="s">
        <v>616</v>
      </c>
      <c r="B36" s="152" t="s">
        <v>619</v>
      </c>
      <c r="C36" s="153">
        <v>43</v>
      </c>
      <c r="D36" s="153"/>
      <c r="E36" s="151" t="s">
        <v>101</v>
      </c>
      <c r="F36" s="174">
        <v>3234</v>
      </c>
      <c r="G36" s="155" t="s">
        <v>55</v>
      </c>
      <c r="H36" s="156"/>
      <c r="I36" s="98">
        <v>130000</v>
      </c>
      <c r="J36" s="112"/>
      <c r="K36" s="98">
        <v>130000</v>
      </c>
      <c r="L36" s="112"/>
      <c r="M36" s="102">
        <v>130000</v>
      </c>
      <c r="N36" s="113"/>
      <c r="O36" s="102">
        <v>130000</v>
      </c>
      <c r="P36" s="113"/>
      <c r="Q36" s="102">
        <v>130000</v>
      </c>
      <c r="R36" s="113"/>
      <c r="S36" s="102">
        <v>130000</v>
      </c>
      <c r="T36" s="113"/>
      <c r="U36" s="98">
        <v>130000</v>
      </c>
      <c r="V36" s="112"/>
      <c r="W36" s="102">
        <v>130000</v>
      </c>
      <c r="X36" s="113"/>
      <c r="Y36" s="102">
        <v>130000</v>
      </c>
      <c r="Z36" s="113"/>
      <c r="AA36" s="102">
        <v>130000</v>
      </c>
      <c r="AB36" s="113"/>
      <c r="AC36" s="102">
        <v>130000</v>
      </c>
      <c r="AD36" s="113"/>
      <c r="AE36" s="102">
        <v>160000</v>
      </c>
      <c r="AF36" s="113"/>
      <c r="AG36" s="102">
        <v>160000</v>
      </c>
      <c r="AH36" s="113"/>
      <c r="AI36" s="102">
        <v>160000</v>
      </c>
      <c r="AJ36" s="113"/>
      <c r="AK36" s="102">
        <v>130000</v>
      </c>
    </row>
    <row r="37" spans="1:37" ht="15" x14ac:dyDescent="0.2">
      <c r="A37" s="151" t="s">
        <v>616</v>
      </c>
      <c r="B37" s="152" t="s">
        <v>619</v>
      </c>
      <c r="C37" s="153">
        <v>43</v>
      </c>
      <c r="D37" s="153"/>
      <c r="E37" s="151" t="s">
        <v>101</v>
      </c>
      <c r="F37" s="174">
        <v>3236</v>
      </c>
      <c r="G37" s="155" t="s">
        <v>57</v>
      </c>
      <c r="H37" s="156"/>
      <c r="I37" s="98">
        <v>43000</v>
      </c>
      <c r="J37" s="112"/>
      <c r="K37" s="98">
        <v>3000</v>
      </c>
      <c r="L37" s="112"/>
      <c r="M37" s="102">
        <v>3000</v>
      </c>
      <c r="N37" s="113"/>
      <c r="O37" s="102">
        <v>3000</v>
      </c>
      <c r="P37" s="113"/>
      <c r="Q37" s="102">
        <v>3000</v>
      </c>
      <c r="R37" s="113"/>
      <c r="S37" s="102">
        <v>50000</v>
      </c>
      <c r="T37" s="113"/>
      <c r="U37" s="98">
        <v>3000</v>
      </c>
      <c r="V37" s="112"/>
      <c r="W37" s="102">
        <v>3000</v>
      </c>
      <c r="X37" s="113"/>
      <c r="Y37" s="102">
        <v>3000</v>
      </c>
      <c r="Z37" s="113"/>
      <c r="AA37" s="102">
        <v>3000</v>
      </c>
      <c r="AB37" s="113"/>
      <c r="AC37" s="102">
        <v>50000</v>
      </c>
      <c r="AD37" s="113"/>
      <c r="AE37" s="102">
        <v>3000</v>
      </c>
      <c r="AF37" s="113"/>
      <c r="AG37" s="102">
        <v>3000</v>
      </c>
      <c r="AH37" s="113"/>
      <c r="AI37" s="102">
        <v>3000</v>
      </c>
      <c r="AJ37" s="113"/>
      <c r="AK37" s="102">
        <v>50000</v>
      </c>
    </row>
    <row r="38" spans="1:37" ht="15" x14ac:dyDescent="0.2">
      <c r="A38" s="151" t="s">
        <v>616</v>
      </c>
      <c r="B38" s="152" t="s">
        <v>619</v>
      </c>
      <c r="C38" s="153">
        <v>43</v>
      </c>
      <c r="D38" s="153"/>
      <c r="E38" s="151" t="s">
        <v>101</v>
      </c>
      <c r="F38" s="174">
        <v>3237</v>
      </c>
      <c r="G38" s="155" t="s">
        <v>58</v>
      </c>
      <c r="H38" s="156"/>
      <c r="I38" s="98">
        <v>220000</v>
      </c>
      <c r="J38" s="112"/>
      <c r="K38" s="98">
        <v>150000</v>
      </c>
      <c r="L38" s="112"/>
      <c r="M38" s="102">
        <v>150000</v>
      </c>
      <c r="N38" s="113"/>
      <c r="O38" s="102">
        <v>150000</v>
      </c>
      <c r="P38" s="113"/>
      <c r="Q38" s="102">
        <v>150000</v>
      </c>
      <c r="R38" s="113"/>
      <c r="S38" s="102">
        <v>250000</v>
      </c>
      <c r="T38" s="113"/>
      <c r="U38" s="98">
        <v>150000</v>
      </c>
      <c r="V38" s="112"/>
      <c r="W38" s="102">
        <v>150000</v>
      </c>
      <c r="X38" s="113"/>
      <c r="Y38" s="102">
        <v>150000</v>
      </c>
      <c r="Z38" s="113"/>
      <c r="AA38" s="102">
        <v>150000</v>
      </c>
      <c r="AB38" s="113"/>
      <c r="AC38" s="102">
        <v>250000</v>
      </c>
      <c r="AD38" s="113"/>
      <c r="AE38" s="102">
        <v>180000</v>
      </c>
      <c r="AF38" s="113"/>
      <c r="AG38" s="102">
        <v>180000</v>
      </c>
      <c r="AH38" s="113"/>
      <c r="AI38" s="102">
        <v>180000</v>
      </c>
      <c r="AJ38" s="113"/>
      <c r="AK38" s="102">
        <v>200000</v>
      </c>
    </row>
    <row r="39" spans="1:37" ht="15" x14ac:dyDescent="0.2">
      <c r="A39" s="151" t="s">
        <v>616</v>
      </c>
      <c r="B39" s="152" t="s">
        <v>619</v>
      </c>
      <c r="C39" s="153">
        <v>43</v>
      </c>
      <c r="D39" s="153"/>
      <c r="E39" s="151" t="s">
        <v>101</v>
      </c>
      <c r="F39" s="174">
        <v>3238</v>
      </c>
      <c r="G39" s="155" t="s">
        <v>59</v>
      </c>
      <c r="H39" s="156"/>
      <c r="I39" s="98">
        <v>45000</v>
      </c>
      <c r="J39" s="112"/>
      <c r="K39" s="98">
        <v>45000</v>
      </c>
      <c r="L39" s="112"/>
      <c r="M39" s="102">
        <v>45000</v>
      </c>
      <c r="N39" s="113"/>
      <c r="O39" s="102">
        <v>45000</v>
      </c>
      <c r="P39" s="113"/>
      <c r="Q39" s="102">
        <v>45000</v>
      </c>
      <c r="R39" s="113"/>
      <c r="S39" s="102">
        <v>45000</v>
      </c>
      <c r="T39" s="113"/>
      <c r="U39" s="98">
        <v>45000</v>
      </c>
      <c r="V39" s="112"/>
      <c r="W39" s="102">
        <v>45000</v>
      </c>
      <c r="X39" s="113"/>
      <c r="Y39" s="102">
        <v>45000</v>
      </c>
      <c r="Z39" s="113"/>
      <c r="AA39" s="102">
        <v>45000</v>
      </c>
      <c r="AB39" s="113"/>
      <c r="AC39" s="102">
        <v>45000</v>
      </c>
      <c r="AD39" s="113"/>
      <c r="AE39" s="102">
        <v>60000</v>
      </c>
      <c r="AF39" s="113"/>
      <c r="AG39" s="102">
        <v>60000</v>
      </c>
      <c r="AH39" s="113"/>
      <c r="AI39" s="102">
        <v>60000</v>
      </c>
      <c r="AJ39" s="113"/>
      <c r="AK39" s="102">
        <v>45000</v>
      </c>
    </row>
    <row r="40" spans="1:37" ht="15" x14ac:dyDescent="0.2">
      <c r="A40" s="151" t="s">
        <v>616</v>
      </c>
      <c r="B40" s="152" t="s">
        <v>619</v>
      </c>
      <c r="C40" s="153">
        <v>43</v>
      </c>
      <c r="D40" s="153"/>
      <c r="E40" s="151" t="s">
        <v>101</v>
      </c>
      <c r="F40" s="174">
        <v>3239</v>
      </c>
      <c r="G40" s="155" t="s">
        <v>612</v>
      </c>
      <c r="H40" s="156"/>
      <c r="I40" s="98">
        <v>550000</v>
      </c>
      <c r="J40" s="112"/>
      <c r="K40" s="98">
        <v>550000</v>
      </c>
      <c r="L40" s="112"/>
      <c r="M40" s="102">
        <v>550000</v>
      </c>
      <c r="N40" s="113"/>
      <c r="O40" s="102">
        <v>550000</v>
      </c>
      <c r="P40" s="113"/>
      <c r="Q40" s="102">
        <v>550000</v>
      </c>
      <c r="R40" s="113"/>
      <c r="S40" s="102">
        <v>600000</v>
      </c>
      <c r="T40" s="113"/>
      <c r="U40" s="98">
        <v>550000</v>
      </c>
      <c r="V40" s="112"/>
      <c r="W40" s="102">
        <v>550000</v>
      </c>
      <c r="X40" s="113"/>
      <c r="Y40" s="102">
        <v>550000</v>
      </c>
      <c r="Z40" s="113"/>
      <c r="AA40" s="102">
        <v>550000</v>
      </c>
      <c r="AB40" s="113"/>
      <c r="AC40" s="102">
        <v>600000</v>
      </c>
      <c r="AD40" s="113"/>
      <c r="AE40" s="102">
        <v>700000</v>
      </c>
      <c r="AF40" s="113"/>
      <c r="AG40" s="102">
        <v>700000</v>
      </c>
      <c r="AH40" s="113"/>
      <c r="AI40" s="102">
        <v>700000</v>
      </c>
      <c r="AJ40" s="113"/>
      <c r="AK40" s="102">
        <v>700000</v>
      </c>
    </row>
    <row r="41" spans="1:37" ht="15.75" x14ac:dyDescent="0.2">
      <c r="A41" s="145" t="s">
        <v>616</v>
      </c>
      <c r="B41" s="146" t="s">
        <v>619</v>
      </c>
      <c r="C41" s="147">
        <v>43</v>
      </c>
      <c r="D41" s="147"/>
      <c r="E41" s="145"/>
      <c r="F41" s="168">
        <v>324</v>
      </c>
      <c r="G41" s="148"/>
      <c r="H41" s="149"/>
      <c r="I41" s="101">
        <f t="shared" ref="I41:AK41" si="10">I42</f>
        <v>2000</v>
      </c>
      <c r="J41" s="101">
        <f t="shared" si="10"/>
        <v>0</v>
      </c>
      <c r="K41" s="101">
        <f t="shared" si="10"/>
        <v>2000</v>
      </c>
      <c r="L41" s="101">
        <f t="shared" si="10"/>
        <v>0</v>
      </c>
      <c r="M41" s="108">
        <f t="shared" si="10"/>
        <v>2000</v>
      </c>
      <c r="N41" s="108">
        <f t="shared" si="10"/>
        <v>0</v>
      </c>
      <c r="O41" s="108">
        <f t="shared" si="10"/>
        <v>2000</v>
      </c>
      <c r="P41" s="108">
        <f t="shared" si="10"/>
        <v>0</v>
      </c>
      <c r="Q41" s="108">
        <f t="shared" si="10"/>
        <v>2000</v>
      </c>
      <c r="R41" s="108">
        <f t="shared" si="10"/>
        <v>0</v>
      </c>
      <c r="S41" s="108">
        <f t="shared" si="10"/>
        <v>2000</v>
      </c>
      <c r="T41" s="108">
        <f t="shared" si="10"/>
        <v>0</v>
      </c>
      <c r="U41" s="101">
        <f t="shared" si="10"/>
        <v>2000</v>
      </c>
      <c r="V41" s="101">
        <f t="shared" si="10"/>
        <v>0</v>
      </c>
      <c r="W41" s="108">
        <f t="shared" si="10"/>
        <v>2000</v>
      </c>
      <c r="X41" s="108">
        <f t="shared" si="10"/>
        <v>0</v>
      </c>
      <c r="Y41" s="108">
        <f t="shared" si="10"/>
        <v>2000</v>
      </c>
      <c r="Z41" s="108">
        <f t="shared" si="10"/>
        <v>0</v>
      </c>
      <c r="AA41" s="108">
        <f t="shared" si="10"/>
        <v>2000</v>
      </c>
      <c r="AB41" s="108">
        <f t="shared" si="10"/>
        <v>0</v>
      </c>
      <c r="AC41" s="108">
        <f t="shared" si="10"/>
        <v>2000</v>
      </c>
      <c r="AD41" s="108">
        <f t="shared" si="10"/>
        <v>0</v>
      </c>
      <c r="AE41" s="108">
        <f t="shared" si="10"/>
        <v>2000</v>
      </c>
      <c r="AF41" s="108">
        <f t="shared" si="10"/>
        <v>0</v>
      </c>
      <c r="AG41" s="108">
        <f t="shared" si="10"/>
        <v>2000</v>
      </c>
      <c r="AH41" s="108">
        <f t="shared" si="10"/>
        <v>0</v>
      </c>
      <c r="AI41" s="108">
        <f t="shared" si="10"/>
        <v>2000</v>
      </c>
      <c r="AJ41" s="108">
        <f t="shared" si="10"/>
        <v>0</v>
      </c>
      <c r="AK41" s="108">
        <f t="shared" si="10"/>
        <v>2000</v>
      </c>
    </row>
    <row r="42" spans="1:37" ht="30" x14ac:dyDescent="0.2">
      <c r="A42" s="151" t="s">
        <v>616</v>
      </c>
      <c r="B42" s="152" t="s">
        <v>619</v>
      </c>
      <c r="C42" s="153">
        <v>43</v>
      </c>
      <c r="D42" s="153"/>
      <c r="E42" s="151" t="s">
        <v>101</v>
      </c>
      <c r="F42" s="174">
        <v>3241</v>
      </c>
      <c r="G42" s="155" t="s">
        <v>205</v>
      </c>
      <c r="H42" s="156"/>
      <c r="I42" s="97">
        <v>2000</v>
      </c>
      <c r="J42" s="112"/>
      <c r="K42" s="94">
        <v>2000</v>
      </c>
      <c r="L42" s="112"/>
      <c r="M42" s="118">
        <v>2000</v>
      </c>
      <c r="N42" s="113"/>
      <c r="O42" s="118">
        <v>2000</v>
      </c>
      <c r="P42" s="113"/>
      <c r="Q42" s="118">
        <v>2000</v>
      </c>
      <c r="R42" s="113"/>
      <c r="S42" s="118">
        <v>2000</v>
      </c>
      <c r="T42" s="113"/>
      <c r="U42" s="94">
        <v>2000</v>
      </c>
      <c r="V42" s="112"/>
      <c r="W42" s="118">
        <v>2000</v>
      </c>
      <c r="X42" s="113"/>
      <c r="Y42" s="118">
        <v>2000</v>
      </c>
      <c r="Z42" s="113"/>
      <c r="AA42" s="118">
        <v>2000</v>
      </c>
      <c r="AB42" s="113"/>
      <c r="AC42" s="118">
        <v>2000</v>
      </c>
      <c r="AD42" s="113"/>
      <c r="AE42" s="118">
        <v>2000</v>
      </c>
      <c r="AF42" s="113"/>
      <c r="AG42" s="118">
        <v>2000</v>
      </c>
      <c r="AH42" s="113"/>
      <c r="AI42" s="118">
        <v>2000</v>
      </c>
      <c r="AJ42" s="113"/>
      <c r="AK42" s="118">
        <v>2000</v>
      </c>
    </row>
    <row r="43" spans="1:37" ht="15.75" x14ac:dyDescent="0.2">
      <c r="A43" s="145" t="s">
        <v>616</v>
      </c>
      <c r="B43" s="146" t="s">
        <v>619</v>
      </c>
      <c r="C43" s="147">
        <v>43</v>
      </c>
      <c r="D43" s="147"/>
      <c r="E43" s="145"/>
      <c r="F43" s="168">
        <v>329</v>
      </c>
      <c r="G43" s="148"/>
      <c r="H43" s="149"/>
      <c r="I43" s="101">
        <f t="shared" ref="I43:AK43" si="11">I44+I45+I46+I47+I48+I49</f>
        <v>228000</v>
      </c>
      <c r="J43" s="101">
        <f t="shared" si="11"/>
        <v>0</v>
      </c>
      <c r="K43" s="101">
        <f t="shared" si="11"/>
        <v>198000</v>
      </c>
      <c r="L43" s="101">
        <f t="shared" si="11"/>
        <v>0</v>
      </c>
      <c r="M43" s="108">
        <f t="shared" si="11"/>
        <v>198000</v>
      </c>
      <c r="N43" s="108">
        <f t="shared" si="11"/>
        <v>0</v>
      </c>
      <c r="O43" s="108">
        <f t="shared" si="11"/>
        <v>198000</v>
      </c>
      <c r="P43" s="108">
        <f t="shared" si="11"/>
        <v>0</v>
      </c>
      <c r="Q43" s="108">
        <f t="shared" si="11"/>
        <v>198000</v>
      </c>
      <c r="R43" s="108">
        <f t="shared" si="11"/>
        <v>0</v>
      </c>
      <c r="S43" s="108">
        <f t="shared" si="11"/>
        <v>218000</v>
      </c>
      <c r="T43" s="108">
        <f t="shared" si="11"/>
        <v>0</v>
      </c>
      <c r="U43" s="101">
        <f t="shared" si="11"/>
        <v>208000</v>
      </c>
      <c r="V43" s="101">
        <f t="shared" si="11"/>
        <v>0</v>
      </c>
      <c r="W43" s="108">
        <f t="shared" si="11"/>
        <v>208000</v>
      </c>
      <c r="X43" s="108">
        <f t="shared" si="11"/>
        <v>0</v>
      </c>
      <c r="Y43" s="108">
        <f t="shared" si="11"/>
        <v>208000</v>
      </c>
      <c r="Z43" s="108">
        <f t="shared" si="11"/>
        <v>0</v>
      </c>
      <c r="AA43" s="108">
        <f t="shared" si="11"/>
        <v>208000</v>
      </c>
      <c r="AB43" s="108">
        <f t="shared" si="11"/>
        <v>0</v>
      </c>
      <c r="AC43" s="108">
        <f t="shared" si="11"/>
        <v>228000</v>
      </c>
      <c r="AD43" s="108">
        <f t="shared" si="11"/>
        <v>0</v>
      </c>
      <c r="AE43" s="108">
        <f t="shared" si="11"/>
        <v>265000</v>
      </c>
      <c r="AF43" s="108">
        <f t="shared" si="11"/>
        <v>0</v>
      </c>
      <c r="AG43" s="108">
        <f t="shared" si="11"/>
        <v>265000</v>
      </c>
      <c r="AH43" s="108">
        <f t="shared" si="11"/>
        <v>0</v>
      </c>
      <c r="AI43" s="108">
        <f t="shared" si="11"/>
        <v>265000</v>
      </c>
      <c r="AJ43" s="108">
        <f t="shared" si="11"/>
        <v>0</v>
      </c>
      <c r="AK43" s="108">
        <f t="shared" si="11"/>
        <v>260000</v>
      </c>
    </row>
    <row r="44" spans="1:37" ht="30" x14ac:dyDescent="0.2">
      <c r="A44" s="151" t="s">
        <v>616</v>
      </c>
      <c r="B44" s="152" t="s">
        <v>619</v>
      </c>
      <c r="C44" s="153">
        <v>43</v>
      </c>
      <c r="D44" s="153"/>
      <c r="E44" s="151" t="s">
        <v>101</v>
      </c>
      <c r="F44" s="174">
        <v>3291</v>
      </c>
      <c r="G44" s="155" t="s">
        <v>474</v>
      </c>
      <c r="H44" s="156"/>
      <c r="I44" s="97">
        <v>35000</v>
      </c>
      <c r="J44" s="112"/>
      <c r="K44" s="97">
        <v>35000</v>
      </c>
      <c r="L44" s="112"/>
      <c r="M44" s="120">
        <v>35000</v>
      </c>
      <c r="N44" s="113"/>
      <c r="O44" s="120">
        <v>35000</v>
      </c>
      <c r="P44" s="113"/>
      <c r="Q44" s="120">
        <v>35000</v>
      </c>
      <c r="R44" s="113"/>
      <c r="S44" s="120">
        <v>35000</v>
      </c>
      <c r="T44" s="113"/>
      <c r="U44" s="97">
        <v>35000</v>
      </c>
      <c r="V44" s="112"/>
      <c r="W44" s="120">
        <v>35000</v>
      </c>
      <c r="X44" s="113"/>
      <c r="Y44" s="120">
        <v>35000</v>
      </c>
      <c r="Z44" s="113"/>
      <c r="AA44" s="120">
        <v>35000</v>
      </c>
      <c r="AB44" s="113"/>
      <c r="AC44" s="120">
        <v>35000</v>
      </c>
      <c r="AD44" s="113"/>
      <c r="AE44" s="120">
        <v>40000</v>
      </c>
      <c r="AF44" s="113"/>
      <c r="AG44" s="120">
        <v>40000</v>
      </c>
      <c r="AH44" s="113"/>
      <c r="AI44" s="120">
        <v>40000</v>
      </c>
      <c r="AJ44" s="113"/>
      <c r="AK44" s="120">
        <v>35000</v>
      </c>
    </row>
    <row r="45" spans="1:37" ht="15" x14ac:dyDescent="0.2">
      <c r="A45" s="151" t="s">
        <v>616</v>
      </c>
      <c r="B45" s="152" t="s">
        <v>619</v>
      </c>
      <c r="C45" s="153">
        <v>43</v>
      </c>
      <c r="D45" s="153"/>
      <c r="E45" s="151" t="s">
        <v>101</v>
      </c>
      <c r="F45" s="174">
        <v>3292</v>
      </c>
      <c r="G45" s="155" t="s">
        <v>63</v>
      </c>
      <c r="H45" s="156"/>
      <c r="I45" s="98">
        <v>40000</v>
      </c>
      <c r="J45" s="112"/>
      <c r="K45" s="98">
        <v>40000</v>
      </c>
      <c r="L45" s="112"/>
      <c r="M45" s="102">
        <v>40000</v>
      </c>
      <c r="N45" s="113"/>
      <c r="O45" s="102">
        <v>40000</v>
      </c>
      <c r="P45" s="113"/>
      <c r="Q45" s="102">
        <v>40000</v>
      </c>
      <c r="R45" s="113"/>
      <c r="S45" s="102">
        <v>50000</v>
      </c>
      <c r="T45" s="113"/>
      <c r="U45" s="98">
        <v>50000</v>
      </c>
      <c r="V45" s="112"/>
      <c r="W45" s="102">
        <v>50000</v>
      </c>
      <c r="X45" s="113"/>
      <c r="Y45" s="102">
        <v>50000</v>
      </c>
      <c r="Z45" s="113"/>
      <c r="AA45" s="102">
        <v>50000</v>
      </c>
      <c r="AB45" s="113"/>
      <c r="AC45" s="102">
        <v>60000</v>
      </c>
      <c r="AD45" s="113"/>
      <c r="AE45" s="102">
        <v>70000</v>
      </c>
      <c r="AF45" s="113"/>
      <c r="AG45" s="102">
        <v>70000</v>
      </c>
      <c r="AH45" s="113"/>
      <c r="AI45" s="102">
        <v>70000</v>
      </c>
      <c r="AJ45" s="113"/>
      <c r="AK45" s="102">
        <v>70000</v>
      </c>
    </row>
    <row r="46" spans="1:37" ht="15" x14ac:dyDescent="0.2">
      <c r="A46" s="151" t="s">
        <v>616</v>
      </c>
      <c r="B46" s="152" t="s">
        <v>619</v>
      </c>
      <c r="C46" s="153">
        <v>43</v>
      </c>
      <c r="D46" s="153"/>
      <c r="E46" s="151" t="s">
        <v>101</v>
      </c>
      <c r="F46" s="174">
        <v>3293</v>
      </c>
      <c r="G46" s="155" t="s">
        <v>64</v>
      </c>
      <c r="H46" s="156"/>
      <c r="I46" s="98">
        <v>80000</v>
      </c>
      <c r="J46" s="112"/>
      <c r="K46" s="98">
        <v>50000</v>
      </c>
      <c r="L46" s="112"/>
      <c r="M46" s="102">
        <v>50000</v>
      </c>
      <c r="N46" s="113"/>
      <c r="O46" s="102">
        <v>50000</v>
      </c>
      <c r="P46" s="113"/>
      <c r="Q46" s="102">
        <v>50000</v>
      </c>
      <c r="R46" s="113"/>
      <c r="S46" s="102">
        <v>60000</v>
      </c>
      <c r="T46" s="113"/>
      <c r="U46" s="98">
        <v>50000</v>
      </c>
      <c r="V46" s="112"/>
      <c r="W46" s="102">
        <v>50000</v>
      </c>
      <c r="X46" s="113"/>
      <c r="Y46" s="102">
        <v>50000</v>
      </c>
      <c r="Z46" s="113"/>
      <c r="AA46" s="102">
        <v>50000</v>
      </c>
      <c r="AB46" s="113"/>
      <c r="AC46" s="102">
        <v>60000</v>
      </c>
      <c r="AD46" s="113"/>
      <c r="AE46" s="102">
        <v>70000</v>
      </c>
      <c r="AF46" s="113"/>
      <c r="AG46" s="102">
        <v>70000</v>
      </c>
      <c r="AH46" s="113"/>
      <c r="AI46" s="102">
        <v>70000</v>
      </c>
      <c r="AJ46" s="113"/>
      <c r="AK46" s="102">
        <v>70000</v>
      </c>
    </row>
    <row r="47" spans="1:37" ht="15" x14ac:dyDescent="0.2">
      <c r="A47" s="151" t="s">
        <v>616</v>
      </c>
      <c r="B47" s="152" t="s">
        <v>619</v>
      </c>
      <c r="C47" s="153">
        <v>43</v>
      </c>
      <c r="D47" s="153"/>
      <c r="E47" s="151" t="s">
        <v>101</v>
      </c>
      <c r="F47" s="174">
        <v>3294</v>
      </c>
      <c r="G47" s="155" t="s">
        <v>600</v>
      </c>
      <c r="H47" s="156"/>
      <c r="I47" s="98">
        <v>60000</v>
      </c>
      <c r="J47" s="112"/>
      <c r="K47" s="98">
        <v>60000</v>
      </c>
      <c r="L47" s="112"/>
      <c r="M47" s="102">
        <v>60000</v>
      </c>
      <c r="N47" s="113"/>
      <c r="O47" s="102">
        <v>60000</v>
      </c>
      <c r="P47" s="113"/>
      <c r="Q47" s="102">
        <v>60000</v>
      </c>
      <c r="R47" s="113"/>
      <c r="S47" s="102">
        <v>60000</v>
      </c>
      <c r="T47" s="113"/>
      <c r="U47" s="98">
        <v>60000</v>
      </c>
      <c r="V47" s="112"/>
      <c r="W47" s="102">
        <v>60000</v>
      </c>
      <c r="X47" s="113"/>
      <c r="Y47" s="102">
        <v>60000</v>
      </c>
      <c r="Z47" s="113"/>
      <c r="AA47" s="102">
        <v>60000</v>
      </c>
      <c r="AB47" s="113"/>
      <c r="AC47" s="102">
        <v>60000</v>
      </c>
      <c r="AD47" s="113"/>
      <c r="AE47" s="102">
        <v>70000</v>
      </c>
      <c r="AF47" s="113"/>
      <c r="AG47" s="102">
        <v>70000</v>
      </c>
      <c r="AH47" s="113"/>
      <c r="AI47" s="102">
        <v>70000</v>
      </c>
      <c r="AJ47" s="113"/>
      <c r="AK47" s="102">
        <v>70000</v>
      </c>
    </row>
    <row r="48" spans="1:37" ht="15" x14ac:dyDescent="0.2">
      <c r="A48" s="151" t="s">
        <v>616</v>
      </c>
      <c r="B48" s="152" t="s">
        <v>619</v>
      </c>
      <c r="C48" s="153">
        <v>43</v>
      </c>
      <c r="D48" s="153"/>
      <c r="E48" s="151" t="s">
        <v>101</v>
      </c>
      <c r="F48" s="174">
        <v>3295</v>
      </c>
      <c r="G48" s="155" t="s">
        <v>66</v>
      </c>
      <c r="H48" s="156"/>
      <c r="I48" s="98">
        <v>8000</v>
      </c>
      <c r="J48" s="112"/>
      <c r="K48" s="98">
        <v>8000</v>
      </c>
      <c r="L48" s="112"/>
      <c r="M48" s="102">
        <v>8000</v>
      </c>
      <c r="N48" s="113"/>
      <c r="O48" s="102">
        <v>8000</v>
      </c>
      <c r="P48" s="113"/>
      <c r="Q48" s="102">
        <v>8000</v>
      </c>
      <c r="R48" s="113"/>
      <c r="S48" s="102">
        <v>8000</v>
      </c>
      <c r="T48" s="113"/>
      <c r="U48" s="98">
        <v>8000</v>
      </c>
      <c r="V48" s="112"/>
      <c r="W48" s="102">
        <v>8000</v>
      </c>
      <c r="X48" s="113"/>
      <c r="Y48" s="102">
        <v>8000</v>
      </c>
      <c r="Z48" s="113"/>
      <c r="AA48" s="102">
        <v>8000</v>
      </c>
      <c r="AB48" s="113"/>
      <c r="AC48" s="102">
        <v>8000</v>
      </c>
      <c r="AD48" s="113"/>
      <c r="AE48" s="102">
        <v>10000</v>
      </c>
      <c r="AF48" s="113"/>
      <c r="AG48" s="102">
        <v>10000</v>
      </c>
      <c r="AH48" s="113"/>
      <c r="AI48" s="102">
        <v>10000</v>
      </c>
      <c r="AJ48" s="113"/>
      <c r="AK48" s="102">
        <v>10000</v>
      </c>
    </row>
    <row r="49" spans="1:37" ht="15" x14ac:dyDescent="0.2">
      <c r="A49" s="151" t="s">
        <v>616</v>
      </c>
      <c r="B49" s="152" t="s">
        <v>619</v>
      </c>
      <c r="C49" s="153">
        <v>43</v>
      </c>
      <c r="D49" s="153"/>
      <c r="E49" s="151" t="s">
        <v>101</v>
      </c>
      <c r="F49" s="174">
        <v>3296</v>
      </c>
      <c r="G49" s="155" t="s">
        <v>602</v>
      </c>
      <c r="H49" s="156"/>
      <c r="I49" s="98">
        <v>5000</v>
      </c>
      <c r="J49" s="112"/>
      <c r="K49" s="98">
        <v>5000</v>
      </c>
      <c r="L49" s="112"/>
      <c r="M49" s="102">
        <v>5000</v>
      </c>
      <c r="N49" s="113"/>
      <c r="O49" s="102">
        <v>5000</v>
      </c>
      <c r="P49" s="113"/>
      <c r="Q49" s="102">
        <v>5000</v>
      </c>
      <c r="R49" s="113"/>
      <c r="S49" s="102">
        <v>5000</v>
      </c>
      <c r="T49" s="113"/>
      <c r="U49" s="98">
        <v>5000</v>
      </c>
      <c r="V49" s="112"/>
      <c r="W49" s="102">
        <v>5000</v>
      </c>
      <c r="X49" s="113"/>
      <c r="Y49" s="102">
        <v>5000</v>
      </c>
      <c r="Z49" s="113"/>
      <c r="AA49" s="102">
        <v>5000</v>
      </c>
      <c r="AB49" s="113"/>
      <c r="AC49" s="102">
        <v>5000</v>
      </c>
      <c r="AD49" s="113"/>
      <c r="AE49" s="102">
        <v>5000</v>
      </c>
      <c r="AF49" s="113"/>
      <c r="AG49" s="102">
        <v>5000</v>
      </c>
      <c r="AH49" s="113"/>
      <c r="AI49" s="102">
        <v>5000</v>
      </c>
      <c r="AJ49" s="113"/>
      <c r="AK49" s="102">
        <v>5000</v>
      </c>
    </row>
    <row r="50" spans="1:37" ht="15.75" x14ac:dyDescent="0.2">
      <c r="A50" s="139" t="s">
        <v>616</v>
      </c>
      <c r="B50" s="140" t="s">
        <v>619</v>
      </c>
      <c r="C50" s="141">
        <v>43</v>
      </c>
      <c r="D50" s="141"/>
      <c r="E50" s="141"/>
      <c r="F50" s="142">
        <v>34</v>
      </c>
      <c r="G50" s="143"/>
      <c r="H50" s="144"/>
      <c r="I50" s="99">
        <f t="shared" ref="I50:AK50" si="12">I51</f>
        <v>4500</v>
      </c>
      <c r="J50" s="99">
        <f t="shared" si="12"/>
        <v>0</v>
      </c>
      <c r="K50" s="99">
        <f t="shared" si="12"/>
        <v>3300</v>
      </c>
      <c r="L50" s="99">
        <f t="shared" si="12"/>
        <v>0</v>
      </c>
      <c r="M50" s="99">
        <f t="shared" si="12"/>
        <v>3300</v>
      </c>
      <c r="N50" s="99">
        <f t="shared" si="12"/>
        <v>0</v>
      </c>
      <c r="O50" s="99">
        <f t="shared" si="12"/>
        <v>3300</v>
      </c>
      <c r="P50" s="99">
        <f t="shared" si="12"/>
        <v>0</v>
      </c>
      <c r="Q50" s="99">
        <f t="shared" si="12"/>
        <v>3300</v>
      </c>
      <c r="R50" s="99">
        <f t="shared" si="12"/>
        <v>0</v>
      </c>
      <c r="S50" s="99">
        <f t="shared" si="12"/>
        <v>4000</v>
      </c>
      <c r="T50" s="99">
        <f t="shared" si="12"/>
        <v>0</v>
      </c>
      <c r="U50" s="99">
        <f t="shared" si="12"/>
        <v>3300</v>
      </c>
      <c r="V50" s="99">
        <f t="shared" si="12"/>
        <v>0</v>
      </c>
      <c r="W50" s="99">
        <f t="shared" si="12"/>
        <v>3300</v>
      </c>
      <c r="X50" s="99">
        <f t="shared" si="12"/>
        <v>0</v>
      </c>
      <c r="Y50" s="99">
        <f t="shared" si="12"/>
        <v>3300</v>
      </c>
      <c r="Z50" s="99">
        <f t="shared" si="12"/>
        <v>0</v>
      </c>
      <c r="AA50" s="99">
        <f t="shared" si="12"/>
        <v>3300</v>
      </c>
      <c r="AB50" s="99">
        <f t="shared" si="12"/>
        <v>0</v>
      </c>
      <c r="AC50" s="99">
        <f t="shared" si="12"/>
        <v>4000</v>
      </c>
      <c r="AD50" s="99">
        <f t="shared" si="12"/>
        <v>0</v>
      </c>
      <c r="AE50" s="99">
        <f t="shared" si="12"/>
        <v>3300</v>
      </c>
      <c r="AF50" s="99">
        <f t="shared" si="12"/>
        <v>0</v>
      </c>
      <c r="AG50" s="99">
        <f t="shared" si="12"/>
        <v>3300</v>
      </c>
      <c r="AH50" s="99">
        <f t="shared" si="12"/>
        <v>0</v>
      </c>
      <c r="AI50" s="99">
        <f t="shared" si="12"/>
        <v>3300</v>
      </c>
      <c r="AJ50" s="99">
        <f t="shared" si="12"/>
        <v>0</v>
      </c>
      <c r="AK50" s="99">
        <f t="shared" si="12"/>
        <v>4000</v>
      </c>
    </row>
    <row r="51" spans="1:37" ht="15.75" x14ac:dyDescent="0.2">
      <c r="A51" s="145" t="s">
        <v>616</v>
      </c>
      <c r="B51" s="146" t="s">
        <v>619</v>
      </c>
      <c r="C51" s="147">
        <v>43</v>
      </c>
      <c r="D51" s="147"/>
      <c r="E51" s="145"/>
      <c r="F51" s="168">
        <v>343</v>
      </c>
      <c r="G51" s="148"/>
      <c r="H51" s="149"/>
      <c r="I51" s="101">
        <f t="shared" ref="I51:AF51" si="13">SUM(I52:I53)</f>
        <v>4500</v>
      </c>
      <c r="J51" s="101">
        <f t="shared" si="13"/>
        <v>0</v>
      </c>
      <c r="K51" s="101">
        <f t="shared" si="13"/>
        <v>3300</v>
      </c>
      <c r="L51" s="101">
        <f t="shared" si="13"/>
        <v>0</v>
      </c>
      <c r="M51" s="108">
        <f t="shared" si="13"/>
        <v>3300</v>
      </c>
      <c r="N51" s="108">
        <f t="shared" si="13"/>
        <v>0</v>
      </c>
      <c r="O51" s="108">
        <f t="shared" ref="O51:T51" si="14">SUM(O52:O53)</f>
        <v>3300</v>
      </c>
      <c r="P51" s="108">
        <f t="shared" si="14"/>
        <v>0</v>
      </c>
      <c r="Q51" s="108">
        <f t="shared" si="14"/>
        <v>3300</v>
      </c>
      <c r="R51" s="108">
        <f t="shared" si="14"/>
        <v>0</v>
      </c>
      <c r="S51" s="108">
        <f t="shared" si="14"/>
        <v>4000</v>
      </c>
      <c r="T51" s="108">
        <f t="shared" si="14"/>
        <v>0</v>
      </c>
      <c r="U51" s="101">
        <f t="shared" si="13"/>
        <v>3300</v>
      </c>
      <c r="V51" s="101">
        <f t="shared" si="13"/>
        <v>0</v>
      </c>
      <c r="W51" s="108">
        <f t="shared" si="13"/>
        <v>3300</v>
      </c>
      <c r="X51" s="108">
        <f t="shared" si="13"/>
        <v>0</v>
      </c>
      <c r="Y51" s="108">
        <f t="shared" ref="Y51:AD51" si="15">SUM(Y52:Y53)</f>
        <v>3300</v>
      </c>
      <c r="Z51" s="108">
        <f t="shared" si="15"/>
        <v>0</v>
      </c>
      <c r="AA51" s="108">
        <f t="shared" si="15"/>
        <v>3300</v>
      </c>
      <c r="AB51" s="108">
        <f t="shared" si="15"/>
        <v>0</v>
      </c>
      <c r="AC51" s="108">
        <f t="shared" si="15"/>
        <v>4000</v>
      </c>
      <c r="AD51" s="108">
        <f t="shared" si="15"/>
        <v>0</v>
      </c>
      <c r="AE51" s="108">
        <f t="shared" si="13"/>
        <v>3300</v>
      </c>
      <c r="AF51" s="108">
        <f t="shared" si="13"/>
        <v>0</v>
      </c>
      <c r="AG51" s="108">
        <f t="shared" ref="AG51:AK51" si="16">SUM(AG52:AG53)</f>
        <v>3300</v>
      </c>
      <c r="AH51" s="108">
        <f t="shared" si="16"/>
        <v>0</v>
      </c>
      <c r="AI51" s="108">
        <f t="shared" si="16"/>
        <v>3300</v>
      </c>
      <c r="AJ51" s="108">
        <f t="shared" si="16"/>
        <v>0</v>
      </c>
      <c r="AK51" s="108">
        <f t="shared" si="16"/>
        <v>4000</v>
      </c>
    </row>
    <row r="52" spans="1:37" ht="15" x14ac:dyDescent="0.2">
      <c r="A52" s="151" t="s">
        <v>616</v>
      </c>
      <c r="B52" s="152" t="s">
        <v>619</v>
      </c>
      <c r="C52" s="153">
        <v>43</v>
      </c>
      <c r="D52" s="153"/>
      <c r="E52" s="151" t="s">
        <v>101</v>
      </c>
      <c r="F52" s="174">
        <v>3431</v>
      </c>
      <c r="G52" s="155" t="s">
        <v>68</v>
      </c>
      <c r="H52" s="156"/>
      <c r="I52" s="97">
        <v>3000</v>
      </c>
      <c r="J52" s="112"/>
      <c r="K52" s="97">
        <v>3000</v>
      </c>
      <c r="L52" s="112"/>
      <c r="M52" s="120">
        <v>3000</v>
      </c>
      <c r="N52" s="113"/>
      <c r="O52" s="120">
        <v>3000</v>
      </c>
      <c r="P52" s="113"/>
      <c r="Q52" s="120">
        <v>3000</v>
      </c>
      <c r="R52" s="113"/>
      <c r="S52" s="120">
        <v>3000</v>
      </c>
      <c r="T52" s="113"/>
      <c r="U52" s="97">
        <v>3000</v>
      </c>
      <c r="V52" s="112"/>
      <c r="W52" s="120">
        <v>3000</v>
      </c>
      <c r="X52" s="113"/>
      <c r="Y52" s="120">
        <v>3000</v>
      </c>
      <c r="Z52" s="113"/>
      <c r="AA52" s="120">
        <v>3000</v>
      </c>
      <c r="AB52" s="113"/>
      <c r="AC52" s="120">
        <v>3000</v>
      </c>
      <c r="AD52" s="113"/>
      <c r="AE52" s="120">
        <v>3000</v>
      </c>
      <c r="AF52" s="113"/>
      <c r="AG52" s="120">
        <v>3000</v>
      </c>
      <c r="AH52" s="113"/>
      <c r="AI52" s="120">
        <v>3000</v>
      </c>
      <c r="AJ52" s="113"/>
      <c r="AK52" s="120">
        <v>3000</v>
      </c>
    </row>
    <row r="53" spans="1:37" ht="15" x14ac:dyDescent="0.2">
      <c r="A53" s="151" t="s">
        <v>616</v>
      </c>
      <c r="B53" s="152" t="s">
        <v>619</v>
      </c>
      <c r="C53" s="153">
        <v>43</v>
      </c>
      <c r="D53" s="153"/>
      <c r="E53" s="151" t="s">
        <v>101</v>
      </c>
      <c r="F53" s="174">
        <v>3433</v>
      </c>
      <c r="G53" s="155" t="s">
        <v>69</v>
      </c>
      <c r="H53" s="156"/>
      <c r="I53" s="98">
        <v>1500</v>
      </c>
      <c r="J53" s="112"/>
      <c r="K53" s="98">
        <v>300</v>
      </c>
      <c r="L53" s="112"/>
      <c r="M53" s="102">
        <v>300</v>
      </c>
      <c r="N53" s="113"/>
      <c r="O53" s="102">
        <v>300</v>
      </c>
      <c r="P53" s="113"/>
      <c r="Q53" s="102">
        <v>300</v>
      </c>
      <c r="R53" s="113"/>
      <c r="S53" s="102">
        <v>1000</v>
      </c>
      <c r="T53" s="113"/>
      <c r="U53" s="98">
        <v>300</v>
      </c>
      <c r="V53" s="112"/>
      <c r="W53" s="102">
        <v>300</v>
      </c>
      <c r="X53" s="113"/>
      <c r="Y53" s="102">
        <v>300</v>
      </c>
      <c r="Z53" s="113"/>
      <c r="AA53" s="102">
        <v>300</v>
      </c>
      <c r="AB53" s="113"/>
      <c r="AC53" s="102">
        <v>1000</v>
      </c>
      <c r="AD53" s="113"/>
      <c r="AE53" s="102">
        <v>300</v>
      </c>
      <c r="AF53" s="113"/>
      <c r="AG53" s="102">
        <v>300</v>
      </c>
      <c r="AH53" s="113"/>
      <c r="AI53" s="102">
        <v>300</v>
      </c>
      <c r="AJ53" s="113"/>
      <c r="AK53" s="102">
        <v>1000</v>
      </c>
    </row>
    <row r="54" spans="1:37" ht="15.75" x14ac:dyDescent="0.2">
      <c r="A54" s="139" t="s">
        <v>616</v>
      </c>
      <c r="B54" s="140" t="s">
        <v>619</v>
      </c>
      <c r="C54" s="141">
        <v>43</v>
      </c>
      <c r="D54" s="141"/>
      <c r="E54" s="141"/>
      <c r="F54" s="142">
        <v>38</v>
      </c>
      <c r="G54" s="143"/>
      <c r="H54" s="144"/>
      <c r="I54" s="99">
        <f t="shared" ref="I54:AK55" si="17">I55</f>
        <v>100</v>
      </c>
      <c r="J54" s="99">
        <f t="shared" si="17"/>
        <v>0</v>
      </c>
      <c r="K54" s="99">
        <f t="shared" si="17"/>
        <v>0</v>
      </c>
      <c r="L54" s="99">
        <f t="shared" si="17"/>
        <v>0</v>
      </c>
      <c r="M54" s="99">
        <f t="shared" si="17"/>
        <v>0</v>
      </c>
      <c r="N54" s="99">
        <f t="shared" si="17"/>
        <v>0</v>
      </c>
      <c r="O54" s="99">
        <f t="shared" si="17"/>
        <v>100</v>
      </c>
      <c r="P54" s="99">
        <f t="shared" si="17"/>
        <v>0</v>
      </c>
      <c r="Q54" s="99">
        <f t="shared" si="17"/>
        <v>100</v>
      </c>
      <c r="R54" s="99">
        <f t="shared" si="17"/>
        <v>0</v>
      </c>
      <c r="S54" s="99">
        <f t="shared" si="17"/>
        <v>0</v>
      </c>
      <c r="T54" s="99">
        <f t="shared" si="17"/>
        <v>0</v>
      </c>
      <c r="U54" s="99">
        <f t="shared" si="17"/>
        <v>0</v>
      </c>
      <c r="V54" s="99">
        <f t="shared" si="17"/>
        <v>0</v>
      </c>
      <c r="W54" s="99">
        <f t="shared" si="17"/>
        <v>0</v>
      </c>
      <c r="X54" s="99">
        <f t="shared" si="17"/>
        <v>0</v>
      </c>
      <c r="Y54" s="99">
        <f t="shared" si="17"/>
        <v>0</v>
      </c>
      <c r="Z54" s="99">
        <f t="shared" si="17"/>
        <v>0</v>
      </c>
      <c r="AA54" s="99">
        <f t="shared" si="17"/>
        <v>0</v>
      </c>
      <c r="AB54" s="99">
        <f t="shared" si="17"/>
        <v>0</v>
      </c>
      <c r="AC54" s="99">
        <f t="shared" si="17"/>
        <v>0</v>
      </c>
      <c r="AD54" s="99">
        <f t="shared" si="17"/>
        <v>0</v>
      </c>
      <c r="AE54" s="99">
        <f t="shared" si="17"/>
        <v>0</v>
      </c>
      <c r="AF54" s="99">
        <f t="shared" si="17"/>
        <v>0</v>
      </c>
      <c r="AG54" s="99">
        <f t="shared" si="17"/>
        <v>0</v>
      </c>
      <c r="AH54" s="99">
        <f t="shared" si="17"/>
        <v>0</v>
      </c>
      <c r="AI54" s="99">
        <f t="shared" si="17"/>
        <v>0</v>
      </c>
      <c r="AJ54" s="99">
        <f t="shared" si="17"/>
        <v>0</v>
      </c>
      <c r="AK54" s="99">
        <f t="shared" si="17"/>
        <v>0</v>
      </c>
    </row>
    <row r="55" spans="1:37" ht="15.75" x14ac:dyDescent="0.2">
      <c r="A55" s="145" t="s">
        <v>616</v>
      </c>
      <c r="B55" s="146" t="s">
        <v>619</v>
      </c>
      <c r="C55" s="147">
        <v>43</v>
      </c>
      <c r="D55" s="147"/>
      <c r="E55" s="145"/>
      <c r="F55" s="168">
        <v>381</v>
      </c>
      <c r="G55" s="148"/>
      <c r="H55" s="149"/>
      <c r="I55" s="101">
        <f t="shared" si="17"/>
        <v>100</v>
      </c>
      <c r="J55" s="101">
        <f t="shared" si="17"/>
        <v>0</v>
      </c>
      <c r="K55" s="101">
        <f t="shared" si="17"/>
        <v>0</v>
      </c>
      <c r="L55" s="101">
        <f t="shared" si="17"/>
        <v>0</v>
      </c>
      <c r="M55" s="108">
        <f t="shared" si="17"/>
        <v>0</v>
      </c>
      <c r="N55" s="108">
        <f t="shared" si="17"/>
        <v>0</v>
      </c>
      <c r="O55" s="108">
        <f t="shared" si="17"/>
        <v>100</v>
      </c>
      <c r="P55" s="108">
        <f t="shared" si="17"/>
        <v>0</v>
      </c>
      <c r="Q55" s="108">
        <f t="shared" si="17"/>
        <v>100</v>
      </c>
      <c r="R55" s="108">
        <f t="shared" si="17"/>
        <v>0</v>
      </c>
      <c r="S55" s="108">
        <f t="shared" si="17"/>
        <v>0</v>
      </c>
      <c r="T55" s="108">
        <f t="shared" si="17"/>
        <v>0</v>
      </c>
      <c r="U55" s="101">
        <f t="shared" si="17"/>
        <v>0</v>
      </c>
      <c r="V55" s="101">
        <f t="shared" si="17"/>
        <v>0</v>
      </c>
      <c r="W55" s="108">
        <f t="shared" si="17"/>
        <v>0</v>
      </c>
      <c r="X55" s="108">
        <f t="shared" si="17"/>
        <v>0</v>
      </c>
      <c r="Y55" s="108">
        <f t="shared" si="17"/>
        <v>0</v>
      </c>
      <c r="Z55" s="108">
        <f t="shared" si="17"/>
        <v>0</v>
      </c>
      <c r="AA55" s="108">
        <f t="shared" si="17"/>
        <v>0</v>
      </c>
      <c r="AB55" s="108">
        <f t="shared" si="17"/>
        <v>0</v>
      </c>
      <c r="AC55" s="108">
        <f t="shared" si="17"/>
        <v>0</v>
      </c>
      <c r="AD55" s="108">
        <f t="shared" si="17"/>
        <v>0</v>
      </c>
      <c r="AE55" s="108">
        <f t="shared" si="17"/>
        <v>0</v>
      </c>
      <c r="AF55" s="108">
        <f t="shared" si="17"/>
        <v>0</v>
      </c>
      <c r="AG55" s="108">
        <f t="shared" si="17"/>
        <v>0</v>
      </c>
      <c r="AH55" s="108">
        <f t="shared" si="17"/>
        <v>0</v>
      </c>
      <c r="AI55" s="108">
        <f t="shared" si="17"/>
        <v>0</v>
      </c>
      <c r="AJ55" s="108">
        <f t="shared" si="17"/>
        <v>0</v>
      </c>
      <c r="AK55" s="108">
        <f t="shared" si="17"/>
        <v>0</v>
      </c>
    </row>
    <row r="56" spans="1:37" ht="15" x14ac:dyDescent="0.2">
      <c r="A56" s="151" t="s">
        <v>616</v>
      </c>
      <c r="B56" s="152" t="s">
        <v>619</v>
      </c>
      <c r="C56" s="153">
        <v>43</v>
      </c>
      <c r="D56" s="153"/>
      <c r="E56" s="151" t="s">
        <v>101</v>
      </c>
      <c r="F56" s="174">
        <v>3811</v>
      </c>
      <c r="G56" s="155" t="s">
        <v>73</v>
      </c>
      <c r="H56" s="156"/>
      <c r="I56" s="97">
        <v>100</v>
      </c>
      <c r="J56" s="112"/>
      <c r="K56" s="94">
        <v>0</v>
      </c>
      <c r="L56" s="112"/>
      <c r="M56" s="118">
        <v>0</v>
      </c>
      <c r="N56" s="113"/>
      <c r="O56" s="118">
        <v>100</v>
      </c>
      <c r="P56" s="113"/>
      <c r="Q56" s="118">
        <v>100</v>
      </c>
      <c r="R56" s="113"/>
      <c r="S56" s="118"/>
      <c r="T56" s="113"/>
      <c r="U56" s="94">
        <v>0</v>
      </c>
      <c r="V56" s="112"/>
      <c r="W56" s="118">
        <v>0</v>
      </c>
      <c r="X56" s="113"/>
      <c r="Y56" s="118">
        <v>0</v>
      </c>
      <c r="Z56" s="113"/>
      <c r="AA56" s="118">
        <v>0</v>
      </c>
      <c r="AB56" s="113"/>
      <c r="AC56" s="118"/>
      <c r="AD56" s="113"/>
      <c r="AE56" s="118"/>
      <c r="AF56" s="113"/>
      <c r="AG56" s="118"/>
      <c r="AH56" s="113"/>
      <c r="AI56" s="118"/>
      <c r="AJ56" s="113"/>
      <c r="AK56" s="118"/>
    </row>
    <row r="57" spans="1:37" ht="15.75" x14ac:dyDescent="0.2">
      <c r="A57" s="139" t="s">
        <v>616</v>
      </c>
      <c r="B57" s="140" t="s">
        <v>619</v>
      </c>
      <c r="C57" s="141">
        <v>43</v>
      </c>
      <c r="D57" s="141"/>
      <c r="E57" s="141"/>
      <c r="F57" s="142">
        <v>41</v>
      </c>
      <c r="G57" s="143"/>
      <c r="H57" s="144"/>
      <c r="I57" s="99">
        <f t="shared" ref="I57:AK58" si="18">I58</f>
        <v>100</v>
      </c>
      <c r="J57" s="99">
        <f t="shared" si="18"/>
        <v>0</v>
      </c>
      <c r="K57" s="99">
        <f t="shared" si="18"/>
        <v>0</v>
      </c>
      <c r="L57" s="99">
        <f t="shared" si="18"/>
        <v>0</v>
      </c>
      <c r="M57" s="99">
        <f t="shared" si="18"/>
        <v>0</v>
      </c>
      <c r="N57" s="99">
        <f t="shared" si="18"/>
        <v>0</v>
      </c>
      <c r="O57" s="99">
        <f t="shared" si="18"/>
        <v>100</v>
      </c>
      <c r="P57" s="99">
        <f t="shared" si="18"/>
        <v>0</v>
      </c>
      <c r="Q57" s="99">
        <f t="shared" si="18"/>
        <v>100</v>
      </c>
      <c r="R57" s="99">
        <f t="shared" si="18"/>
        <v>0</v>
      </c>
      <c r="S57" s="99">
        <f t="shared" si="18"/>
        <v>0</v>
      </c>
      <c r="T57" s="99">
        <f t="shared" si="18"/>
        <v>0</v>
      </c>
      <c r="U57" s="99">
        <f t="shared" si="18"/>
        <v>0</v>
      </c>
      <c r="V57" s="99">
        <f t="shared" si="18"/>
        <v>0</v>
      </c>
      <c r="W57" s="99">
        <f t="shared" si="18"/>
        <v>0</v>
      </c>
      <c r="X57" s="99">
        <f t="shared" si="18"/>
        <v>0</v>
      </c>
      <c r="Y57" s="99">
        <f t="shared" si="18"/>
        <v>0</v>
      </c>
      <c r="Z57" s="99">
        <f t="shared" si="18"/>
        <v>0</v>
      </c>
      <c r="AA57" s="99">
        <f t="shared" si="18"/>
        <v>0</v>
      </c>
      <c r="AB57" s="99">
        <f t="shared" si="18"/>
        <v>0</v>
      </c>
      <c r="AC57" s="99">
        <f t="shared" si="18"/>
        <v>0</v>
      </c>
      <c r="AD57" s="99">
        <f t="shared" si="18"/>
        <v>0</v>
      </c>
      <c r="AE57" s="99">
        <f t="shared" si="18"/>
        <v>0</v>
      </c>
      <c r="AF57" s="99">
        <f t="shared" si="18"/>
        <v>0</v>
      </c>
      <c r="AG57" s="99">
        <f t="shared" si="18"/>
        <v>0</v>
      </c>
      <c r="AH57" s="99">
        <f t="shared" si="18"/>
        <v>0</v>
      </c>
      <c r="AI57" s="99">
        <f t="shared" si="18"/>
        <v>0</v>
      </c>
      <c r="AJ57" s="99">
        <f t="shared" si="18"/>
        <v>0</v>
      </c>
      <c r="AK57" s="99">
        <f t="shared" si="18"/>
        <v>0</v>
      </c>
    </row>
    <row r="58" spans="1:37" ht="15.75" x14ac:dyDescent="0.2">
      <c r="A58" s="145" t="s">
        <v>616</v>
      </c>
      <c r="B58" s="146" t="s">
        <v>619</v>
      </c>
      <c r="C58" s="147">
        <v>43</v>
      </c>
      <c r="D58" s="147"/>
      <c r="E58" s="145"/>
      <c r="F58" s="168">
        <v>412</v>
      </c>
      <c r="G58" s="148"/>
      <c r="H58" s="149"/>
      <c r="I58" s="101">
        <f t="shared" si="18"/>
        <v>100</v>
      </c>
      <c r="J58" s="101">
        <f t="shared" si="18"/>
        <v>0</v>
      </c>
      <c r="K58" s="101">
        <f t="shared" si="18"/>
        <v>0</v>
      </c>
      <c r="L58" s="101">
        <f t="shared" si="18"/>
        <v>0</v>
      </c>
      <c r="M58" s="108">
        <f t="shared" si="18"/>
        <v>0</v>
      </c>
      <c r="N58" s="108">
        <f t="shared" si="18"/>
        <v>0</v>
      </c>
      <c r="O58" s="108">
        <f t="shared" si="18"/>
        <v>100</v>
      </c>
      <c r="P58" s="108">
        <f t="shared" si="18"/>
        <v>0</v>
      </c>
      <c r="Q58" s="108">
        <f t="shared" si="18"/>
        <v>100</v>
      </c>
      <c r="R58" s="108">
        <f t="shared" si="18"/>
        <v>0</v>
      </c>
      <c r="S58" s="108">
        <f t="shared" si="18"/>
        <v>0</v>
      </c>
      <c r="T58" s="108">
        <f t="shared" si="18"/>
        <v>0</v>
      </c>
      <c r="U58" s="101">
        <f t="shared" si="18"/>
        <v>0</v>
      </c>
      <c r="V58" s="101">
        <f t="shared" si="18"/>
        <v>0</v>
      </c>
      <c r="W58" s="108">
        <f t="shared" si="18"/>
        <v>0</v>
      </c>
      <c r="X58" s="108">
        <f t="shared" si="18"/>
        <v>0</v>
      </c>
      <c r="Y58" s="108">
        <f t="shared" si="18"/>
        <v>0</v>
      </c>
      <c r="Z58" s="108">
        <f t="shared" si="18"/>
        <v>0</v>
      </c>
      <c r="AA58" s="108">
        <f t="shared" si="18"/>
        <v>0</v>
      </c>
      <c r="AB58" s="108">
        <f t="shared" si="18"/>
        <v>0</v>
      </c>
      <c r="AC58" s="108">
        <f t="shared" si="18"/>
        <v>0</v>
      </c>
      <c r="AD58" s="108">
        <f t="shared" si="18"/>
        <v>0</v>
      </c>
      <c r="AE58" s="108">
        <f t="shared" si="18"/>
        <v>0</v>
      </c>
      <c r="AF58" s="108">
        <f t="shared" si="18"/>
        <v>0</v>
      </c>
      <c r="AG58" s="108">
        <f t="shared" si="18"/>
        <v>0</v>
      </c>
      <c r="AH58" s="108">
        <f t="shared" si="18"/>
        <v>0</v>
      </c>
      <c r="AI58" s="108">
        <f t="shared" si="18"/>
        <v>0</v>
      </c>
      <c r="AJ58" s="108">
        <f t="shared" si="18"/>
        <v>0</v>
      </c>
      <c r="AK58" s="108">
        <f t="shared" si="18"/>
        <v>0</v>
      </c>
    </row>
    <row r="59" spans="1:37" ht="15" x14ac:dyDescent="0.2">
      <c r="A59" s="151" t="s">
        <v>616</v>
      </c>
      <c r="B59" s="152" t="s">
        <v>619</v>
      </c>
      <c r="C59" s="153">
        <v>43</v>
      </c>
      <c r="D59" s="153"/>
      <c r="E59" s="151" t="s">
        <v>101</v>
      </c>
      <c r="F59" s="174">
        <v>4123</v>
      </c>
      <c r="G59" s="155" t="s">
        <v>83</v>
      </c>
      <c r="H59" s="156"/>
      <c r="I59" s="97">
        <v>100</v>
      </c>
      <c r="J59" s="112"/>
      <c r="K59" s="94">
        <v>0</v>
      </c>
      <c r="L59" s="112"/>
      <c r="M59" s="118">
        <v>0</v>
      </c>
      <c r="N59" s="113"/>
      <c r="O59" s="118">
        <v>100</v>
      </c>
      <c r="P59" s="113"/>
      <c r="Q59" s="118">
        <v>100</v>
      </c>
      <c r="R59" s="113"/>
      <c r="S59" s="118"/>
      <c r="T59" s="113"/>
      <c r="U59" s="94">
        <v>0</v>
      </c>
      <c r="V59" s="112"/>
      <c r="W59" s="118">
        <v>0</v>
      </c>
      <c r="X59" s="113"/>
      <c r="Y59" s="118">
        <v>0</v>
      </c>
      <c r="Z59" s="113"/>
      <c r="AA59" s="118">
        <v>0</v>
      </c>
      <c r="AB59" s="113"/>
      <c r="AC59" s="118"/>
      <c r="AD59" s="113"/>
      <c r="AE59" s="118"/>
      <c r="AF59" s="113"/>
      <c r="AG59" s="118"/>
      <c r="AH59" s="113"/>
      <c r="AI59" s="118"/>
      <c r="AJ59" s="113"/>
      <c r="AK59" s="118"/>
    </row>
    <row r="60" spans="1:37" ht="15.75" x14ac:dyDescent="0.2">
      <c r="A60" s="139" t="s">
        <v>616</v>
      </c>
      <c r="B60" s="140" t="s">
        <v>619</v>
      </c>
      <c r="C60" s="141">
        <v>43</v>
      </c>
      <c r="D60" s="141"/>
      <c r="E60" s="141"/>
      <c r="F60" s="142">
        <v>42</v>
      </c>
      <c r="G60" s="143"/>
      <c r="H60" s="144"/>
      <c r="I60" s="99">
        <f t="shared" ref="I60:AK60" si="19">I61+I66+I64</f>
        <v>265000</v>
      </c>
      <c r="J60" s="99">
        <f t="shared" si="19"/>
        <v>0</v>
      </c>
      <c r="K60" s="99">
        <f t="shared" si="19"/>
        <v>125000</v>
      </c>
      <c r="L60" s="99">
        <f t="shared" si="19"/>
        <v>0</v>
      </c>
      <c r="M60" s="99">
        <f t="shared" si="19"/>
        <v>125000</v>
      </c>
      <c r="N60" s="99">
        <f t="shared" si="19"/>
        <v>0</v>
      </c>
      <c r="O60" s="99">
        <f t="shared" si="19"/>
        <v>125000</v>
      </c>
      <c r="P60" s="99">
        <f t="shared" si="19"/>
        <v>0</v>
      </c>
      <c r="Q60" s="99">
        <f t="shared" si="19"/>
        <v>125000</v>
      </c>
      <c r="R60" s="99">
        <f t="shared" si="19"/>
        <v>0</v>
      </c>
      <c r="S60" s="99">
        <f t="shared" si="19"/>
        <v>201000</v>
      </c>
      <c r="T60" s="99">
        <f t="shared" si="19"/>
        <v>0</v>
      </c>
      <c r="U60" s="99">
        <f t="shared" si="19"/>
        <v>135000</v>
      </c>
      <c r="V60" s="99">
        <f t="shared" si="19"/>
        <v>0</v>
      </c>
      <c r="W60" s="99">
        <f t="shared" si="19"/>
        <v>135000</v>
      </c>
      <c r="X60" s="99">
        <f t="shared" si="19"/>
        <v>0</v>
      </c>
      <c r="Y60" s="99">
        <f t="shared" si="19"/>
        <v>135000</v>
      </c>
      <c r="Z60" s="99">
        <f t="shared" si="19"/>
        <v>0</v>
      </c>
      <c r="AA60" s="99">
        <f t="shared" si="19"/>
        <v>135000</v>
      </c>
      <c r="AB60" s="99">
        <f t="shared" si="19"/>
        <v>0</v>
      </c>
      <c r="AC60" s="99">
        <f t="shared" si="19"/>
        <v>175000</v>
      </c>
      <c r="AD60" s="99">
        <f t="shared" si="19"/>
        <v>0</v>
      </c>
      <c r="AE60" s="99">
        <f t="shared" si="19"/>
        <v>170000</v>
      </c>
      <c r="AF60" s="99">
        <f t="shared" si="19"/>
        <v>0</v>
      </c>
      <c r="AG60" s="99">
        <f t="shared" si="19"/>
        <v>170000</v>
      </c>
      <c r="AH60" s="99">
        <f t="shared" si="19"/>
        <v>0</v>
      </c>
      <c r="AI60" s="99">
        <f t="shared" si="19"/>
        <v>170000</v>
      </c>
      <c r="AJ60" s="99">
        <f t="shared" si="19"/>
        <v>0</v>
      </c>
      <c r="AK60" s="99">
        <f t="shared" si="19"/>
        <v>185000</v>
      </c>
    </row>
    <row r="61" spans="1:37" ht="15.75" x14ac:dyDescent="0.2">
      <c r="A61" s="145" t="s">
        <v>616</v>
      </c>
      <c r="B61" s="146" t="s">
        <v>619</v>
      </c>
      <c r="C61" s="147">
        <v>43</v>
      </c>
      <c r="D61" s="147"/>
      <c r="E61" s="145"/>
      <c r="F61" s="168">
        <v>422</v>
      </c>
      <c r="G61" s="148"/>
      <c r="H61" s="149"/>
      <c r="I61" s="101">
        <f t="shared" ref="I61:AK61" si="20">I63+I62</f>
        <v>85000</v>
      </c>
      <c r="J61" s="101">
        <f t="shared" si="20"/>
        <v>0</v>
      </c>
      <c r="K61" s="101">
        <f t="shared" si="20"/>
        <v>45000</v>
      </c>
      <c r="L61" s="101">
        <f t="shared" si="20"/>
        <v>0</v>
      </c>
      <c r="M61" s="108">
        <f t="shared" si="20"/>
        <v>45000</v>
      </c>
      <c r="N61" s="108">
        <f t="shared" si="20"/>
        <v>0</v>
      </c>
      <c r="O61" s="108">
        <f t="shared" si="20"/>
        <v>45000</v>
      </c>
      <c r="P61" s="108">
        <f t="shared" si="20"/>
        <v>0</v>
      </c>
      <c r="Q61" s="108">
        <f t="shared" si="20"/>
        <v>45000</v>
      </c>
      <c r="R61" s="108">
        <f t="shared" si="20"/>
        <v>0</v>
      </c>
      <c r="S61" s="108">
        <f t="shared" si="20"/>
        <v>75000</v>
      </c>
      <c r="T61" s="108">
        <f t="shared" si="20"/>
        <v>0</v>
      </c>
      <c r="U61" s="101">
        <f t="shared" si="20"/>
        <v>55000</v>
      </c>
      <c r="V61" s="101">
        <f t="shared" si="20"/>
        <v>0</v>
      </c>
      <c r="W61" s="108">
        <f t="shared" si="20"/>
        <v>55000</v>
      </c>
      <c r="X61" s="108">
        <f t="shared" si="20"/>
        <v>0</v>
      </c>
      <c r="Y61" s="108">
        <f t="shared" si="20"/>
        <v>55000</v>
      </c>
      <c r="Z61" s="108">
        <f t="shared" si="20"/>
        <v>0</v>
      </c>
      <c r="AA61" s="108">
        <f t="shared" si="20"/>
        <v>55000</v>
      </c>
      <c r="AB61" s="108">
        <f t="shared" si="20"/>
        <v>0</v>
      </c>
      <c r="AC61" s="108">
        <f t="shared" si="20"/>
        <v>75000</v>
      </c>
      <c r="AD61" s="108">
        <f t="shared" si="20"/>
        <v>0</v>
      </c>
      <c r="AE61" s="108">
        <f t="shared" si="20"/>
        <v>70000</v>
      </c>
      <c r="AF61" s="108">
        <f t="shared" si="20"/>
        <v>0</v>
      </c>
      <c r="AG61" s="108">
        <f t="shared" si="20"/>
        <v>70000</v>
      </c>
      <c r="AH61" s="108">
        <f t="shared" si="20"/>
        <v>0</v>
      </c>
      <c r="AI61" s="108">
        <f t="shared" si="20"/>
        <v>70000</v>
      </c>
      <c r="AJ61" s="108">
        <f t="shared" si="20"/>
        <v>0</v>
      </c>
      <c r="AK61" s="108">
        <f t="shared" si="20"/>
        <v>85000</v>
      </c>
    </row>
    <row r="62" spans="1:37" ht="15" x14ac:dyDescent="0.2">
      <c r="A62" s="151" t="s">
        <v>616</v>
      </c>
      <c r="B62" s="152" t="s">
        <v>619</v>
      </c>
      <c r="C62" s="153">
        <v>43</v>
      </c>
      <c r="D62" s="153"/>
      <c r="E62" s="151" t="s">
        <v>101</v>
      </c>
      <c r="F62" s="174">
        <v>4221</v>
      </c>
      <c r="G62" s="155" t="s">
        <v>74</v>
      </c>
      <c r="H62" s="156"/>
      <c r="I62" s="98">
        <v>50000</v>
      </c>
      <c r="J62" s="112"/>
      <c r="K62" s="98">
        <v>40000</v>
      </c>
      <c r="L62" s="112"/>
      <c r="M62" s="102">
        <v>40000</v>
      </c>
      <c r="N62" s="113"/>
      <c r="O62" s="102">
        <v>40000</v>
      </c>
      <c r="P62" s="113"/>
      <c r="Q62" s="102">
        <v>40000</v>
      </c>
      <c r="R62" s="113"/>
      <c r="S62" s="102">
        <v>40000</v>
      </c>
      <c r="T62" s="113"/>
      <c r="U62" s="98">
        <v>40000</v>
      </c>
      <c r="V62" s="112"/>
      <c r="W62" s="102">
        <v>40000</v>
      </c>
      <c r="X62" s="113"/>
      <c r="Y62" s="102">
        <v>40000</v>
      </c>
      <c r="Z62" s="113"/>
      <c r="AA62" s="102">
        <v>40000</v>
      </c>
      <c r="AB62" s="113"/>
      <c r="AC62" s="102">
        <v>40000</v>
      </c>
      <c r="AD62" s="113"/>
      <c r="AE62" s="102">
        <v>50000</v>
      </c>
      <c r="AF62" s="113"/>
      <c r="AG62" s="102">
        <v>50000</v>
      </c>
      <c r="AH62" s="113"/>
      <c r="AI62" s="102">
        <v>50000</v>
      </c>
      <c r="AJ62" s="113"/>
      <c r="AK62" s="102">
        <v>50000</v>
      </c>
    </row>
    <row r="63" spans="1:37" ht="15" x14ac:dyDescent="0.2">
      <c r="A63" s="151" t="s">
        <v>616</v>
      </c>
      <c r="B63" s="152" t="s">
        <v>619</v>
      </c>
      <c r="C63" s="153">
        <v>43</v>
      </c>
      <c r="D63" s="153"/>
      <c r="E63" s="151" t="s">
        <v>101</v>
      </c>
      <c r="F63" s="174">
        <v>4222</v>
      </c>
      <c r="G63" s="155" t="s">
        <v>75</v>
      </c>
      <c r="H63" s="156"/>
      <c r="I63" s="98">
        <v>35000</v>
      </c>
      <c r="J63" s="112"/>
      <c r="K63" s="98">
        <v>5000</v>
      </c>
      <c r="L63" s="112"/>
      <c r="M63" s="102">
        <v>5000</v>
      </c>
      <c r="N63" s="113"/>
      <c r="O63" s="102">
        <v>5000</v>
      </c>
      <c r="P63" s="113"/>
      <c r="Q63" s="102">
        <v>5000</v>
      </c>
      <c r="R63" s="113"/>
      <c r="S63" s="102">
        <v>35000</v>
      </c>
      <c r="T63" s="113"/>
      <c r="U63" s="98">
        <v>15000</v>
      </c>
      <c r="V63" s="112"/>
      <c r="W63" s="102">
        <v>15000</v>
      </c>
      <c r="X63" s="113"/>
      <c r="Y63" s="102">
        <v>15000</v>
      </c>
      <c r="Z63" s="113"/>
      <c r="AA63" s="102">
        <v>15000</v>
      </c>
      <c r="AB63" s="113"/>
      <c r="AC63" s="102">
        <v>35000</v>
      </c>
      <c r="AD63" s="113"/>
      <c r="AE63" s="102">
        <v>20000</v>
      </c>
      <c r="AF63" s="113"/>
      <c r="AG63" s="102">
        <v>20000</v>
      </c>
      <c r="AH63" s="113"/>
      <c r="AI63" s="102">
        <v>20000</v>
      </c>
      <c r="AJ63" s="113"/>
      <c r="AK63" s="102">
        <v>35000</v>
      </c>
    </row>
    <row r="64" spans="1:37" ht="15.75" x14ac:dyDescent="0.2">
      <c r="A64" s="145" t="s">
        <v>616</v>
      </c>
      <c r="B64" s="146" t="s">
        <v>619</v>
      </c>
      <c r="C64" s="147">
        <v>43</v>
      </c>
      <c r="D64" s="147"/>
      <c r="E64" s="145"/>
      <c r="F64" s="168">
        <v>423</v>
      </c>
      <c r="G64" s="148"/>
      <c r="H64" s="149"/>
      <c r="I64" s="101">
        <f t="shared" ref="I64:AK66" si="21">I65</f>
        <v>100000</v>
      </c>
      <c r="J64" s="101">
        <f t="shared" si="21"/>
        <v>0</v>
      </c>
      <c r="K64" s="101">
        <f t="shared" si="21"/>
        <v>0</v>
      </c>
      <c r="L64" s="101">
        <f t="shared" si="21"/>
        <v>0</v>
      </c>
      <c r="M64" s="108">
        <f t="shared" si="21"/>
        <v>0</v>
      </c>
      <c r="N64" s="108">
        <f t="shared" si="21"/>
        <v>0</v>
      </c>
      <c r="O64" s="108">
        <f t="shared" si="21"/>
        <v>0</v>
      </c>
      <c r="P64" s="108">
        <f t="shared" si="21"/>
        <v>0</v>
      </c>
      <c r="Q64" s="108">
        <f t="shared" si="21"/>
        <v>0</v>
      </c>
      <c r="R64" s="108">
        <f t="shared" si="21"/>
        <v>0</v>
      </c>
      <c r="S64" s="108">
        <f t="shared" si="21"/>
        <v>26000</v>
      </c>
      <c r="T64" s="108">
        <f t="shared" si="21"/>
        <v>0</v>
      </c>
      <c r="U64" s="101">
        <f t="shared" si="21"/>
        <v>0</v>
      </c>
      <c r="V64" s="101">
        <f t="shared" si="21"/>
        <v>0</v>
      </c>
      <c r="W64" s="108">
        <f t="shared" si="21"/>
        <v>0</v>
      </c>
      <c r="X64" s="108">
        <f t="shared" si="21"/>
        <v>0</v>
      </c>
      <c r="Y64" s="108">
        <f t="shared" si="21"/>
        <v>0</v>
      </c>
      <c r="Z64" s="108">
        <f t="shared" si="21"/>
        <v>0</v>
      </c>
      <c r="AA64" s="108">
        <f t="shared" si="21"/>
        <v>0</v>
      </c>
      <c r="AB64" s="108">
        <f t="shared" si="21"/>
        <v>0</v>
      </c>
      <c r="AC64" s="108">
        <f t="shared" si="21"/>
        <v>0</v>
      </c>
      <c r="AD64" s="108">
        <f t="shared" si="21"/>
        <v>0</v>
      </c>
      <c r="AE64" s="108">
        <f t="shared" si="21"/>
        <v>0</v>
      </c>
      <c r="AF64" s="108">
        <f t="shared" si="21"/>
        <v>0</v>
      </c>
      <c r="AG64" s="108">
        <f t="shared" si="21"/>
        <v>0</v>
      </c>
      <c r="AH64" s="108">
        <f t="shared" si="21"/>
        <v>0</v>
      </c>
      <c r="AI64" s="108">
        <f t="shared" si="21"/>
        <v>0</v>
      </c>
      <c r="AJ64" s="108">
        <f t="shared" si="21"/>
        <v>0</v>
      </c>
      <c r="AK64" s="108">
        <f t="shared" si="21"/>
        <v>0</v>
      </c>
    </row>
    <row r="65" spans="1:37" ht="15" x14ac:dyDescent="0.2">
      <c r="A65" s="151" t="s">
        <v>616</v>
      </c>
      <c r="B65" s="152" t="s">
        <v>619</v>
      </c>
      <c r="C65" s="153">
        <v>43</v>
      </c>
      <c r="D65" s="153"/>
      <c r="E65" s="151" t="s">
        <v>101</v>
      </c>
      <c r="F65" s="174">
        <v>4231</v>
      </c>
      <c r="G65" s="155" t="s">
        <v>241</v>
      </c>
      <c r="H65" s="156"/>
      <c r="I65" s="97">
        <v>100000</v>
      </c>
      <c r="J65" s="112"/>
      <c r="K65" s="97">
        <v>0</v>
      </c>
      <c r="L65" s="112"/>
      <c r="M65" s="120">
        <v>0</v>
      </c>
      <c r="N65" s="113"/>
      <c r="O65" s="120">
        <v>0</v>
      </c>
      <c r="P65" s="113"/>
      <c r="Q65" s="120">
        <v>0</v>
      </c>
      <c r="R65" s="113"/>
      <c r="S65" s="120">
        <v>26000</v>
      </c>
      <c r="T65" s="113"/>
      <c r="U65" s="94">
        <v>0</v>
      </c>
      <c r="V65" s="112"/>
      <c r="W65" s="118"/>
      <c r="X65" s="113"/>
      <c r="Y65" s="118"/>
      <c r="Z65" s="113"/>
      <c r="AA65" s="118"/>
      <c r="AB65" s="113"/>
      <c r="AC65" s="118"/>
      <c r="AD65" s="113"/>
      <c r="AE65" s="118"/>
      <c r="AF65" s="113"/>
      <c r="AG65" s="118"/>
      <c r="AH65" s="113"/>
      <c r="AI65" s="118"/>
      <c r="AJ65" s="113"/>
      <c r="AK65" s="118"/>
    </row>
    <row r="66" spans="1:37" ht="15.75" x14ac:dyDescent="0.2">
      <c r="A66" s="145" t="s">
        <v>616</v>
      </c>
      <c r="B66" s="146" t="s">
        <v>619</v>
      </c>
      <c r="C66" s="147">
        <v>43</v>
      </c>
      <c r="D66" s="147"/>
      <c r="E66" s="145"/>
      <c r="F66" s="168">
        <v>426</v>
      </c>
      <c r="G66" s="148"/>
      <c r="H66" s="149"/>
      <c r="I66" s="101">
        <f t="shared" si="21"/>
        <v>80000</v>
      </c>
      <c r="J66" s="101">
        <f t="shared" si="21"/>
        <v>0</v>
      </c>
      <c r="K66" s="101">
        <f t="shared" si="21"/>
        <v>80000</v>
      </c>
      <c r="L66" s="101">
        <f t="shared" si="21"/>
        <v>0</v>
      </c>
      <c r="M66" s="108">
        <f t="shared" si="21"/>
        <v>80000</v>
      </c>
      <c r="N66" s="108">
        <f t="shared" si="21"/>
        <v>0</v>
      </c>
      <c r="O66" s="108">
        <f t="shared" si="21"/>
        <v>80000</v>
      </c>
      <c r="P66" s="108">
        <f t="shared" si="21"/>
        <v>0</v>
      </c>
      <c r="Q66" s="108">
        <f t="shared" si="21"/>
        <v>80000</v>
      </c>
      <c r="R66" s="108">
        <f t="shared" si="21"/>
        <v>0</v>
      </c>
      <c r="S66" s="108">
        <f t="shared" si="21"/>
        <v>100000</v>
      </c>
      <c r="T66" s="108">
        <f t="shared" si="21"/>
        <v>0</v>
      </c>
      <c r="U66" s="101">
        <f t="shared" si="21"/>
        <v>80000</v>
      </c>
      <c r="V66" s="101">
        <f t="shared" si="21"/>
        <v>0</v>
      </c>
      <c r="W66" s="108">
        <f t="shared" si="21"/>
        <v>80000</v>
      </c>
      <c r="X66" s="108">
        <f t="shared" si="21"/>
        <v>0</v>
      </c>
      <c r="Y66" s="108">
        <f t="shared" si="21"/>
        <v>80000</v>
      </c>
      <c r="Z66" s="108">
        <f t="shared" si="21"/>
        <v>0</v>
      </c>
      <c r="AA66" s="108">
        <f t="shared" si="21"/>
        <v>80000</v>
      </c>
      <c r="AB66" s="108">
        <f t="shared" si="21"/>
        <v>0</v>
      </c>
      <c r="AC66" s="108">
        <f t="shared" si="21"/>
        <v>100000</v>
      </c>
      <c r="AD66" s="108">
        <f t="shared" si="21"/>
        <v>0</v>
      </c>
      <c r="AE66" s="108">
        <f t="shared" si="21"/>
        <v>100000</v>
      </c>
      <c r="AF66" s="108">
        <f t="shared" si="21"/>
        <v>0</v>
      </c>
      <c r="AG66" s="108">
        <f t="shared" si="21"/>
        <v>100000</v>
      </c>
      <c r="AH66" s="108">
        <f t="shared" si="21"/>
        <v>0</v>
      </c>
      <c r="AI66" s="108">
        <f t="shared" si="21"/>
        <v>100000</v>
      </c>
      <c r="AJ66" s="108">
        <f t="shared" si="21"/>
        <v>0</v>
      </c>
      <c r="AK66" s="108">
        <f t="shared" si="21"/>
        <v>100000</v>
      </c>
    </row>
    <row r="67" spans="1:37" ht="15" x14ac:dyDescent="0.2">
      <c r="A67" s="151" t="s">
        <v>616</v>
      </c>
      <c r="B67" s="152" t="s">
        <v>619</v>
      </c>
      <c r="C67" s="153">
        <v>43</v>
      </c>
      <c r="D67" s="153"/>
      <c r="E67" s="151" t="s">
        <v>101</v>
      </c>
      <c r="F67" s="174">
        <v>4264</v>
      </c>
      <c r="G67" s="155" t="s">
        <v>620</v>
      </c>
      <c r="H67" s="156"/>
      <c r="I67" s="97">
        <v>80000</v>
      </c>
      <c r="J67" s="112"/>
      <c r="K67" s="97">
        <v>80000</v>
      </c>
      <c r="L67" s="112"/>
      <c r="M67" s="120">
        <v>80000</v>
      </c>
      <c r="N67" s="113"/>
      <c r="O67" s="120">
        <v>80000</v>
      </c>
      <c r="P67" s="113"/>
      <c r="Q67" s="120">
        <v>80000</v>
      </c>
      <c r="R67" s="113"/>
      <c r="S67" s="120">
        <v>100000</v>
      </c>
      <c r="T67" s="113"/>
      <c r="U67" s="97">
        <v>80000</v>
      </c>
      <c r="V67" s="112"/>
      <c r="W67" s="120">
        <v>80000</v>
      </c>
      <c r="X67" s="113"/>
      <c r="Y67" s="120">
        <v>80000</v>
      </c>
      <c r="Z67" s="113"/>
      <c r="AA67" s="120">
        <v>80000</v>
      </c>
      <c r="AB67" s="113"/>
      <c r="AC67" s="120">
        <v>100000</v>
      </c>
      <c r="AD67" s="113"/>
      <c r="AE67" s="120">
        <v>100000</v>
      </c>
      <c r="AF67" s="113"/>
      <c r="AG67" s="120">
        <v>100000</v>
      </c>
      <c r="AH67" s="113"/>
      <c r="AI67" s="120">
        <v>100000</v>
      </c>
      <c r="AJ67" s="113"/>
      <c r="AK67" s="120">
        <v>100000</v>
      </c>
    </row>
    <row r="68" spans="1:37" ht="15.75" x14ac:dyDescent="0.2">
      <c r="A68" s="139" t="s">
        <v>616</v>
      </c>
      <c r="B68" s="140" t="s">
        <v>619</v>
      </c>
      <c r="C68" s="141">
        <v>71</v>
      </c>
      <c r="D68" s="141"/>
      <c r="E68" s="141"/>
      <c r="F68" s="142">
        <v>42</v>
      </c>
      <c r="G68" s="143"/>
      <c r="H68" s="144"/>
      <c r="I68" s="99">
        <f t="shared" ref="I68:AK69" si="22">I69</f>
        <v>21562</v>
      </c>
      <c r="J68" s="99">
        <f t="shared" si="22"/>
        <v>0</v>
      </c>
      <c r="K68" s="99">
        <f t="shared" si="22"/>
        <v>0</v>
      </c>
      <c r="L68" s="99">
        <f t="shared" si="22"/>
        <v>0</v>
      </c>
      <c r="M68" s="99">
        <f t="shared" si="22"/>
        <v>0</v>
      </c>
      <c r="N68" s="99">
        <f t="shared" si="22"/>
        <v>0</v>
      </c>
      <c r="O68" s="99">
        <f t="shared" si="22"/>
        <v>0</v>
      </c>
      <c r="P68" s="99">
        <f t="shared" si="22"/>
        <v>0</v>
      </c>
      <c r="Q68" s="99">
        <f t="shared" si="22"/>
        <v>0</v>
      </c>
      <c r="R68" s="99">
        <f t="shared" si="22"/>
        <v>0</v>
      </c>
      <c r="S68" s="99">
        <f t="shared" si="22"/>
        <v>7000</v>
      </c>
      <c r="T68" s="99">
        <f t="shared" si="22"/>
        <v>0</v>
      </c>
      <c r="U68" s="99">
        <f t="shared" si="22"/>
        <v>0</v>
      </c>
      <c r="V68" s="99">
        <f t="shared" si="22"/>
        <v>0</v>
      </c>
      <c r="W68" s="99">
        <f t="shared" si="22"/>
        <v>0</v>
      </c>
      <c r="X68" s="99">
        <f t="shared" si="22"/>
        <v>0</v>
      </c>
      <c r="Y68" s="99">
        <f t="shared" si="22"/>
        <v>0</v>
      </c>
      <c r="Z68" s="99">
        <f t="shared" si="22"/>
        <v>0</v>
      </c>
      <c r="AA68" s="99">
        <f t="shared" si="22"/>
        <v>0</v>
      </c>
      <c r="AB68" s="99">
        <f t="shared" si="22"/>
        <v>0</v>
      </c>
      <c r="AC68" s="99">
        <f t="shared" si="22"/>
        <v>0</v>
      </c>
      <c r="AD68" s="99">
        <f t="shared" si="22"/>
        <v>0</v>
      </c>
      <c r="AE68" s="99">
        <f t="shared" si="22"/>
        <v>0</v>
      </c>
      <c r="AF68" s="99">
        <f t="shared" si="22"/>
        <v>0</v>
      </c>
      <c r="AG68" s="99">
        <f t="shared" si="22"/>
        <v>0</v>
      </c>
      <c r="AH68" s="99">
        <f t="shared" si="22"/>
        <v>0</v>
      </c>
      <c r="AI68" s="99">
        <f t="shared" si="22"/>
        <v>0</v>
      </c>
      <c r="AJ68" s="99">
        <f t="shared" si="22"/>
        <v>0</v>
      </c>
      <c r="AK68" s="99">
        <f t="shared" si="22"/>
        <v>0</v>
      </c>
    </row>
    <row r="69" spans="1:37" ht="15.75" x14ac:dyDescent="0.2">
      <c r="A69" s="145" t="s">
        <v>616</v>
      </c>
      <c r="B69" s="146" t="s">
        <v>619</v>
      </c>
      <c r="C69" s="147">
        <v>71</v>
      </c>
      <c r="D69" s="147"/>
      <c r="E69" s="145"/>
      <c r="F69" s="168">
        <v>423</v>
      </c>
      <c r="G69" s="148"/>
      <c r="H69" s="149"/>
      <c r="I69" s="101">
        <f t="shared" si="22"/>
        <v>21562</v>
      </c>
      <c r="J69" s="101">
        <f t="shared" si="22"/>
        <v>0</v>
      </c>
      <c r="K69" s="101">
        <f t="shared" si="22"/>
        <v>0</v>
      </c>
      <c r="L69" s="101">
        <f t="shared" si="22"/>
        <v>0</v>
      </c>
      <c r="M69" s="108">
        <f t="shared" si="22"/>
        <v>0</v>
      </c>
      <c r="N69" s="108">
        <f t="shared" si="22"/>
        <v>0</v>
      </c>
      <c r="O69" s="108">
        <f t="shared" si="22"/>
        <v>0</v>
      </c>
      <c r="P69" s="108">
        <f t="shared" si="22"/>
        <v>0</v>
      </c>
      <c r="Q69" s="108">
        <f t="shared" si="22"/>
        <v>0</v>
      </c>
      <c r="R69" s="108">
        <f t="shared" si="22"/>
        <v>0</v>
      </c>
      <c r="S69" s="108">
        <f t="shared" si="22"/>
        <v>7000</v>
      </c>
      <c r="T69" s="108">
        <f t="shared" si="22"/>
        <v>0</v>
      </c>
      <c r="U69" s="101">
        <f t="shared" si="22"/>
        <v>0</v>
      </c>
      <c r="V69" s="101">
        <f t="shared" si="22"/>
        <v>0</v>
      </c>
      <c r="W69" s="108">
        <f t="shared" si="22"/>
        <v>0</v>
      </c>
      <c r="X69" s="108">
        <f t="shared" si="22"/>
        <v>0</v>
      </c>
      <c r="Y69" s="108">
        <f t="shared" si="22"/>
        <v>0</v>
      </c>
      <c r="Z69" s="108">
        <f t="shared" si="22"/>
        <v>0</v>
      </c>
      <c r="AA69" s="108">
        <f t="shared" si="22"/>
        <v>0</v>
      </c>
      <c r="AB69" s="108">
        <f t="shared" si="22"/>
        <v>0</v>
      </c>
      <c r="AC69" s="108">
        <f t="shared" si="22"/>
        <v>0</v>
      </c>
      <c r="AD69" s="108">
        <f t="shared" si="22"/>
        <v>0</v>
      </c>
      <c r="AE69" s="108">
        <f t="shared" si="22"/>
        <v>0</v>
      </c>
      <c r="AF69" s="108">
        <f t="shared" si="22"/>
        <v>0</v>
      </c>
      <c r="AG69" s="108">
        <f t="shared" si="22"/>
        <v>0</v>
      </c>
      <c r="AH69" s="108">
        <f t="shared" si="22"/>
        <v>0</v>
      </c>
      <c r="AI69" s="108">
        <f t="shared" si="22"/>
        <v>0</v>
      </c>
      <c r="AJ69" s="108">
        <f t="shared" si="22"/>
        <v>0</v>
      </c>
      <c r="AK69" s="108">
        <f t="shared" si="22"/>
        <v>0</v>
      </c>
    </row>
    <row r="70" spans="1:37" ht="15" x14ac:dyDescent="0.2">
      <c r="A70" s="151" t="s">
        <v>616</v>
      </c>
      <c r="B70" s="152" t="s">
        <v>619</v>
      </c>
      <c r="C70" s="153">
        <v>71</v>
      </c>
      <c r="D70" s="153"/>
      <c r="E70" s="151" t="s">
        <v>101</v>
      </c>
      <c r="F70" s="174">
        <v>4231</v>
      </c>
      <c r="G70" s="155" t="s">
        <v>241</v>
      </c>
      <c r="H70" s="156"/>
      <c r="I70" s="97">
        <v>21562</v>
      </c>
      <c r="J70" s="112"/>
      <c r="K70" s="94">
        <v>0</v>
      </c>
      <c r="L70" s="112"/>
      <c r="M70" s="118">
        <v>0</v>
      </c>
      <c r="N70" s="113"/>
      <c r="O70" s="118">
        <v>0</v>
      </c>
      <c r="P70" s="113"/>
      <c r="Q70" s="118">
        <v>0</v>
      </c>
      <c r="R70" s="113"/>
      <c r="S70" s="118">
        <v>7000</v>
      </c>
      <c r="T70" s="113"/>
      <c r="U70" s="94">
        <v>0</v>
      </c>
      <c r="V70" s="112">
        <v>0</v>
      </c>
      <c r="W70" s="118">
        <v>0</v>
      </c>
      <c r="X70" s="113"/>
      <c r="Y70" s="118">
        <v>0</v>
      </c>
      <c r="Z70" s="113"/>
      <c r="AA70" s="118">
        <v>0</v>
      </c>
      <c r="AB70" s="113"/>
      <c r="AC70" s="118"/>
      <c r="AD70" s="113"/>
      <c r="AE70" s="118">
        <v>0</v>
      </c>
      <c r="AF70" s="113"/>
      <c r="AG70" s="118">
        <v>0</v>
      </c>
      <c r="AH70" s="113"/>
      <c r="AI70" s="118">
        <v>0</v>
      </c>
      <c r="AJ70" s="113"/>
      <c r="AK70" s="118"/>
    </row>
    <row r="71" spans="1:37" ht="90" x14ac:dyDescent="0.2">
      <c r="A71" s="175" t="s">
        <v>616</v>
      </c>
      <c r="B71" s="176" t="s">
        <v>621</v>
      </c>
      <c r="C71" s="176"/>
      <c r="D71" s="176"/>
      <c r="E71" s="176"/>
      <c r="F71" s="177"/>
      <c r="G71" s="180" t="s">
        <v>615</v>
      </c>
      <c r="H71" s="179" t="s">
        <v>603</v>
      </c>
      <c r="I71" s="100">
        <f t="shared" ref="I71:AK71" si="23">I75+I72+I86</f>
        <v>4297540</v>
      </c>
      <c r="J71" s="100">
        <f t="shared" si="23"/>
        <v>331807</v>
      </c>
      <c r="K71" s="100">
        <f t="shared" si="23"/>
        <v>1709407</v>
      </c>
      <c r="L71" s="100">
        <f t="shared" si="23"/>
        <v>331807</v>
      </c>
      <c r="M71" s="100">
        <f t="shared" si="23"/>
        <v>1709407</v>
      </c>
      <c r="N71" s="100">
        <f t="shared" si="23"/>
        <v>331807</v>
      </c>
      <c r="O71" s="100">
        <f t="shared" si="23"/>
        <v>1709407</v>
      </c>
      <c r="P71" s="100">
        <f t="shared" si="23"/>
        <v>331807</v>
      </c>
      <c r="Q71" s="100">
        <f t="shared" si="23"/>
        <v>1709407</v>
      </c>
      <c r="R71" s="100">
        <f t="shared" si="23"/>
        <v>0</v>
      </c>
      <c r="S71" s="100">
        <f t="shared" si="23"/>
        <v>5356500</v>
      </c>
      <c r="T71" s="100">
        <f t="shared" si="23"/>
        <v>0</v>
      </c>
      <c r="U71" s="100">
        <f t="shared" si="23"/>
        <v>1593607</v>
      </c>
      <c r="V71" s="100">
        <f t="shared" si="23"/>
        <v>331807</v>
      </c>
      <c r="W71" s="100">
        <f t="shared" si="23"/>
        <v>1593607</v>
      </c>
      <c r="X71" s="100">
        <f t="shared" si="23"/>
        <v>331807</v>
      </c>
      <c r="Y71" s="100">
        <f t="shared" si="23"/>
        <v>1593607</v>
      </c>
      <c r="Z71" s="100">
        <f t="shared" si="23"/>
        <v>331807</v>
      </c>
      <c r="AA71" s="100">
        <f t="shared" si="23"/>
        <v>1593607</v>
      </c>
      <c r="AB71" s="100">
        <f t="shared" si="23"/>
        <v>0</v>
      </c>
      <c r="AC71" s="100">
        <f t="shared" si="23"/>
        <v>2736500</v>
      </c>
      <c r="AD71" s="100">
        <f t="shared" si="23"/>
        <v>0</v>
      </c>
      <c r="AE71" s="100">
        <f t="shared" si="23"/>
        <v>2644107</v>
      </c>
      <c r="AF71" s="100">
        <f t="shared" si="23"/>
        <v>331807</v>
      </c>
      <c r="AG71" s="100">
        <f t="shared" si="23"/>
        <v>2644107</v>
      </c>
      <c r="AH71" s="100">
        <f t="shared" si="23"/>
        <v>331807</v>
      </c>
      <c r="AI71" s="100">
        <f t="shared" si="23"/>
        <v>2644107</v>
      </c>
      <c r="AJ71" s="100">
        <f t="shared" si="23"/>
        <v>331807</v>
      </c>
      <c r="AK71" s="100">
        <f t="shared" si="23"/>
        <v>3042807</v>
      </c>
    </row>
    <row r="72" spans="1:37" ht="15.75" x14ac:dyDescent="0.2">
      <c r="A72" s="139" t="s">
        <v>616</v>
      </c>
      <c r="B72" s="140" t="s">
        <v>621</v>
      </c>
      <c r="C72" s="141">
        <v>11</v>
      </c>
      <c r="D72" s="141"/>
      <c r="E72" s="141"/>
      <c r="F72" s="142">
        <v>32</v>
      </c>
      <c r="G72" s="143"/>
      <c r="H72" s="144"/>
      <c r="I72" s="99">
        <f t="shared" ref="I72:AK73" si="24">I73</f>
        <v>331807</v>
      </c>
      <c r="J72" s="99">
        <f t="shared" si="24"/>
        <v>331807</v>
      </c>
      <c r="K72" s="99">
        <f t="shared" si="24"/>
        <v>331807</v>
      </c>
      <c r="L72" s="99">
        <f t="shared" si="24"/>
        <v>331807</v>
      </c>
      <c r="M72" s="99">
        <f t="shared" si="24"/>
        <v>331807</v>
      </c>
      <c r="N72" s="99">
        <f t="shared" si="24"/>
        <v>331807</v>
      </c>
      <c r="O72" s="99">
        <f t="shared" si="24"/>
        <v>331807</v>
      </c>
      <c r="P72" s="99">
        <f t="shared" si="24"/>
        <v>331807</v>
      </c>
      <c r="Q72" s="99">
        <f t="shared" si="24"/>
        <v>0</v>
      </c>
      <c r="R72" s="99">
        <f t="shared" si="24"/>
        <v>0</v>
      </c>
      <c r="S72" s="99">
        <f t="shared" si="24"/>
        <v>0</v>
      </c>
      <c r="T72" s="99">
        <f t="shared" si="24"/>
        <v>0</v>
      </c>
      <c r="U72" s="99">
        <f t="shared" si="24"/>
        <v>331807</v>
      </c>
      <c r="V72" s="99">
        <f t="shared" si="24"/>
        <v>331807</v>
      </c>
      <c r="W72" s="99">
        <f t="shared" si="24"/>
        <v>331807</v>
      </c>
      <c r="X72" s="99">
        <f t="shared" si="24"/>
        <v>331807</v>
      </c>
      <c r="Y72" s="99">
        <f t="shared" si="24"/>
        <v>331807</v>
      </c>
      <c r="Z72" s="99">
        <f t="shared" si="24"/>
        <v>331807</v>
      </c>
      <c r="AA72" s="99">
        <f t="shared" si="24"/>
        <v>0</v>
      </c>
      <c r="AB72" s="99">
        <f t="shared" si="24"/>
        <v>0</v>
      </c>
      <c r="AC72" s="99">
        <f t="shared" si="24"/>
        <v>0</v>
      </c>
      <c r="AD72" s="99">
        <f t="shared" si="24"/>
        <v>0</v>
      </c>
      <c r="AE72" s="99">
        <f t="shared" si="24"/>
        <v>331807</v>
      </c>
      <c r="AF72" s="99">
        <f t="shared" si="24"/>
        <v>331807</v>
      </c>
      <c r="AG72" s="99">
        <f t="shared" si="24"/>
        <v>331807</v>
      </c>
      <c r="AH72" s="99">
        <f t="shared" si="24"/>
        <v>331807</v>
      </c>
      <c r="AI72" s="99">
        <f t="shared" si="24"/>
        <v>331807</v>
      </c>
      <c r="AJ72" s="99">
        <f t="shared" si="24"/>
        <v>331807</v>
      </c>
      <c r="AK72" s="99">
        <f t="shared" si="24"/>
        <v>301807</v>
      </c>
    </row>
    <row r="73" spans="1:37" ht="15.75" x14ac:dyDescent="0.2">
      <c r="A73" s="145" t="s">
        <v>616</v>
      </c>
      <c r="B73" s="146" t="s">
        <v>621</v>
      </c>
      <c r="C73" s="147">
        <v>11</v>
      </c>
      <c r="D73" s="147"/>
      <c r="E73" s="145"/>
      <c r="F73" s="168">
        <v>323</v>
      </c>
      <c r="G73" s="148"/>
      <c r="H73" s="149"/>
      <c r="I73" s="101">
        <f t="shared" si="24"/>
        <v>331807</v>
      </c>
      <c r="J73" s="101">
        <f t="shared" si="24"/>
        <v>331807</v>
      </c>
      <c r="K73" s="101">
        <f t="shared" si="24"/>
        <v>331807</v>
      </c>
      <c r="L73" s="101">
        <f t="shared" si="24"/>
        <v>331807</v>
      </c>
      <c r="M73" s="108">
        <f t="shared" si="24"/>
        <v>331807</v>
      </c>
      <c r="N73" s="108">
        <f t="shared" si="24"/>
        <v>331807</v>
      </c>
      <c r="O73" s="108">
        <f t="shared" si="24"/>
        <v>331807</v>
      </c>
      <c r="P73" s="108">
        <f t="shared" si="24"/>
        <v>331807</v>
      </c>
      <c r="Q73" s="108">
        <f t="shared" si="24"/>
        <v>0</v>
      </c>
      <c r="R73" s="108">
        <f t="shared" si="24"/>
        <v>0</v>
      </c>
      <c r="S73" s="108">
        <f t="shared" si="24"/>
        <v>0</v>
      </c>
      <c r="T73" s="108">
        <f t="shared" si="24"/>
        <v>0</v>
      </c>
      <c r="U73" s="101">
        <f t="shared" si="24"/>
        <v>331807</v>
      </c>
      <c r="V73" s="101">
        <f t="shared" si="24"/>
        <v>331807</v>
      </c>
      <c r="W73" s="108">
        <f t="shared" si="24"/>
        <v>331807</v>
      </c>
      <c r="X73" s="108">
        <f t="shared" si="24"/>
        <v>331807</v>
      </c>
      <c r="Y73" s="108">
        <f t="shared" si="24"/>
        <v>331807</v>
      </c>
      <c r="Z73" s="108">
        <f t="shared" si="24"/>
        <v>331807</v>
      </c>
      <c r="AA73" s="108">
        <f t="shared" si="24"/>
        <v>0</v>
      </c>
      <c r="AB73" s="108">
        <f t="shared" si="24"/>
        <v>0</v>
      </c>
      <c r="AC73" s="108">
        <f t="shared" si="24"/>
        <v>0</v>
      </c>
      <c r="AD73" s="108">
        <f t="shared" si="24"/>
        <v>0</v>
      </c>
      <c r="AE73" s="108">
        <f t="shared" si="24"/>
        <v>331807</v>
      </c>
      <c r="AF73" s="108">
        <f t="shared" si="24"/>
        <v>331807</v>
      </c>
      <c r="AG73" s="108">
        <f t="shared" si="24"/>
        <v>331807</v>
      </c>
      <c r="AH73" s="108">
        <f t="shared" si="24"/>
        <v>331807</v>
      </c>
      <c r="AI73" s="108">
        <f t="shared" si="24"/>
        <v>331807</v>
      </c>
      <c r="AJ73" s="108">
        <f t="shared" si="24"/>
        <v>331807</v>
      </c>
      <c r="AK73" s="108">
        <f t="shared" si="24"/>
        <v>301807</v>
      </c>
    </row>
    <row r="74" spans="1:37" ht="15" x14ac:dyDescent="0.2">
      <c r="A74" s="151" t="s">
        <v>616</v>
      </c>
      <c r="B74" s="152" t="s">
        <v>621</v>
      </c>
      <c r="C74" s="153">
        <v>11</v>
      </c>
      <c r="D74" s="153"/>
      <c r="E74" s="151" t="s">
        <v>101</v>
      </c>
      <c r="F74" s="174">
        <v>3232</v>
      </c>
      <c r="G74" s="155" t="s">
        <v>53</v>
      </c>
      <c r="H74" s="156"/>
      <c r="I74" s="97">
        <v>331807</v>
      </c>
      <c r="J74" s="94">
        <f>I74</f>
        <v>331807</v>
      </c>
      <c r="K74" s="97">
        <v>331807</v>
      </c>
      <c r="L74" s="94">
        <f>K74</f>
        <v>331807</v>
      </c>
      <c r="M74" s="120">
        <v>331807</v>
      </c>
      <c r="N74" s="118">
        <f>M74</f>
        <v>331807</v>
      </c>
      <c r="O74" s="120">
        <v>331807</v>
      </c>
      <c r="P74" s="118">
        <f>O74</f>
        <v>331807</v>
      </c>
      <c r="Q74" s="120">
        <v>0</v>
      </c>
      <c r="R74" s="118">
        <f>Q74</f>
        <v>0</v>
      </c>
      <c r="S74" s="120"/>
      <c r="T74" s="118">
        <f>S74</f>
        <v>0</v>
      </c>
      <c r="U74" s="97">
        <v>331807</v>
      </c>
      <c r="V74" s="94">
        <f>U74</f>
        <v>331807</v>
      </c>
      <c r="W74" s="120">
        <v>331807</v>
      </c>
      <c r="X74" s="118">
        <f>W74</f>
        <v>331807</v>
      </c>
      <c r="Y74" s="120">
        <v>331807</v>
      </c>
      <c r="Z74" s="118">
        <f>Y74</f>
        <v>331807</v>
      </c>
      <c r="AA74" s="120">
        <v>0</v>
      </c>
      <c r="AB74" s="118">
        <f>AA74</f>
        <v>0</v>
      </c>
      <c r="AC74" s="120"/>
      <c r="AD74" s="118">
        <f>AC74</f>
        <v>0</v>
      </c>
      <c r="AE74" s="120">
        <v>331807</v>
      </c>
      <c r="AF74" s="118">
        <f>AE74</f>
        <v>331807</v>
      </c>
      <c r="AG74" s="120">
        <v>331807</v>
      </c>
      <c r="AH74" s="118">
        <f>AG74</f>
        <v>331807</v>
      </c>
      <c r="AI74" s="120">
        <v>331807</v>
      </c>
      <c r="AJ74" s="118">
        <f>AI74</f>
        <v>331807</v>
      </c>
      <c r="AK74" s="120">
        <v>301807</v>
      </c>
    </row>
    <row r="75" spans="1:37" ht="15.75" x14ac:dyDescent="0.2">
      <c r="A75" s="139" t="s">
        <v>616</v>
      </c>
      <c r="B75" s="140" t="s">
        <v>621</v>
      </c>
      <c r="C75" s="141">
        <v>43</v>
      </c>
      <c r="D75" s="141"/>
      <c r="E75" s="141"/>
      <c r="F75" s="142">
        <v>32</v>
      </c>
      <c r="G75" s="143"/>
      <c r="H75" s="144"/>
      <c r="I75" s="99">
        <f t="shared" ref="I75:AK75" si="25">I76+I80</f>
        <v>1927733</v>
      </c>
      <c r="J75" s="99">
        <f t="shared" si="25"/>
        <v>0</v>
      </c>
      <c r="K75" s="99">
        <f t="shared" si="25"/>
        <v>768600</v>
      </c>
      <c r="L75" s="99">
        <f t="shared" si="25"/>
        <v>0</v>
      </c>
      <c r="M75" s="99">
        <f t="shared" si="25"/>
        <v>768600</v>
      </c>
      <c r="N75" s="99">
        <f t="shared" si="25"/>
        <v>0</v>
      </c>
      <c r="O75" s="99">
        <f t="shared" si="25"/>
        <v>768600</v>
      </c>
      <c r="P75" s="99">
        <f t="shared" si="25"/>
        <v>0</v>
      </c>
      <c r="Q75" s="99">
        <f t="shared" si="25"/>
        <v>1100407</v>
      </c>
      <c r="R75" s="99">
        <f t="shared" si="25"/>
        <v>0</v>
      </c>
      <c r="S75" s="99">
        <f t="shared" si="25"/>
        <v>2528600</v>
      </c>
      <c r="T75" s="99">
        <f t="shared" si="25"/>
        <v>0</v>
      </c>
      <c r="U75" s="99">
        <f t="shared" si="25"/>
        <v>674600</v>
      </c>
      <c r="V75" s="99">
        <f t="shared" si="25"/>
        <v>0</v>
      </c>
      <c r="W75" s="99">
        <f t="shared" si="25"/>
        <v>674600</v>
      </c>
      <c r="X75" s="99">
        <f t="shared" si="25"/>
        <v>0</v>
      </c>
      <c r="Y75" s="99">
        <f t="shared" si="25"/>
        <v>674600</v>
      </c>
      <c r="Z75" s="99">
        <f t="shared" si="25"/>
        <v>0</v>
      </c>
      <c r="AA75" s="99">
        <f t="shared" si="25"/>
        <v>1006407</v>
      </c>
      <c r="AB75" s="99">
        <f t="shared" si="25"/>
        <v>0</v>
      </c>
      <c r="AC75" s="99">
        <f t="shared" si="25"/>
        <v>1828600</v>
      </c>
      <c r="AD75" s="99">
        <f t="shared" si="25"/>
        <v>0</v>
      </c>
      <c r="AE75" s="99">
        <f t="shared" si="25"/>
        <v>1415100</v>
      </c>
      <c r="AF75" s="99">
        <f t="shared" si="25"/>
        <v>0</v>
      </c>
      <c r="AG75" s="99">
        <f t="shared" si="25"/>
        <v>1415100</v>
      </c>
      <c r="AH75" s="99">
        <f t="shared" si="25"/>
        <v>0</v>
      </c>
      <c r="AI75" s="99">
        <f t="shared" si="25"/>
        <v>1415100</v>
      </c>
      <c r="AJ75" s="99">
        <f t="shared" si="25"/>
        <v>0</v>
      </c>
      <c r="AK75" s="99">
        <f t="shared" si="25"/>
        <v>1833100</v>
      </c>
    </row>
    <row r="76" spans="1:37" ht="15.75" x14ac:dyDescent="0.2">
      <c r="A76" s="145" t="s">
        <v>616</v>
      </c>
      <c r="B76" s="146" t="s">
        <v>621</v>
      </c>
      <c r="C76" s="147">
        <v>43</v>
      </c>
      <c r="D76" s="147"/>
      <c r="E76" s="145"/>
      <c r="F76" s="168">
        <v>322</v>
      </c>
      <c r="G76" s="148"/>
      <c r="H76" s="149"/>
      <c r="I76" s="101">
        <f t="shared" ref="I76:AK76" si="26">I77+I78+I79</f>
        <v>13600</v>
      </c>
      <c r="J76" s="101">
        <f t="shared" si="26"/>
        <v>0</v>
      </c>
      <c r="K76" s="101">
        <f t="shared" si="26"/>
        <v>15500</v>
      </c>
      <c r="L76" s="101">
        <f t="shared" si="26"/>
        <v>0</v>
      </c>
      <c r="M76" s="108">
        <f t="shared" si="26"/>
        <v>15500</v>
      </c>
      <c r="N76" s="108">
        <f t="shared" si="26"/>
        <v>0</v>
      </c>
      <c r="O76" s="108">
        <f t="shared" si="26"/>
        <v>15500</v>
      </c>
      <c r="P76" s="108">
        <f t="shared" si="26"/>
        <v>0</v>
      </c>
      <c r="Q76" s="108">
        <f t="shared" si="26"/>
        <v>15500</v>
      </c>
      <c r="R76" s="108">
        <f t="shared" si="26"/>
        <v>0</v>
      </c>
      <c r="S76" s="108">
        <f t="shared" si="26"/>
        <v>15500</v>
      </c>
      <c r="T76" s="108">
        <f t="shared" si="26"/>
        <v>0</v>
      </c>
      <c r="U76" s="101">
        <f t="shared" si="26"/>
        <v>15500</v>
      </c>
      <c r="V76" s="101">
        <f t="shared" si="26"/>
        <v>0</v>
      </c>
      <c r="W76" s="108">
        <f t="shared" si="26"/>
        <v>15500</v>
      </c>
      <c r="X76" s="108">
        <f t="shared" si="26"/>
        <v>0</v>
      </c>
      <c r="Y76" s="108">
        <f t="shared" si="26"/>
        <v>15500</v>
      </c>
      <c r="Z76" s="108">
        <f t="shared" si="26"/>
        <v>0</v>
      </c>
      <c r="AA76" s="108">
        <f t="shared" si="26"/>
        <v>15500</v>
      </c>
      <c r="AB76" s="108">
        <f t="shared" si="26"/>
        <v>0</v>
      </c>
      <c r="AC76" s="108">
        <f t="shared" si="26"/>
        <v>15500</v>
      </c>
      <c r="AD76" s="108">
        <f t="shared" si="26"/>
        <v>0</v>
      </c>
      <c r="AE76" s="108">
        <f t="shared" si="26"/>
        <v>20000</v>
      </c>
      <c r="AF76" s="108">
        <f t="shared" si="26"/>
        <v>0</v>
      </c>
      <c r="AG76" s="108">
        <f t="shared" si="26"/>
        <v>20000</v>
      </c>
      <c r="AH76" s="108">
        <f t="shared" si="26"/>
        <v>0</v>
      </c>
      <c r="AI76" s="108">
        <f t="shared" si="26"/>
        <v>20000</v>
      </c>
      <c r="AJ76" s="108">
        <f t="shared" si="26"/>
        <v>0</v>
      </c>
      <c r="AK76" s="108">
        <f t="shared" si="26"/>
        <v>20000</v>
      </c>
    </row>
    <row r="77" spans="1:37" ht="15" x14ac:dyDescent="0.2">
      <c r="A77" s="151" t="s">
        <v>616</v>
      </c>
      <c r="B77" s="152" t="s">
        <v>621</v>
      </c>
      <c r="C77" s="153">
        <v>43</v>
      </c>
      <c r="D77" s="153"/>
      <c r="E77" s="151" t="s">
        <v>101</v>
      </c>
      <c r="F77" s="174">
        <v>3222</v>
      </c>
      <c r="G77" s="155" t="s">
        <v>47</v>
      </c>
      <c r="H77" s="156"/>
      <c r="I77" s="97">
        <v>1500</v>
      </c>
      <c r="J77" s="112"/>
      <c r="K77" s="97">
        <v>1500</v>
      </c>
      <c r="L77" s="112"/>
      <c r="M77" s="120">
        <v>1500</v>
      </c>
      <c r="N77" s="113"/>
      <c r="O77" s="120">
        <v>1500</v>
      </c>
      <c r="P77" s="113"/>
      <c r="Q77" s="120">
        <v>1500</v>
      </c>
      <c r="R77" s="113"/>
      <c r="S77" s="120">
        <v>1500</v>
      </c>
      <c r="T77" s="113"/>
      <c r="U77" s="97">
        <v>1500</v>
      </c>
      <c r="V77" s="112"/>
      <c r="W77" s="120">
        <v>1500</v>
      </c>
      <c r="X77" s="113"/>
      <c r="Y77" s="120">
        <v>1500</v>
      </c>
      <c r="Z77" s="113"/>
      <c r="AA77" s="120">
        <v>1500</v>
      </c>
      <c r="AB77" s="113"/>
      <c r="AC77" s="120">
        <v>1500</v>
      </c>
      <c r="AD77" s="113"/>
      <c r="AE77" s="120">
        <v>2000</v>
      </c>
      <c r="AF77" s="113"/>
      <c r="AG77" s="120">
        <v>2000</v>
      </c>
      <c r="AH77" s="113"/>
      <c r="AI77" s="120">
        <v>2000</v>
      </c>
      <c r="AJ77" s="113"/>
      <c r="AK77" s="120">
        <v>2000</v>
      </c>
    </row>
    <row r="78" spans="1:37" ht="15" x14ac:dyDescent="0.2">
      <c r="A78" s="151" t="s">
        <v>616</v>
      </c>
      <c r="B78" s="152" t="s">
        <v>621</v>
      </c>
      <c r="C78" s="153">
        <v>43</v>
      </c>
      <c r="D78" s="153"/>
      <c r="E78" s="151" t="s">
        <v>101</v>
      </c>
      <c r="F78" s="174">
        <v>3223</v>
      </c>
      <c r="G78" s="155" t="s">
        <v>48</v>
      </c>
      <c r="H78" s="156"/>
      <c r="I78" s="98">
        <v>100</v>
      </c>
      <c r="J78" s="112"/>
      <c r="K78" s="94">
        <v>0</v>
      </c>
      <c r="L78" s="112"/>
      <c r="M78" s="118">
        <v>0</v>
      </c>
      <c r="N78" s="113"/>
      <c r="O78" s="118">
        <v>0</v>
      </c>
      <c r="P78" s="113"/>
      <c r="Q78" s="118">
        <v>0</v>
      </c>
      <c r="R78" s="113"/>
      <c r="S78" s="118"/>
      <c r="T78" s="113"/>
      <c r="U78" s="94">
        <v>0</v>
      </c>
      <c r="V78" s="112"/>
      <c r="W78" s="118">
        <v>0</v>
      </c>
      <c r="X78" s="113"/>
      <c r="Y78" s="118">
        <v>0</v>
      </c>
      <c r="Z78" s="113"/>
      <c r="AA78" s="118">
        <v>0</v>
      </c>
      <c r="AB78" s="113"/>
      <c r="AC78" s="118"/>
      <c r="AD78" s="113"/>
      <c r="AE78" s="118">
        <v>0</v>
      </c>
      <c r="AF78" s="113"/>
      <c r="AG78" s="118">
        <v>0</v>
      </c>
      <c r="AH78" s="113"/>
      <c r="AI78" s="118">
        <v>0</v>
      </c>
      <c r="AJ78" s="113"/>
      <c r="AK78" s="118"/>
    </row>
    <row r="79" spans="1:37" ht="30" x14ac:dyDescent="0.2">
      <c r="A79" s="151" t="s">
        <v>616</v>
      </c>
      <c r="B79" s="152" t="s">
        <v>621</v>
      </c>
      <c r="C79" s="153">
        <v>43</v>
      </c>
      <c r="D79" s="153"/>
      <c r="E79" s="151" t="s">
        <v>101</v>
      </c>
      <c r="F79" s="174">
        <v>3224</v>
      </c>
      <c r="G79" s="155" t="s">
        <v>155</v>
      </c>
      <c r="H79" s="156"/>
      <c r="I79" s="98">
        <v>12000</v>
      </c>
      <c r="J79" s="112"/>
      <c r="K79" s="98">
        <v>14000</v>
      </c>
      <c r="L79" s="112"/>
      <c r="M79" s="102">
        <v>14000</v>
      </c>
      <c r="N79" s="113"/>
      <c r="O79" s="102">
        <v>14000</v>
      </c>
      <c r="P79" s="113"/>
      <c r="Q79" s="102">
        <v>14000</v>
      </c>
      <c r="R79" s="113"/>
      <c r="S79" s="102">
        <v>14000</v>
      </c>
      <c r="T79" s="113"/>
      <c r="U79" s="98">
        <v>14000</v>
      </c>
      <c r="V79" s="112"/>
      <c r="W79" s="102">
        <v>14000</v>
      </c>
      <c r="X79" s="113"/>
      <c r="Y79" s="102">
        <v>14000</v>
      </c>
      <c r="Z79" s="113"/>
      <c r="AA79" s="102">
        <v>14000</v>
      </c>
      <c r="AB79" s="113"/>
      <c r="AC79" s="102">
        <v>14000</v>
      </c>
      <c r="AD79" s="113"/>
      <c r="AE79" s="102">
        <v>18000</v>
      </c>
      <c r="AF79" s="113"/>
      <c r="AG79" s="102">
        <v>18000</v>
      </c>
      <c r="AH79" s="113"/>
      <c r="AI79" s="102">
        <v>18000</v>
      </c>
      <c r="AJ79" s="113"/>
      <c r="AK79" s="102">
        <v>18000</v>
      </c>
    </row>
    <row r="80" spans="1:37" ht="15.75" x14ac:dyDescent="0.2">
      <c r="A80" s="145" t="s">
        <v>616</v>
      </c>
      <c r="B80" s="146" t="s">
        <v>621</v>
      </c>
      <c r="C80" s="147">
        <v>43</v>
      </c>
      <c r="D80" s="147"/>
      <c r="E80" s="145"/>
      <c r="F80" s="168">
        <v>323</v>
      </c>
      <c r="G80" s="148"/>
      <c r="H80" s="149"/>
      <c r="I80" s="101">
        <f t="shared" ref="I80:AK80" si="27">I81+I82+I83+I84+I85</f>
        <v>1914133</v>
      </c>
      <c r="J80" s="101">
        <f t="shared" si="27"/>
        <v>0</v>
      </c>
      <c r="K80" s="101">
        <f t="shared" si="27"/>
        <v>753100</v>
      </c>
      <c r="L80" s="101">
        <f t="shared" si="27"/>
        <v>0</v>
      </c>
      <c r="M80" s="108">
        <f t="shared" si="27"/>
        <v>753100</v>
      </c>
      <c r="N80" s="108">
        <f t="shared" si="27"/>
        <v>0</v>
      </c>
      <c r="O80" s="108">
        <f t="shared" si="27"/>
        <v>753100</v>
      </c>
      <c r="P80" s="108">
        <f t="shared" si="27"/>
        <v>0</v>
      </c>
      <c r="Q80" s="108">
        <f t="shared" si="27"/>
        <v>1084907</v>
      </c>
      <c r="R80" s="108">
        <f t="shared" si="27"/>
        <v>0</v>
      </c>
      <c r="S80" s="108">
        <f t="shared" si="27"/>
        <v>2513100</v>
      </c>
      <c r="T80" s="108">
        <f t="shared" si="27"/>
        <v>0</v>
      </c>
      <c r="U80" s="101">
        <f t="shared" si="27"/>
        <v>659100</v>
      </c>
      <c r="V80" s="101">
        <f t="shared" si="27"/>
        <v>0</v>
      </c>
      <c r="W80" s="108">
        <f t="shared" si="27"/>
        <v>659100</v>
      </c>
      <c r="X80" s="108">
        <f t="shared" si="27"/>
        <v>0</v>
      </c>
      <c r="Y80" s="108">
        <f t="shared" si="27"/>
        <v>659100</v>
      </c>
      <c r="Z80" s="108">
        <f t="shared" si="27"/>
        <v>0</v>
      </c>
      <c r="AA80" s="108">
        <f t="shared" si="27"/>
        <v>990907</v>
      </c>
      <c r="AB80" s="108">
        <f t="shared" si="27"/>
        <v>0</v>
      </c>
      <c r="AC80" s="108">
        <f t="shared" si="27"/>
        <v>1813100</v>
      </c>
      <c r="AD80" s="108">
        <f t="shared" si="27"/>
        <v>0</v>
      </c>
      <c r="AE80" s="108">
        <f t="shared" si="27"/>
        <v>1395100</v>
      </c>
      <c r="AF80" s="108">
        <f t="shared" si="27"/>
        <v>0</v>
      </c>
      <c r="AG80" s="108">
        <f t="shared" si="27"/>
        <v>1395100</v>
      </c>
      <c r="AH80" s="108">
        <f t="shared" si="27"/>
        <v>0</v>
      </c>
      <c r="AI80" s="108">
        <f t="shared" si="27"/>
        <v>1395100</v>
      </c>
      <c r="AJ80" s="108">
        <f t="shared" si="27"/>
        <v>0</v>
      </c>
      <c r="AK80" s="108">
        <f t="shared" si="27"/>
        <v>1813100</v>
      </c>
    </row>
    <row r="81" spans="1:37" ht="15" x14ac:dyDescent="0.2">
      <c r="A81" s="151" t="s">
        <v>616</v>
      </c>
      <c r="B81" s="152" t="s">
        <v>621</v>
      </c>
      <c r="C81" s="153">
        <v>43</v>
      </c>
      <c r="D81" s="153"/>
      <c r="E81" s="151" t="s">
        <v>101</v>
      </c>
      <c r="F81" s="174">
        <v>3232</v>
      </c>
      <c r="G81" s="155" t="s">
        <v>53</v>
      </c>
      <c r="H81" s="156"/>
      <c r="I81" s="97">
        <v>1600000</v>
      </c>
      <c r="J81" s="112"/>
      <c r="K81" s="97">
        <v>600000</v>
      </c>
      <c r="L81" s="112"/>
      <c r="M81" s="120">
        <v>600000</v>
      </c>
      <c r="N81" s="113"/>
      <c r="O81" s="120">
        <v>600000</v>
      </c>
      <c r="P81" s="113"/>
      <c r="Q81" s="120">
        <v>931807</v>
      </c>
      <c r="R81" s="113"/>
      <c r="S81" s="120">
        <v>2200000</v>
      </c>
      <c r="T81" s="113"/>
      <c r="U81" s="97">
        <v>500000</v>
      </c>
      <c r="V81" s="112"/>
      <c r="W81" s="120">
        <v>500000</v>
      </c>
      <c r="X81" s="113"/>
      <c r="Y81" s="120">
        <v>500000</v>
      </c>
      <c r="Z81" s="113"/>
      <c r="AA81" s="120">
        <v>831807</v>
      </c>
      <c r="AB81" s="113"/>
      <c r="AC81" s="120">
        <v>1500000</v>
      </c>
      <c r="AD81" s="113"/>
      <c r="AE81" s="120">
        <v>1200000</v>
      </c>
      <c r="AF81" s="113"/>
      <c r="AG81" s="120">
        <v>1200000</v>
      </c>
      <c r="AH81" s="113"/>
      <c r="AI81" s="120">
        <v>1200000</v>
      </c>
      <c r="AJ81" s="113"/>
      <c r="AK81" s="120">
        <v>1500000</v>
      </c>
    </row>
    <row r="82" spans="1:37" ht="15" x14ac:dyDescent="0.2">
      <c r="A82" s="151" t="s">
        <v>616</v>
      </c>
      <c r="B82" s="152" t="s">
        <v>621</v>
      </c>
      <c r="C82" s="153">
        <v>43</v>
      </c>
      <c r="D82" s="153"/>
      <c r="E82" s="151" t="s">
        <v>101</v>
      </c>
      <c r="F82" s="174">
        <v>3234</v>
      </c>
      <c r="G82" s="155" t="s">
        <v>55</v>
      </c>
      <c r="H82" s="156"/>
      <c r="I82" s="98">
        <v>18000</v>
      </c>
      <c r="J82" s="112"/>
      <c r="K82" s="98">
        <v>13000</v>
      </c>
      <c r="L82" s="112"/>
      <c r="M82" s="102">
        <v>13000</v>
      </c>
      <c r="N82" s="113"/>
      <c r="O82" s="102">
        <v>13000</v>
      </c>
      <c r="P82" s="113"/>
      <c r="Q82" s="102">
        <v>13000</v>
      </c>
      <c r="R82" s="113"/>
      <c r="S82" s="102">
        <v>18000</v>
      </c>
      <c r="T82" s="113"/>
      <c r="U82" s="98">
        <v>13000</v>
      </c>
      <c r="V82" s="112"/>
      <c r="W82" s="102">
        <v>13000</v>
      </c>
      <c r="X82" s="113"/>
      <c r="Y82" s="102">
        <v>13000</v>
      </c>
      <c r="Z82" s="113"/>
      <c r="AA82" s="102">
        <v>13000</v>
      </c>
      <c r="AB82" s="113"/>
      <c r="AC82" s="102">
        <v>18000</v>
      </c>
      <c r="AD82" s="113"/>
      <c r="AE82" s="102">
        <v>15000</v>
      </c>
      <c r="AF82" s="113"/>
      <c r="AG82" s="102">
        <v>15000</v>
      </c>
      <c r="AH82" s="113"/>
      <c r="AI82" s="102">
        <v>15000</v>
      </c>
      <c r="AJ82" s="113"/>
      <c r="AK82" s="102">
        <v>18000</v>
      </c>
    </row>
    <row r="83" spans="1:37" ht="15" x14ac:dyDescent="0.2">
      <c r="A83" s="151" t="s">
        <v>616</v>
      </c>
      <c r="B83" s="152" t="s">
        <v>621</v>
      </c>
      <c r="C83" s="153">
        <v>43</v>
      </c>
      <c r="D83" s="153"/>
      <c r="E83" s="151" t="s">
        <v>101</v>
      </c>
      <c r="F83" s="174">
        <v>3237</v>
      </c>
      <c r="G83" s="155" t="s">
        <v>58</v>
      </c>
      <c r="H83" s="156"/>
      <c r="I83" s="98">
        <v>270000</v>
      </c>
      <c r="J83" s="112"/>
      <c r="K83" s="98">
        <v>120000</v>
      </c>
      <c r="L83" s="112"/>
      <c r="M83" s="102">
        <v>120000</v>
      </c>
      <c r="N83" s="113"/>
      <c r="O83" s="102">
        <v>120000</v>
      </c>
      <c r="P83" s="113"/>
      <c r="Q83" s="102">
        <v>120000</v>
      </c>
      <c r="R83" s="113"/>
      <c r="S83" s="102">
        <v>270000</v>
      </c>
      <c r="T83" s="113"/>
      <c r="U83" s="98">
        <v>120000</v>
      </c>
      <c r="V83" s="112"/>
      <c r="W83" s="102">
        <v>120000</v>
      </c>
      <c r="X83" s="113"/>
      <c r="Y83" s="102">
        <v>120000</v>
      </c>
      <c r="Z83" s="113"/>
      <c r="AA83" s="102">
        <v>120000</v>
      </c>
      <c r="AB83" s="113"/>
      <c r="AC83" s="102">
        <v>270000</v>
      </c>
      <c r="AD83" s="113"/>
      <c r="AE83" s="102">
        <v>150000</v>
      </c>
      <c r="AF83" s="113"/>
      <c r="AG83" s="102">
        <v>150000</v>
      </c>
      <c r="AH83" s="113"/>
      <c r="AI83" s="102">
        <v>150000</v>
      </c>
      <c r="AJ83" s="113"/>
      <c r="AK83" s="102">
        <v>270000</v>
      </c>
    </row>
    <row r="84" spans="1:37" ht="15" x14ac:dyDescent="0.2">
      <c r="A84" s="151" t="s">
        <v>616</v>
      </c>
      <c r="B84" s="152" t="s">
        <v>621</v>
      </c>
      <c r="C84" s="153">
        <v>43</v>
      </c>
      <c r="D84" s="153"/>
      <c r="E84" s="151" t="s">
        <v>101</v>
      </c>
      <c r="F84" s="174">
        <v>3238</v>
      </c>
      <c r="G84" s="155" t="s">
        <v>59</v>
      </c>
      <c r="H84" s="156"/>
      <c r="I84" s="98">
        <v>133</v>
      </c>
      <c r="J84" s="112"/>
      <c r="K84" s="98">
        <v>100</v>
      </c>
      <c r="L84" s="112"/>
      <c r="M84" s="102">
        <v>100</v>
      </c>
      <c r="N84" s="113"/>
      <c r="O84" s="102">
        <v>100</v>
      </c>
      <c r="P84" s="113"/>
      <c r="Q84" s="102">
        <v>100</v>
      </c>
      <c r="R84" s="113"/>
      <c r="S84" s="102">
        <v>100</v>
      </c>
      <c r="T84" s="113"/>
      <c r="U84" s="98">
        <v>100</v>
      </c>
      <c r="V84" s="112"/>
      <c r="W84" s="102">
        <v>100</v>
      </c>
      <c r="X84" s="113"/>
      <c r="Y84" s="102">
        <v>100</v>
      </c>
      <c r="Z84" s="113"/>
      <c r="AA84" s="102">
        <v>100</v>
      </c>
      <c r="AB84" s="113"/>
      <c r="AC84" s="102">
        <v>100</v>
      </c>
      <c r="AD84" s="113"/>
      <c r="AE84" s="102">
        <v>100</v>
      </c>
      <c r="AF84" s="113"/>
      <c r="AG84" s="102">
        <v>100</v>
      </c>
      <c r="AH84" s="113"/>
      <c r="AI84" s="102">
        <v>100</v>
      </c>
      <c r="AJ84" s="113"/>
      <c r="AK84" s="102">
        <v>100</v>
      </c>
    </row>
    <row r="85" spans="1:37" ht="15" x14ac:dyDescent="0.2">
      <c r="A85" s="151" t="s">
        <v>616</v>
      </c>
      <c r="B85" s="152" t="s">
        <v>621</v>
      </c>
      <c r="C85" s="153">
        <v>43</v>
      </c>
      <c r="D85" s="153"/>
      <c r="E85" s="151" t="s">
        <v>101</v>
      </c>
      <c r="F85" s="174">
        <v>3239</v>
      </c>
      <c r="G85" s="155" t="s">
        <v>612</v>
      </c>
      <c r="H85" s="156"/>
      <c r="I85" s="98">
        <v>26000</v>
      </c>
      <c r="J85" s="112"/>
      <c r="K85" s="98">
        <v>20000</v>
      </c>
      <c r="L85" s="112"/>
      <c r="M85" s="102">
        <v>20000</v>
      </c>
      <c r="N85" s="113"/>
      <c r="O85" s="102">
        <v>20000</v>
      </c>
      <c r="P85" s="113"/>
      <c r="Q85" s="102">
        <v>20000</v>
      </c>
      <c r="R85" s="113"/>
      <c r="S85" s="102">
        <v>25000</v>
      </c>
      <c r="T85" s="113"/>
      <c r="U85" s="98">
        <v>26000</v>
      </c>
      <c r="V85" s="112"/>
      <c r="W85" s="102">
        <v>26000</v>
      </c>
      <c r="X85" s="113"/>
      <c r="Y85" s="102">
        <v>26000</v>
      </c>
      <c r="Z85" s="113"/>
      <c r="AA85" s="102">
        <v>26000</v>
      </c>
      <c r="AB85" s="113"/>
      <c r="AC85" s="102">
        <v>25000</v>
      </c>
      <c r="AD85" s="113"/>
      <c r="AE85" s="102">
        <v>30000</v>
      </c>
      <c r="AF85" s="113"/>
      <c r="AG85" s="102">
        <v>30000</v>
      </c>
      <c r="AH85" s="113"/>
      <c r="AI85" s="102">
        <v>30000</v>
      </c>
      <c r="AJ85" s="113"/>
      <c r="AK85" s="102">
        <v>25000</v>
      </c>
    </row>
    <row r="86" spans="1:37" ht="15.75" x14ac:dyDescent="0.2">
      <c r="A86" s="139" t="s">
        <v>616</v>
      </c>
      <c r="B86" s="140" t="s">
        <v>621</v>
      </c>
      <c r="C86" s="141">
        <v>43</v>
      </c>
      <c r="D86" s="141"/>
      <c r="E86" s="141"/>
      <c r="F86" s="142">
        <v>42</v>
      </c>
      <c r="G86" s="143"/>
      <c r="H86" s="144"/>
      <c r="I86" s="99">
        <f t="shared" ref="I86:AF86" si="28">I87+I91+I98</f>
        <v>2038000</v>
      </c>
      <c r="J86" s="99">
        <f t="shared" si="28"/>
        <v>0</v>
      </c>
      <c r="K86" s="99">
        <f t="shared" si="28"/>
        <v>609000</v>
      </c>
      <c r="L86" s="99">
        <f t="shared" si="28"/>
        <v>0</v>
      </c>
      <c r="M86" s="99">
        <f t="shared" si="28"/>
        <v>609000</v>
      </c>
      <c r="N86" s="99">
        <f t="shared" si="28"/>
        <v>0</v>
      </c>
      <c r="O86" s="99">
        <f t="shared" si="28"/>
        <v>609000</v>
      </c>
      <c r="P86" s="99">
        <f t="shared" si="28"/>
        <v>0</v>
      </c>
      <c r="Q86" s="99">
        <f t="shared" si="28"/>
        <v>609000</v>
      </c>
      <c r="R86" s="99">
        <f t="shared" si="28"/>
        <v>0</v>
      </c>
      <c r="S86" s="99">
        <f t="shared" si="28"/>
        <v>2827900</v>
      </c>
      <c r="T86" s="99">
        <f t="shared" si="28"/>
        <v>0</v>
      </c>
      <c r="U86" s="99">
        <f t="shared" si="28"/>
        <v>587200</v>
      </c>
      <c r="V86" s="99">
        <f>V87+V91+V98</f>
        <v>0</v>
      </c>
      <c r="W86" s="99">
        <f t="shared" si="28"/>
        <v>587200</v>
      </c>
      <c r="X86" s="99">
        <f t="shared" si="28"/>
        <v>0</v>
      </c>
      <c r="Y86" s="99">
        <f t="shared" si="28"/>
        <v>587200</v>
      </c>
      <c r="Z86" s="99">
        <f t="shared" si="28"/>
        <v>0</v>
      </c>
      <c r="AA86" s="99">
        <f t="shared" si="28"/>
        <v>587200</v>
      </c>
      <c r="AB86" s="99">
        <f t="shared" si="28"/>
        <v>0</v>
      </c>
      <c r="AC86" s="99">
        <f t="shared" si="28"/>
        <v>907900</v>
      </c>
      <c r="AD86" s="99">
        <f t="shared" si="28"/>
        <v>0</v>
      </c>
      <c r="AE86" s="99">
        <f>AE87+AE91+AE98</f>
        <v>897200</v>
      </c>
      <c r="AF86" s="99">
        <f t="shared" si="28"/>
        <v>0</v>
      </c>
      <c r="AG86" s="99">
        <f>AG87+AG91+AG98</f>
        <v>897200</v>
      </c>
      <c r="AH86" s="99">
        <f t="shared" ref="AH86:AJ86" si="29">AH87+AH91+AH98</f>
        <v>0</v>
      </c>
      <c r="AI86" s="99">
        <f>AI87+AI91+AI98</f>
        <v>897200</v>
      </c>
      <c r="AJ86" s="99">
        <f t="shared" si="29"/>
        <v>0</v>
      </c>
      <c r="AK86" s="99">
        <f>AK87+AK91+AK98</f>
        <v>907900</v>
      </c>
    </row>
    <row r="87" spans="1:37" ht="15.75" x14ac:dyDescent="0.2">
      <c r="A87" s="145" t="s">
        <v>616</v>
      </c>
      <c r="B87" s="146" t="s">
        <v>621</v>
      </c>
      <c r="C87" s="147">
        <v>43</v>
      </c>
      <c r="D87" s="147"/>
      <c r="E87" s="145"/>
      <c r="F87" s="168">
        <v>421</v>
      </c>
      <c r="G87" s="148"/>
      <c r="H87" s="149"/>
      <c r="I87" s="101">
        <f t="shared" ref="I87:AK87" si="30">I88+I89+I90</f>
        <v>1802000</v>
      </c>
      <c r="J87" s="101">
        <f t="shared" si="30"/>
        <v>0</v>
      </c>
      <c r="K87" s="101">
        <f t="shared" si="30"/>
        <v>502000</v>
      </c>
      <c r="L87" s="101">
        <f t="shared" si="30"/>
        <v>0</v>
      </c>
      <c r="M87" s="108">
        <f t="shared" si="30"/>
        <v>502000</v>
      </c>
      <c r="N87" s="108">
        <f t="shared" si="30"/>
        <v>0</v>
      </c>
      <c r="O87" s="108">
        <f t="shared" si="30"/>
        <v>502000</v>
      </c>
      <c r="P87" s="108">
        <f t="shared" si="30"/>
        <v>0</v>
      </c>
      <c r="Q87" s="108">
        <f t="shared" si="30"/>
        <v>502000</v>
      </c>
      <c r="R87" s="108">
        <f t="shared" si="30"/>
        <v>0</v>
      </c>
      <c r="S87" s="108">
        <f t="shared" si="30"/>
        <v>2601000</v>
      </c>
      <c r="T87" s="108">
        <f t="shared" si="30"/>
        <v>0</v>
      </c>
      <c r="U87" s="101">
        <f t="shared" si="30"/>
        <v>520000</v>
      </c>
      <c r="V87" s="101">
        <f t="shared" si="30"/>
        <v>0</v>
      </c>
      <c r="W87" s="108">
        <f t="shared" si="30"/>
        <v>520000</v>
      </c>
      <c r="X87" s="108">
        <f t="shared" si="30"/>
        <v>0</v>
      </c>
      <c r="Y87" s="108">
        <f t="shared" si="30"/>
        <v>520000</v>
      </c>
      <c r="Z87" s="108">
        <f t="shared" si="30"/>
        <v>0</v>
      </c>
      <c r="AA87" s="108">
        <f t="shared" si="30"/>
        <v>520000</v>
      </c>
      <c r="AB87" s="108">
        <f t="shared" si="30"/>
        <v>0</v>
      </c>
      <c r="AC87" s="108">
        <f t="shared" si="30"/>
        <v>701000</v>
      </c>
      <c r="AD87" s="108">
        <f t="shared" si="30"/>
        <v>0</v>
      </c>
      <c r="AE87" s="108">
        <f t="shared" si="30"/>
        <v>820000</v>
      </c>
      <c r="AF87" s="108">
        <f t="shared" si="30"/>
        <v>0</v>
      </c>
      <c r="AG87" s="108">
        <f t="shared" si="30"/>
        <v>820000</v>
      </c>
      <c r="AH87" s="108">
        <f t="shared" si="30"/>
        <v>0</v>
      </c>
      <c r="AI87" s="108">
        <f t="shared" si="30"/>
        <v>820000</v>
      </c>
      <c r="AJ87" s="108">
        <f t="shared" si="30"/>
        <v>0</v>
      </c>
      <c r="AK87" s="108">
        <f t="shared" si="30"/>
        <v>701000</v>
      </c>
    </row>
    <row r="88" spans="1:37" ht="15" x14ac:dyDescent="0.2">
      <c r="A88" s="151" t="s">
        <v>616</v>
      </c>
      <c r="B88" s="152" t="s">
        <v>621</v>
      </c>
      <c r="C88" s="153">
        <v>43</v>
      </c>
      <c r="D88" s="153"/>
      <c r="E88" s="151" t="s">
        <v>101</v>
      </c>
      <c r="F88" s="174">
        <v>4212</v>
      </c>
      <c r="G88" s="155" t="s">
        <v>607</v>
      </c>
      <c r="H88" s="156"/>
      <c r="I88" s="97">
        <v>151000</v>
      </c>
      <c r="J88" s="112"/>
      <c r="K88" s="97">
        <v>1000</v>
      </c>
      <c r="L88" s="112"/>
      <c r="M88" s="120">
        <v>1000</v>
      </c>
      <c r="N88" s="113"/>
      <c r="O88" s="120">
        <v>1000</v>
      </c>
      <c r="P88" s="113"/>
      <c r="Q88" s="120">
        <v>1000</v>
      </c>
      <c r="R88" s="113"/>
      <c r="S88" s="120">
        <v>400000</v>
      </c>
      <c r="T88" s="113"/>
      <c r="U88" s="97">
        <v>10000</v>
      </c>
      <c r="V88" s="112"/>
      <c r="W88" s="120">
        <v>10000</v>
      </c>
      <c r="X88" s="113"/>
      <c r="Y88" s="120">
        <v>10000</v>
      </c>
      <c r="Z88" s="113"/>
      <c r="AA88" s="120">
        <v>10000</v>
      </c>
      <c r="AB88" s="113"/>
      <c r="AC88" s="120">
        <v>500000</v>
      </c>
      <c r="AD88" s="113"/>
      <c r="AE88" s="120">
        <v>10000</v>
      </c>
      <c r="AF88" s="113"/>
      <c r="AG88" s="120">
        <v>10000</v>
      </c>
      <c r="AH88" s="113"/>
      <c r="AI88" s="120">
        <v>10000</v>
      </c>
      <c r="AJ88" s="113"/>
      <c r="AK88" s="120">
        <v>500000</v>
      </c>
    </row>
    <row r="89" spans="1:37" ht="15" x14ac:dyDescent="0.2">
      <c r="A89" s="151" t="s">
        <v>616</v>
      </c>
      <c r="B89" s="152" t="s">
        <v>621</v>
      </c>
      <c r="C89" s="153">
        <v>43</v>
      </c>
      <c r="D89" s="153"/>
      <c r="E89" s="151" t="s">
        <v>101</v>
      </c>
      <c r="F89" s="174">
        <v>4213</v>
      </c>
      <c r="G89" s="155" t="s">
        <v>608</v>
      </c>
      <c r="H89" s="156"/>
      <c r="I89" s="98">
        <v>1000</v>
      </c>
      <c r="J89" s="112"/>
      <c r="K89" s="98">
        <v>1000</v>
      </c>
      <c r="L89" s="112"/>
      <c r="M89" s="102">
        <v>1000</v>
      </c>
      <c r="N89" s="113"/>
      <c r="O89" s="102">
        <v>1000</v>
      </c>
      <c r="P89" s="113"/>
      <c r="Q89" s="102">
        <v>1000</v>
      </c>
      <c r="R89" s="113"/>
      <c r="S89" s="102">
        <v>1000</v>
      </c>
      <c r="T89" s="113"/>
      <c r="U89" s="98">
        <v>10000</v>
      </c>
      <c r="V89" s="112"/>
      <c r="W89" s="102">
        <v>10000</v>
      </c>
      <c r="X89" s="113"/>
      <c r="Y89" s="102">
        <v>10000</v>
      </c>
      <c r="Z89" s="113"/>
      <c r="AA89" s="102">
        <v>10000</v>
      </c>
      <c r="AB89" s="113"/>
      <c r="AC89" s="102">
        <v>1000</v>
      </c>
      <c r="AD89" s="113"/>
      <c r="AE89" s="102">
        <v>10000</v>
      </c>
      <c r="AF89" s="113"/>
      <c r="AG89" s="102">
        <v>10000</v>
      </c>
      <c r="AH89" s="113"/>
      <c r="AI89" s="102">
        <v>10000</v>
      </c>
      <c r="AJ89" s="113"/>
      <c r="AK89" s="102">
        <v>1000</v>
      </c>
    </row>
    <row r="90" spans="1:37" ht="15" x14ac:dyDescent="0.2">
      <c r="A90" s="151" t="s">
        <v>616</v>
      </c>
      <c r="B90" s="152" t="s">
        <v>621</v>
      </c>
      <c r="C90" s="153">
        <v>43</v>
      </c>
      <c r="D90" s="153"/>
      <c r="E90" s="151" t="s">
        <v>101</v>
      </c>
      <c r="F90" s="174">
        <v>4214</v>
      </c>
      <c r="G90" s="155" t="s">
        <v>500</v>
      </c>
      <c r="H90" s="156"/>
      <c r="I90" s="98">
        <v>1650000</v>
      </c>
      <c r="J90" s="112"/>
      <c r="K90" s="98">
        <v>500000</v>
      </c>
      <c r="L90" s="112"/>
      <c r="M90" s="102">
        <v>500000</v>
      </c>
      <c r="N90" s="113"/>
      <c r="O90" s="102">
        <v>500000</v>
      </c>
      <c r="P90" s="113"/>
      <c r="Q90" s="102">
        <v>500000</v>
      </c>
      <c r="R90" s="113"/>
      <c r="S90" s="102">
        <v>2200000</v>
      </c>
      <c r="T90" s="113"/>
      <c r="U90" s="98">
        <v>500000</v>
      </c>
      <c r="V90" s="112"/>
      <c r="W90" s="102">
        <v>500000</v>
      </c>
      <c r="X90" s="113"/>
      <c r="Y90" s="102">
        <v>500000</v>
      </c>
      <c r="Z90" s="113"/>
      <c r="AA90" s="102">
        <v>500000</v>
      </c>
      <c r="AB90" s="113"/>
      <c r="AC90" s="102">
        <v>200000</v>
      </c>
      <c r="AD90" s="113"/>
      <c r="AE90" s="102">
        <v>800000</v>
      </c>
      <c r="AF90" s="113"/>
      <c r="AG90" s="102">
        <v>800000</v>
      </c>
      <c r="AH90" s="113"/>
      <c r="AI90" s="102">
        <v>800000</v>
      </c>
      <c r="AJ90" s="113"/>
      <c r="AK90" s="102">
        <v>200000</v>
      </c>
    </row>
    <row r="91" spans="1:37" ht="15.75" x14ac:dyDescent="0.2">
      <c r="A91" s="145" t="s">
        <v>616</v>
      </c>
      <c r="B91" s="146" t="s">
        <v>621</v>
      </c>
      <c r="C91" s="147">
        <v>43</v>
      </c>
      <c r="D91" s="147"/>
      <c r="E91" s="145"/>
      <c r="F91" s="168">
        <v>422</v>
      </c>
      <c r="G91" s="148"/>
      <c r="H91" s="149"/>
      <c r="I91" s="101">
        <f t="shared" ref="I91:AK91" si="31">I92+I93+I94+I95+I96+I97</f>
        <v>229400</v>
      </c>
      <c r="J91" s="101">
        <f t="shared" si="31"/>
        <v>0</v>
      </c>
      <c r="K91" s="101">
        <f t="shared" si="31"/>
        <v>100400</v>
      </c>
      <c r="L91" s="101">
        <f t="shared" si="31"/>
        <v>0</v>
      </c>
      <c r="M91" s="108">
        <f t="shared" si="31"/>
        <v>100400</v>
      </c>
      <c r="N91" s="108">
        <f t="shared" si="31"/>
        <v>0</v>
      </c>
      <c r="O91" s="108">
        <f t="shared" si="31"/>
        <v>100400</v>
      </c>
      <c r="P91" s="108">
        <f t="shared" si="31"/>
        <v>0</v>
      </c>
      <c r="Q91" s="108">
        <f t="shared" si="31"/>
        <v>100400</v>
      </c>
      <c r="R91" s="108">
        <f t="shared" si="31"/>
        <v>0</v>
      </c>
      <c r="S91" s="108">
        <f t="shared" si="31"/>
        <v>220300</v>
      </c>
      <c r="T91" s="108">
        <f t="shared" si="31"/>
        <v>0</v>
      </c>
      <c r="U91" s="101">
        <f t="shared" si="31"/>
        <v>57200</v>
      </c>
      <c r="V91" s="101">
        <f t="shared" si="31"/>
        <v>0</v>
      </c>
      <c r="W91" s="108">
        <f t="shared" si="31"/>
        <v>57200</v>
      </c>
      <c r="X91" s="108">
        <f t="shared" si="31"/>
        <v>0</v>
      </c>
      <c r="Y91" s="108">
        <f t="shared" si="31"/>
        <v>57200</v>
      </c>
      <c r="Z91" s="108">
        <f t="shared" si="31"/>
        <v>0</v>
      </c>
      <c r="AA91" s="108">
        <f t="shared" si="31"/>
        <v>57200</v>
      </c>
      <c r="AB91" s="108">
        <f t="shared" si="31"/>
        <v>0</v>
      </c>
      <c r="AC91" s="108">
        <f t="shared" si="31"/>
        <v>200300</v>
      </c>
      <c r="AD91" s="108">
        <f t="shared" si="31"/>
        <v>0</v>
      </c>
      <c r="AE91" s="108">
        <f t="shared" si="31"/>
        <v>67200</v>
      </c>
      <c r="AF91" s="108">
        <f t="shared" si="31"/>
        <v>0</v>
      </c>
      <c r="AG91" s="108">
        <f t="shared" si="31"/>
        <v>67200</v>
      </c>
      <c r="AH91" s="108">
        <f t="shared" si="31"/>
        <v>0</v>
      </c>
      <c r="AI91" s="108">
        <f t="shared" si="31"/>
        <v>67200</v>
      </c>
      <c r="AJ91" s="108">
        <f t="shared" si="31"/>
        <v>0</v>
      </c>
      <c r="AK91" s="108">
        <f t="shared" si="31"/>
        <v>200300</v>
      </c>
    </row>
    <row r="92" spans="1:37" ht="15" x14ac:dyDescent="0.2">
      <c r="A92" s="151" t="s">
        <v>616</v>
      </c>
      <c r="B92" s="152" t="s">
        <v>621</v>
      </c>
      <c r="C92" s="153">
        <v>43</v>
      </c>
      <c r="D92" s="153"/>
      <c r="E92" s="151" t="s">
        <v>101</v>
      </c>
      <c r="F92" s="174">
        <v>4221</v>
      </c>
      <c r="G92" s="155" t="s">
        <v>74</v>
      </c>
      <c r="H92" s="156"/>
      <c r="I92" s="97">
        <v>100</v>
      </c>
      <c r="J92" s="112"/>
      <c r="K92" s="97">
        <v>100</v>
      </c>
      <c r="L92" s="112"/>
      <c r="M92" s="120">
        <v>100</v>
      </c>
      <c r="N92" s="113"/>
      <c r="O92" s="120">
        <v>100</v>
      </c>
      <c r="P92" s="113"/>
      <c r="Q92" s="120">
        <v>100</v>
      </c>
      <c r="R92" s="113"/>
      <c r="S92" s="120">
        <v>100</v>
      </c>
      <c r="T92" s="113"/>
      <c r="U92" s="97">
        <v>5000</v>
      </c>
      <c r="V92" s="112"/>
      <c r="W92" s="120">
        <v>5000</v>
      </c>
      <c r="X92" s="113"/>
      <c r="Y92" s="120">
        <v>5000</v>
      </c>
      <c r="Z92" s="113"/>
      <c r="AA92" s="120">
        <v>5000</v>
      </c>
      <c r="AB92" s="113"/>
      <c r="AC92" s="120">
        <v>100</v>
      </c>
      <c r="AD92" s="113"/>
      <c r="AE92" s="120">
        <v>5000</v>
      </c>
      <c r="AF92" s="113"/>
      <c r="AG92" s="120">
        <v>5000</v>
      </c>
      <c r="AH92" s="113"/>
      <c r="AI92" s="120">
        <v>5000</v>
      </c>
      <c r="AJ92" s="113"/>
      <c r="AK92" s="120">
        <v>100</v>
      </c>
    </row>
    <row r="93" spans="1:37" ht="15" x14ac:dyDescent="0.2">
      <c r="A93" s="151" t="s">
        <v>616</v>
      </c>
      <c r="B93" s="152" t="s">
        <v>621</v>
      </c>
      <c r="C93" s="153">
        <v>43</v>
      </c>
      <c r="D93" s="153"/>
      <c r="E93" s="151" t="s">
        <v>101</v>
      </c>
      <c r="F93" s="174">
        <v>4222</v>
      </c>
      <c r="G93" s="155" t="s">
        <v>75</v>
      </c>
      <c r="H93" s="156"/>
      <c r="I93" s="98">
        <v>100</v>
      </c>
      <c r="J93" s="112"/>
      <c r="K93" s="98">
        <v>100</v>
      </c>
      <c r="L93" s="112"/>
      <c r="M93" s="102">
        <v>100</v>
      </c>
      <c r="N93" s="113"/>
      <c r="O93" s="102">
        <v>100</v>
      </c>
      <c r="P93" s="113"/>
      <c r="Q93" s="102">
        <v>100</v>
      </c>
      <c r="R93" s="113"/>
      <c r="S93" s="102">
        <v>100</v>
      </c>
      <c r="T93" s="113"/>
      <c r="U93" s="98">
        <v>100</v>
      </c>
      <c r="V93" s="112"/>
      <c r="W93" s="102">
        <v>100</v>
      </c>
      <c r="X93" s="113"/>
      <c r="Y93" s="102">
        <v>100</v>
      </c>
      <c r="Z93" s="113"/>
      <c r="AA93" s="102">
        <v>100</v>
      </c>
      <c r="AB93" s="113"/>
      <c r="AC93" s="102">
        <v>100</v>
      </c>
      <c r="AD93" s="113"/>
      <c r="AE93" s="102">
        <v>100</v>
      </c>
      <c r="AF93" s="113"/>
      <c r="AG93" s="102">
        <v>100</v>
      </c>
      <c r="AH93" s="113"/>
      <c r="AI93" s="102">
        <v>100</v>
      </c>
      <c r="AJ93" s="113"/>
      <c r="AK93" s="102">
        <v>100</v>
      </c>
    </row>
    <row r="94" spans="1:37" ht="15" x14ac:dyDescent="0.2">
      <c r="A94" s="151" t="s">
        <v>616</v>
      </c>
      <c r="B94" s="152" t="s">
        <v>621</v>
      </c>
      <c r="C94" s="153">
        <v>43</v>
      </c>
      <c r="D94" s="153"/>
      <c r="E94" s="151" t="s">
        <v>101</v>
      </c>
      <c r="F94" s="174">
        <v>4223</v>
      </c>
      <c r="G94" s="155" t="s">
        <v>76</v>
      </c>
      <c r="H94" s="156"/>
      <c r="I94" s="98">
        <v>120000</v>
      </c>
      <c r="J94" s="112"/>
      <c r="K94" s="98">
        <v>80000</v>
      </c>
      <c r="L94" s="112"/>
      <c r="M94" s="102">
        <v>80000</v>
      </c>
      <c r="N94" s="113"/>
      <c r="O94" s="102">
        <v>80000</v>
      </c>
      <c r="P94" s="113"/>
      <c r="Q94" s="102">
        <v>80000</v>
      </c>
      <c r="R94" s="113"/>
      <c r="S94" s="102">
        <v>120000</v>
      </c>
      <c r="T94" s="113"/>
      <c r="U94" s="98">
        <v>40000</v>
      </c>
      <c r="V94" s="112"/>
      <c r="W94" s="102">
        <v>40000</v>
      </c>
      <c r="X94" s="113"/>
      <c r="Y94" s="102">
        <v>40000</v>
      </c>
      <c r="Z94" s="113"/>
      <c r="AA94" s="102">
        <v>40000</v>
      </c>
      <c r="AB94" s="113"/>
      <c r="AC94" s="102">
        <v>100000</v>
      </c>
      <c r="AD94" s="113"/>
      <c r="AE94" s="102">
        <v>50000</v>
      </c>
      <c r="AF94" s="113"/>
      <c r="AG94" s="102">
        <v>50000</v>
      </c>
      <c r="AH94" s="113"/>
      <c r="AI94" s="102">
        <v>50000</v>
      </c>
      <c r="AJ94" s="113"/>
      <c r="AK94" s="102">
        <v>100000</v>
      </c>
    </row>
    <row r="95" spans="1:37" ht="15" x14ac:dyDescent="0.2">
      <c r="A95" s="151" t="s">
        <v>616</v>
      </c>
      <c r="B95" s="152" t="s">
        <v>621</v>
      </c>
      <c r="C95" s="153">
        <v>43</v>
      </c>
      <c r="D95" s="153"/>
      <c r="E95" s="151" t="s">
        <v>101</v>
      </c>
      <c r="F95" s="174">
        <v>4224</v>
      </c>
      <c r="G95" s="155" t="s">
        <v>606</v>
      </c>
      <c r="H95" s="156"/>
      <c r="I95" s="98">
        <v>100</v>
      </c>
      <c r="J95" s="112"/>
      <c r="K95" s="98">
        <v>100</v>
      </c>
      <c r="L95" s="112"/>
      <c r="M95" s="102">
        <v>100</v>
      </c>
      <c r="N95" s="113"/>
      <c r="O95" s="102">
        <v>100</v>
      </c>
      <c r="P95" s="113"/>
      <c r="Q95" s="102">
        <v>100</v>
      </c>
      <c r="R95" s="113"/>
      <c r="S95" s="102">
        <v>100</v>
      </c>
      <c r="T95" s="113"/>
      <c r="U95" s="98">
        <v>2000</v>
      </c>
      <c r="V95" s="112"/>
      <c r="W95" s="102">
        <v>2000</v>
      </c>
      <c r="X95" s="113"/>
      <c r="Y95" s="102">
        <v>2000</v>
      </c>
      <c r="Z95" s="113"/>
      <c r="AA95" s="102">
        <v>2000</v>
      </c>
      <c r="AB95" s="113"/>
      <c r="AC95" s="102">
        <v>100</v>
      </c>
      <c r="AD95" s="113"/>
      <c r="AE95" s="102">
        <v>2000</v>
      </c>
      <c r="AF95" s="113"/>
      <c r="AG95" s="102">
        <v>2000</v>
      </c>
      <c r="AH95" s="113"/>
      <c r="AI95" s="102">
        <v>2000</v>
      </c>
      <c r="AJ95" s="113"/>
      <c r="AK95" s="102">
        <v>100</v>
      </c>
    </row>
    <row r="96" spans="1:37" ht="15" x14ac:dyDescent="0.2">
      <c r="A96" s="151" t="s">
        <v>616</v>
      </c>
      <c r="B96" s="152" t="s">
        <v>621</v>
      </c>
      <c r="C96" s="153">
        <v>43</v>
      </c>
      <c r="D96" s="153"/>
      <c r="E96" s="151" t="s">
        <v>101</v>
      </c>
      <c r="F96" s="174">
        <v>4225</v>
      </c>
      <c r="G96" s="155" t="s">
        <v>601</v>
      </c>
      <c r="H96" s="156"/>
      <c r="I96" s="98">
        <v>89100</v>
      </c>
      <c r="J96" s="112"/>
      <c r="K96" s="98">
        <v>100</v>
      </c>
      <c r="L96" s="112"/>
      <c r="M96" s="102">
        <v>100</v>
      </c>
      <c r="N96" s="113"/>
      <c r="O96" s="102">
        <v>100</v>
      </c>
      <c r="P96" s="113"/>
      <c r="Q96" s="102">
        <v>100</v>
      </c>
      <c r="R96" s="113"/>
      <c r="S96" s="102">
        <v>80000</v>
      </c>
      <c r="T96" s="113"/>
      <c r="U96" s="98">
        <v>100</v>
      </c>
      <c r="V96" s="112"/>
      <c r="W96" s="102">
        <v>100</v>
      </c>
      <c r="X96" s="113"/>
      <c r="Y96" s="102">
        <v>100</v>
      </c>
      <c r="Z96" s="113"/>
      <c r="AA96" s="102">
        <v>100</v>
      </c>
      <c r="AB96" s="113"/>
      <c r="AC96" s="102">
        <v>80000</v>
      </c>
      <c r="AD96" s="113"/>
      <c r="AE96" s="102">
        <v>100</v>
      </c>
      <c r="AF96" s="113"/>
      <c r="AG96" s="102">
        <v>100</v>
      </c>
      <c r="AH96" s="113"/>
      <c r="AI96" s="102">
        <v>100</v>
      </c>
      <c r="AJ96" s="113"/>
      <c r="AK96" s="102">
        <v>80000</v>
      </c>
    </row>
    <row r="97" spans="1:37" ht="15" x14ac:dyDescent="0.2">
      <c r="A97" s="151" t="s">
        <v>616</v>
      </c>
      <c r="B97" s="152" t="s">
        <v>621</v>
      </c>
      <c r="C97" s="153">
        <v>43</v>
      </c>
      <c r="D97" s="153"/>
      <c r="E97" s="151" t="s">
        <v>101</v>
      </c>
      <c r="F97" s="174">
        <v>4227</v>
      </c>
      <c r="G97" s="155" t="s">
        <v>613</v>
      </c>
      <c r="H97" s="156"/>
      <c r="I97" s="98">
        <v>20000</v>
      </c>
      <c r="J97" s="112"/>
      <c r="K97" s="98">
        <v>20000</v>
      </c>
      <c r="L97" s="112"/>
      <c r="M97" s="102">
        <v>20000</v>
      </c>
      <c r="N97" s="113"/>
      <c r="O97" s="102">
        <v>20000</v>
      </c>
      <c r="P97" s="113"/>
      <c r="Q97" s="102">
        <v>20000</v>
      </c>
      <c r="R97" s="113"/>
      <c r="S97" s="102">
        <v>20000</v>
      </c>
      <c r="T97" s="113"/>
      <c r="U97" s="98">
        <v>10000</v>
      </c>
      <c r="V97" s="112"/>
      <c r="W97" s="102">
        <v>10000</v>
      </c>
      <c r="X97" s="113"/>
      <c r="Y97" s="102">
        <v>10000</v>
      </c>
      <c r="Z97" s="113"/>
      <c r="AA97" s="102">
        <v>10000</v>
      </c>
      <c r="AB97" s="113"/>
      <c r="AC97" s="102">
        <v>20000</v>
      </c>
      <c r="AD97" s="113"/>
      <c r="AE97" s="102">
        <v>10000</v>
      </c>
      <c r="AF97" s="113"/>
      <c r="AG97" s="102">
        <v>10000</v>
      </c>
      <c r="AH97" s="113"/>
      <c r="AI97" s="102">
        <v>10000</v>
      </c>
      <c r="AJ97" s="113"/>
      <c r="AK97" s="102">
        <v>20000</v>
      </c>
    </row>
    <row r="98" spans="1:37" ht="15.75" x14ac:dyDescent="0.2">
      <c r="A98" s="145" t="s">
        <v>616</v>
      </c>
      <c r="B98" s="146" t="s">
        <v>621</v>
      </c>
      <c r="C98" s="147">
        <v>43</v>
      </c>
      <c r="D98" s="147"/>
      <c r="E98" s="145"/>
      <c r="F98" s="168">
        <v>426</v>
      </c>
      <c r="G98" s="148"/>
      <c r="H98" s="149"/>
      <c r="I98" s="101">
        <f t="shared" ref="I98:AK98" si="32">SUM(I99:I99)</f>
        <v>6600</v>
      </c>
      <c r="J98" s="101">
        <f t="shared" si="32"/>
        <v>0</v>
      </c>
      <c r="K98" s="101">
        <f t="shared" si="32"/>
        <v>6600</v>
      </c>
      <c r="L98" s="101">
        <f t="shared" si="32"/>
        <v>0</v>
      </c>
      <c r="M98" s="108">
        <f t="shared" si="32"/>
        <v>6600</v>
      </c>
      <c r="N98" s="108">
        <f t="shared" si="32"/>
        <v>0</v>
      </c>
      <c r="O98" s="108">
        <f t="shared" si="32"/>
        <v>6600</v>
      </c>
      <c r="P98" s="108">
        <f t="shared" si="32"/>
        <v>0</v>
      </c>
      <c r="Q98" s="108">
        <f t="shared" si="32"/>
        <v>6600</v>
      </c>
      <c r="R98" s="108">
        <f t="shared" si="32"/>
        <v>0</v>
      </c>
      <c r="S98" s="108">
        <f t="shared" si="32"/>
        <v>6600</v>
      </c>
      <c r="T98" s="108">
        <f t="shared" si="32"/>
        <v>0</v>
      </c>
      <c r="U98" s="101">
        <f t="shared" si="32"/>
        <v>10000</v>
      </c>
      <c r="V98" s="101">
        <f t="shared" si="32"/>
        <v>0</v>
      </c>
      <c r="W98" s="108">
        <f t="shared" si="32"/>
        <v>10000</v>
      </c>
      <c r="X98" s="108">
        <f t="shared" si="32"/>
        <v>0</v>
      </c>
      <c r="Y98" s="108">
        <f t="shared" si="32"/>
        <v>10000</v>
      </c>
      <c r="Z98" s="108">
        <f t="shared" si="32"/>
        <v>0</v>
      </c>
      <c r="AA98" s="108">
        <f t="shared" si="32"/>
        <v>10000</v>
      </c>
      <c r="AB98" s="108">
        <f t="shared" si="32"/>
        <v>0</v>
      </c>
      <c r="AC98" s="108">
        <f t="shared" si="32"/>
        <v>6600</v>
      </c>
      <c r="AD98" s="108">
        <f t="shared" si="32"/>
        <v>0</v>
      </c>
      <c r="AE98" s="108">
        <f t="shared" si="32"/>
        <v>10000</v>
      </c>
      <c r="AF98" s="108">
        <f t="shared" si="32"/>
        <v>0</v>
      </c>
      <c r="AG98" s="108">
        <f t="shared" si="32"/>
        <v>10000</v>
      </c>
      <c r="AH98" s="108">
        <f t="shared" si="32"/>
        <v>0</v>
      </c>
      <c r="AI98" s="108">
        <f t="shared" si="32"/>
        <v>10000</v>
      </c>
      <c r="AJ98" s="108">
        <f t="shared" si="32"/>
        <v>0</v>
      </c>
      <c r="AK98" s="108">
        <f t="shared" si="32"/>
        <v>6600</v>
      </c>
    </row>
    <row r="99" spans="1:37" ht="15" x14ac:dyDescent="0.2">
      <c r="A99" s="151" t="s">
        <v>616</v>
      </c>
      <c r="B99" s="152" t="s">
        <v>621</v>
      </c>
      <c r="C99" s="153">
        <v>43</v>
      </c>
      <c r="D99" s="153"/>
      <c r="E99" s="151" t="s">
        <v>101</v>
      </c>
      <c r="F99" s="174">
        <v>4262</v>
      </c>
      <c r="G99" s="155" t="s">
        <v>86</v>
      </c>
      <c r="H99" s="156"/>
      <c r="I99" s="97">
        <v>6600</v>
      </c>
      <c r="J99" s="112"/>
      <c r="K99" s="97">
        <v>6600</v>
      </c>
      <c r="L99" s="112"/>
      <c r="M99" s="120">
        <v>6600</v>
      </c>
      <c r="N99" s="113"/>
      <c r="O99" s="120">
        <v>6600</v>
      </c>
      <c r="P99" s="113"/>
      <c r="Q99" s="120">
        <v>6600</v>
      </c>
      <c r="R99" s="113"/>
      <c r="S99" s="120">
        <v>6600</v>
      </c>
      <c r="T99" s="113"/>
      <c r="U99" s="97">
        <v>10000</v>
      </c>
      <c r="V99" s="112"/>
      <c r="W99" s="120">
        <v>10000</v>
      </c>
      <c r="X99" s="113"/>
      <c r="Y99" s="120">
        <v>10000</v>
      </c>
      <c r="Z99" s="113"/>
      <c r="AA99" s="120">
        <v>10000</v>
      </c>
      <c r="AB99" s="113"/>
      <c r="AC99" s="120">
        <v>6600</v>
      </c>
      <c r="AD99" s="113"/>
      <c r="AE99" s="120">
        <v>10000</v>
      </c>
      <c r="AF99" s="113"/>
      <c r="AG99" s="120">
        <v>10000</v>
      </c>
      <c r="AH99" s="113"/>
      <c r="AI99" s="120">
        <v>10000</v>
      </c>
      <c r="AJ99" s="113"/>
      <c r="AK99" s="120">
        <v>6600</v>
      </c>
    </row>
    <row r="100" spans="1:37" ht="90" x14ac:dyDescent="0.2">
      <c r="A100" s="175" t="s">
        <v>616</v>
      </c>
      <c r="B100" s="176" t="s">
        <v>622</v>
      </c>
      <c r="C100" s="176"/>
      <c r="D100" s="176"/>
      <c r="E100" s="176"/>
      <c r="F100" s="177"/>
      <c r="G100" s="180" t="s">
        <v>178</v>
      </c>
      <c r="H100" s="179" t="s">
        <v>603</v>
      </c>
      <c r="I100" s="100">
        <f t="shared" ref="I100:AK100" si="33">I101+I104+I107</f>
        <v>2387951</v>
      </c>
      <c r="J100" s="100">
        <f t="shared" si="33"/>
        <v>0</v>
      </c>
      <c r="K100" s="100">
        <f t="shared" si="33"/>
        <v>2427951</v>
      </c>
      <c r="L100" s="100">
        <f t="shared" si="33"/>
        <v>0</v>
      </c>
      <c r="M100" s="100">
        <f t="shared" si="33"/>
        <v>2427951</v>
      </c>
      <c r="N100" s="100">
        <f t="shared" si="33"/>
        <v>0</v>
      </c>
      <c r="O100" s="100">
        <f t="shared" si="33"/>
        <v>2427951</v>
      </c>
      <c r="P100" s="100">
        <f t="shared" si="33"/>
        <v>0</v>
      </c>
      <c r="Q100" s="100">
        <f t="shared" si="33"/>
        <v>2427951</v>
      </c>
      <c r="R100" s="100">
        <f t="shared" si="33"/>
        <v>0</v>
      </c>
      <c r="S100" s="100">
        <f t="shared" si="33"/>
        <v>2277951</v>
      </c>
      <c r="T100" s="100">
        <f t="shared" si="33"/>
        <v>0</v>
      </c>
      <c r="U100" s="100">
        <f t="shared" si="33"/>
        <v>2327951</v>
      </c>
      <c r="V100" s="100">
        <f t="shared" si="33"/>
        <v>0</v>
      </c>
      <c r="W100" s="100">
        <f t="shared" si="33"/>
        <v>2327951</v>
      </c>
      <c r="X100" s="100">
        <f t="shared" si="33"/>
        <v>0</v>
      </c>
      <c r="Y100" s="100">
        <f t="shared" si="33"/>
        <v>2327951</v>
      </c>
      <c r="Z100" s="100">
        <f t="shared" si="33"/>
        <v>0</v>
      </c>
      <c r="AA100" s="100">
        <f t="shared" si="33"/>
        <v>2327951</v>
      </c>
      <c r="AB100" s="100">
        <f t="shared" si="33"/>
        <v>0</v>
      </c>
      <c r="AC100" s="100">
        <f t="shared" si="33"/>
        <v>2227951</v>
      </c>
      <c r="AD100" s="100">
        <f t="shared" si="33"/>
        <v>0</v>
      </c>
      <c r="AE100" s="100">
        <f t="shared" si="33"/>
        <v>1160000</v>
      </c>
      <c r="AF100" s="100">
        <f t="shared" si="33"/>
        <v>0</v>
      </c>
      <c r="AG100" s="100">
        <f t="shared" si="33"/>
        <v>1160000</v>
      </c>
      <c r="AH100" s="100">
        <f t="shared" si="33"/>
        <v>0</v>
      </c>
      <c r="AI100" s="100">
        <f t="shared" si="33"/>
        <v>1160000</v>
      </c>
      <c r="AJ100" s="100">
        <f t="shared" si="33"/>
        <v>0</v>
      </c>
      <c r="AK100" s="100">
        <f t="shared" si="33"/>
        <v>1090000</v>
      </c>
    </row>
    <row r="101" spans="1:37" ht="15.75" x14ac:dyDescent="0.2">
      <c r="A101" s="170" t="s">
        <v>616</v>
      </c>
      <c r="B101" s="171" t="s">
        <v>622</v>
      </c>
      <c r="C101" s="141">
        <v>11</v>
      </c>
      <c r="D101" s="141"/>
      <c r="E101" s="171"/>
      <c r="F101" s="142">
        <v>54</v>
      </c>
      <c r="G101" s="143"/>
      <c r="H101" s="172"/>
      <c r="I101" s="105">
        <f t="shared" ref="I101:AK102" si="34">I102</f>
        <v>1459951</v>
      </c>
      <c r="J101" s="105">
        <f t="shared" si="34"/>
        <v>0</v>
      </c>
      <c r="K101" s="105">
        <f t="shared" si="34"/>
        <v>1459951</v>
      </c>
      <c r="L101" s="105">
        <f t="shared" si="34"/>
        <v>0</v>
      </c>
      <c r="M101" s="105">
        <f t="shared" si="34"/>
        <v>1459951</v>
      </c>
      <c r="N101" s="105">
        <f t="shared" si="34"/>
        <v>0</v>
      </c>
      <c r="O101" s="105">
        <f t="shared" si="34"/>
        <v>1459951</v>
      </c>
      <c r="P101" s="105">
        <f t="shared" si="34"/>
        <v>0</v>
      </c>
      <c r="Q101" s="105">
        <f t="shared" si="34"/>
        <v>1459951</v>
      </c>
      <c r="R101" s="105">
        <f t="shared" si="34"/>
        <v>0</v>
      </c>
      <c r="S101" s="105">
        <f t="shared" si="34"/>
        <v>1459951</v>
      </c>
      <c r="T101" s="105">
        <f t="shared" si="34"/>
        <v>0</v>
      </c>
      <c r="U101" s="105">
        <f t="shared" si="34"/>
        <v>1459951</v>
      </c>
      <c r="V101" s="105">
        <f t="shared" si="34"/>
        <v>0</v>
      </c>
      <c r="W101" s="105">
        <f t="shared" si="34"/>
        <v>1459951</v>
      </c>
      <c r="X101" s="105">
        <f t="shared" si="34"/>
        <v>0</v>
      </c>
      <c r="Y101" s="105">
        <f t="shared" si="34"/>
        <v>1459951</v>
      </c>
      <c r="Z101" s="105">
        <f t="shared" si="34"/>
        <v>0</v>
      </c>
      <c r="AA101" s="105">
        <f t="shared" si="34"/>
        <v>1459951</v>
      </c>
      <c r="AB101" s="105">
        <f t="shared" si="34"/>
        <v>0</v>
      </c>
      <c r="AC101" s="105">
        <f t="shared" si="34"/>
        <v>1459951</v>
      </c>
      <c r="AD101" s="105">
        <f t="shared" si="34"/>
        <v>0</v>
      </c>
      <c r="AE101" s="105">
        <f t="shared" si="34"/>
        <v>720000</v>
      </c>
      <c r="AF101" s="105">
        <f t="shared" si="34"/>
        <v>0</v>
      </c>
      <c r="AG101" s="105">
        <f t="shared" si="34"/>
        <v>720000</v>
      </c>
      <c r="AH101" s="105">
        <f t="shared" si="34"/>
        <v>0</v>
      </c>
      <c r="AI101" s="105">
        <f t="shared" si="34"/>
        <v>720000</v>
      </c>
      <c r="AJ101" s="105">
        <f t="shared" si="34"/>
        <v>0</v>
      </c>
      <c r="AK101" s="105">
        <f t="shared" si="34"/>
        <v>720000</v>
      </c>
    </row>
    <row r="102" spans="1:37" ht="15.75" x14ac:dyDescent="0.2">
      <c r="A102" s="145" t="s">
        <v>616</v>
      </c>
      <c r="B102" s="146" t="s">
        <v>622</v>
      </c>
      <c r="C102" s="147">
        <v>11</v>
      </c>
      <c r="D102" s="147"/>
      <c r="E102" s="145"/>
      <c r="F102" s="168">
        <v>541</v>
      </c>
      <c r="G102" s="148"/>
      <c r="H102" s="149"/>
      <c r="I102" s="101">
        <f t="shared" si="34"/>
        <v>1459951</v>
      </c>
      <c r="J102" s="101">
        <f t="shared" si="34"/>
        <v>0</v>
      </c>
      <c r="K102" s="101">
        <f t="shared" si="34"/>
        <v>1459951</v>
      </c>
      <c r="L102" s="101">
        <f t="shared" si="34"/>
        <v>0</v>
      </c>
      <c r="M102" s="108">
        <f t="shared" si="34"/>
        <v>1459951</v>
      </c>
      <c r="N102" s="108">
        <f t="shared" si="34"/>
        <v>0</v>
      </c>
      <c r="O102" s="108">
        <f t="shared" si="34"/>
        <v>1459951</v>
      </c>
      <c r="P102" s="108">
        <f t="shared" si="34"/>
        <v>0</v>
      </c>
      <c r="Q102" s="108">
        <f t="shared" si="34"/>
        <v>1459951</v>
      </c>
      <c r="R102" s="108">
        <f t="shared" si="34"/>
        <v>0</v>
      </c>
      <c r="S102" s="108">
        <f t="shared" si="34"/>
        <v>1459951</v>
      </c>
      <c r="T102" s="108">
        <f t="shared" si="34"/>
        <v>0</v>
      </c>
      <c r="U102" s="101">
        <f t="shared" si="34"/>
        <v>1459951</v>
      </c>
      <c r="V102" s="101">
        <f t="shared" si="34"/>
        <v>0</v>
      </c>
      <c r="W102" s="108">
        <f t="shared" si="34"/>
        <v>1459951</v>
      </c>
      <c r="X102" s="108">
        <f t="shared" si="34"/>
        <v>0</v>
      </c>
      <c r="Y102" s="108">
        <f t="shared" si="34"/>
        <v>1459951</v>
      </c>
      <c r="Z102" s="108">
        <f t="shared" si="34"/>
        <v>0</v>
      </c>
      <c r="AA102" s="108">
        <f t="shared" si="34"/>
        <v>1459951</v>
      </c>
      <c r="AB102" s="108">
        <f t="shared" si="34"/>
        <v>0</v>
      </c>
      <c r="AC102" s="108">
        <f t="shared" si="34"/>
        <v>1459951</v>
      </c>
      <c r="AD102" s="108">
        <f t="shared" si="34"/>
        <v>0</v>
      </c>
      <c r="AE102" s="108">
        <f t="shared" si="34"/>
        <v>720000</v>
      </c>
      <c r="AF102" s="108">
        <f t="shared" si="34"/>
        <v>0</v>
      </c>
      <c r="AG102" s="108">
        <f t="shared" si="34"/>
        <v>720000</v>
      </c>
      <c r="AH102" s="108">
        <f t="shared" si="34"/>
        <v>0</v>
      </c>
      <c r="AI102" s="108">
        <f t="shared" si="34"/>
        <v>720000</v>
      </c>
      <c r="AJ102" s="108">
        <f t="shared" si="34"/>
        <v>0</v>
      </c>
      <c r="AK102" s="108">
        <f t="shared" si="34"/>
        <v>720000</v>
      </c>
    </row>
    <row r="103" spans="1:37" ht="30" x14ac:dyDescent="0.2">
      <c r="A103" s="151" t="s">
        <v>616</v>
      </c>
      <c r="B103" s="152" t="s">
        <v>622</v>
      </c>
      <c r="C103" s="153">
        <v>11</v>
      </c>
      <c r="D103" s="153"/>
      <c r="E103" s="151" t="s">
        <v>101</v>
      </c>
      <c r="F103" s="174">
        <v>5413</v>
      </c>
      <c r="G103" s="155" t="s">
        <v>610</v>
      </c>
      <c r="H103" s="156"/>
      <c r="I103" s="94">
        <v>1459951</v>
      </c>
      <c r="J103" s="115"/>
      <c r="K103" s="94">
        <v>1459951</v>
      </c>
      <c r="L103" s="115"/>
      <c r="M103" s="118">
        <v>1459951</v>
      </c>
      <c r="N103" s="114"/>
      <c r="O103" s="118">
        <v>1459951</v>
      </c>
      <c r="P103" s="114"/>
      <c r="Q103" s="118">
        <v>1459951</v>
      </c>
      <c r="R103" s="114"/>
      <c r="S103" s="118">
        <v>1459951</v>
      </c>
      <c r="T103" s="114"/>
      <c r="U103" s="94">
        <v>1459951</v>
      </c>
      <c r="V103" s="115"/>
      <c r="W103" s="118">
        <v>1459951</v>
      </c>
      <c r="X103" s="114"/>
      <c r="Y103" s="118">
        <v>1459951</v>
      </c>
      <c r="Z103" s="114"/>
      <c r="AA103" s="118">
        <v>1459951</v>
      </c>
      <c r="AB103" s="114"/>
      <c r="AC103" s="118">
        <v>1459951</v>
      </c>
      <c r="AD103" s="114"/>
      <c r="AE103" s="118">
        <v>720000</v>
      </c>
      <c r="AF103" s="114"/>
      <c r="AG103" s="118">
        <v>720000</v>
      </c>
      <c r="AH103" s="114"/>
      <c r="AI103" s="118">
        <v>720000</v>
      </c>
      <c r="AJ103" s="114"/>
      <c r="AK103" s="118">
        <v>720000</v>
      </c>
    </row>
    <row r="104" spans="1:37" ht="15.75" x14ac:dyDescent="0.2">
      <c r="A104" s="170" t="s">
        <v>616</v>
      </c>
      <c r="B104" s="171" t="s">
        <v>622</v>
      </c>
      <c r="C104" s="141">
        <v>43</v>
      </c>
      <c r="D104" s="141"/>
      <c r="E104" s="171"/>
      <c r="F104" s="142">
        <v>34</v>
      </c>
      <c r="G104" s="143"/>
      <c r="H104" s="172"/>
      <c r="I104" s="105">
        <f>I105</f>
        <v>360000</v>
      </c>
      <c r="J104" s="105">
        <f>J105</f>
        <v>0</v>
      </c>
      <c r="K104" s="105">
        <f t="shared" ref="K104:AK108" si="35">K105</f>
        <v>400000</v>
      </c>
      <c r="L104" s="105">
        <f t="shared" si="35"/>
        <v>0</v>
      </c>
      <c r="M104" s="105">
        <f t="shared" si="35"/>
        <v>400000</v>
      </c>
      <c r="N104" s="105">
        <f t="shared" si="35"/>
        <v>0</v>
      </c>
      <c r="O104" s="105">
        <f t="shared" si="35"/>
        <v>400000</v>
      </c>
      <c r="P104" s="105">
        <f t="shared" si="35"/>
        <v>0</v>
      </c>
      <c r="Q104" s="105">
        <f t="shared" si="35"/>
        <v>400000</v>
      </c>
      <c r="R104" s="105">
        <f t="shared" si="35"/>
        <v>0</v>
      </c>
      <c r="S104" s="105">
        <f t="shared" si="35"/>
        <v>250000</v>
      </c>
      <c r="T104" s="105">
        <f t="shared" si="35"/>
        <v>0</v>
      </c>
      <c r="U104" s="105">
        <f t="shared" si="35"/>
        <v>300000</v>
      </c>
      <c r="V104" s="105">
        <f t="shared" si="35"/>
        <v>0</v>
      </c>
      <c r="W104" s="105">
        <f t="shared" si="35"/>
        <v>300000</v>
      </c>
      <c r="X104" s="105">
        <f t="shared" si="35"/>
        <v>0</v>
      </c>
      <c r="Y104" s="105">
        <f t="shared" si="35"/>
        <v>300000</v>
      </c>
      <c r="Z104" s="105">
        <f t="shared" si="35"/>
        <v>0</v>
      </c>
      <c r="AA104" s="105">
        <f t="shared" si="35"/>
        <v>300000</v>
      </c>
      <c r="AB104" s="105">
        <f t="shared" si="35"/>
        <v>0</v>
      </c>
      <c r="AC104" s="105">
        <f t="shared" si="35"/>
        <v>200000</v>
      </c>
      <c r="AD104" s="105">
        <f t="shared" si="35"/>
        <v>0</v>
      </c>
      <c r="AE104" s="105">
        <f t="shared" si="35"/>
        <v>150000</v>
      </c>
      <c r="AF104" s="105">
        <f t="shared" si="35"/>
        <v>0</v>
      </c>
      <c r="AG104" s="105">
        <f t="shared" si="35"/>
        <v>150000</v>
      </c>
      <c r="AH104" s="105">
        <f t="shared" si="35"/>
        <v>0</v>
      </c>
      <c r="AI104" s="105">
        <f t="shared" si="35"/>
        <v>150000</v>
      </c>
      <c r="AJ104" s="105">
        <f t="shared" si="35"/>
        <v>0</v>
      </c>
      <c r="AK104" s="105">
        <f t="shared" si="35"/>
        <v>80000</v>
      </c>
    </row>
    <row r="105" spans="1:37" ht="15.75" x14ac:dyDescent="0.2">
      <c r="A105" s="145" t="s">
        <v>616</v>
      </c>
      <c r="B105" s="146" t="s">
        <v>622</v>
      </c>
      <c r="C105" s="147">
        <v>43</v>
      </c>
      <c r="D105" s="147"/>
      <c r="E105" s="145"/>
      <c r="F105" s="168">
        <v>342</v>
      </c>
      <c r="G105" s="148"/>
      <c r="H105" s="149"/>
      <c r="I105" s="101">
        <f>I106</f>
        <v>360000</v>
      </c>
      <c r="J105" s="101">
        <f>J106</f>
        <v>0</v>
      </c>
      <c r="K105" s="101">
        <f t="shared" si="35"/>
        <v>400000</v>
      </c>
      <c r="L105" s="101">
        <f t="shared" si="35"/>
        <v>0</v>
      </c>
      <c r="M105" s="108">
        <f t="shared" si="35"/>
        <v>400000</v>
      </c>
      <c r="N105" s="108">
        <f t="shared" si="35"/>
        <v>0</v>
      </c>
      <c r="O105" s="108">
        <f t="shared" si="35"/>
        <v>400000</v>
      </c>
      <c r="P105" s="108">
        <f t="shared" si="35"/>
        <v>0</v>
      </c>
      <c r="Q105" s="108">
        <f t="shared" si="35"/>
        <v>400000</v>
      </c>
      <c r="R105" s="108">
        <f t="shared" si="35"/>
        <v>0</v>
      </c>
      <c r="S105" s="108">
        <f t="shared" si="35"/>
        <v>250000</v>
      </c>
      <c r="T105" s="108">
        <f t="shared" si="35"/>
        <v>0</v>
      </c>
      <c r="U105" s="101">
        <f t="shared" si="35"/>
        <v>300000</v>
      </c>
      <c r="V105" s="101">
        <f t="shared" si="35"/>
        <v>0</v>
      </c>
      <c r="W105" s="108">
        <f t="shared" si="35"/>
        <v>300000</v>
      </c>
      <c r="X105" s="108">
        <f t="shared" si="35"/>
        <v>0</v>
      </c>
      <c r="Y105" s="108">
        <f t="shared" si="35"/>
        <v>300000</v>
      </c>
      <c r="Z105" s="108">
        <f t="shared" si="35"/>
        <v>0</v>
      </c>
      <c r="AA105" s="108">
        <f t="shared" si="35"/>
        <v>300000</v>
      </c>
      <c r="AB105" s="108">
        <f t="shared" si="35"/>
        <v>0</v>
      </c>
      <c r="AC105" s="108">
        <f t="shared" si="35"/>
        <v>200000</v>
      </c>
      <c r="AD105" s="108">
        <f t="shared" si="35"/>
        <v>0</v>
      </c>
      <c r="AE105" s="108">
        <f t="shared" si="35"/>
        <v>150000</v>
      </c>
      <c r="AF105" s="108">
        <f t="shared" si="35"/>
        <v>0</v>
      </c>
      <c r="AG105" s="108">
        <f t="shared" si="35"/>
        <v>150000</v>
      </c>
      <c r="AH105" s="108">
        <f t="shared" si="35"/>
        <v>0</v>
      </c>
      <c r="AI105" s="108">
        <f t="shared" si="35"/>
        <v>150000</v>
      </c>
      <c r="AJ105" s="108">
        <f t="shared" si="35"/>
        <v>0</v>
      </c>
      <c r="AK105" s="108">
        <f t="shared" si="35"/>
        <v>80000</v>
      </c>
    </row>
    <row r="106" spans="1:37" ht="45" x14ac:dyDescent="0.2">
      <c r="A106" s="151" t="s">
        <v>616</v>
      </c>
      <c r="B106" s="152" t="s">
        <v>622</v>
      </c>
      <c r="C106" s="153">
        <v>43</v>
      </c>
      <c r="D106" s="153"/>
      <c r="E106" s="151" t="s">
        <v>101</v>
      </c>
      <c r="F106" s="174">
        <v>3421</v>
      </c>
      <c r="G106" s="155" t="s">
        <v>609</v>
      </c>
      <c r="H106" s="156"/>
      <c r="I106" s="94">
        <v>360000</v>
      </c>
      <c r="J106" s="112"/>
      <c r="K106" s="94">
        <v>400000</v>
      </c>
      <c r="L106" s="112"/>
      <c r="M106" s="118">
        <v>400000</v>
      </c>
      <c r="N106" s="113"/>
      <c r="O106" s="118">
        <v>400000</v>
      </c>
      <c r="P106" s="113"/>
      <c r="Q106" s="118">
        <v>400000</v>
      </c>
      <c r="R106" s="113"/>
      <c r="S106" s="118">
        <v>250000</v>
      </c>
      <c r="T106" s="113"/>
      <c r="U106" s="94">
        <v>300000</v>
      </c>
      <c r="V106" s="112"/>
      <c r="W106" s="118">
        <v>300000</v>
      </c>
      <c r="X106" s="113"/>
      <c r="Y106" s="118">
        <v>300000</v>
      </c>
      <c r="Z106" s="113"/>
      <c r="AA106" s="118">
        <v>300000</v>
      </c>
      <c r="AB106" s="113"/>
      <c r="AC106" s="118">
        <v>200000</v>
      </c>
      <c r="AD106" s="113"/>
      <c r="AE106" s="118">
        <v>150000</v>
      </c>
      <c r="AF106" s="113"/>
      <c r="AG106" s="118">
        <v>150000</v>
      </c>
      <c r="AH106" s="113"/>
      <c r="AI106" s="118">
        <v>150000</v>
      </c>
      <c r="AJ106" s="113"/>
      <c r="AK106" s="118">
        <v>80000</v>
      </c>
    </row>
    <row r="107" spans="1:37" ht="15.75" x14ac:dyDescent="0.2">
      <c r="A107" s="170" t="s">
        <v>616</v>
      </c>
      <c r="B107" s="171" t="s">
        <v>622</v>
      </c>
      <c r="C107" s="141">
        <v>43</v>
      </c>
      <c r="D107" s="141"/>
      <c r="E107" s="171"/>
      <c r="F107" s="142">
        <v>54</v>
      </c>
      <c r="G107" s="143"/>
      <c r="H107" s="172"/>
      <c r="I107" s="105">
        <f>I108</f>
        <v>568000</v>
      </c>
      <c r="J107" s="105">
        <f>J108</f>
        <v>0</v>
      </c>
      <c r="K107" s="105">
        <f t="shared" si="35"/>
        <v>568000</v>
      </c>
      <c r="L107" s="105">
        <f t="shared" si="35"/>
        <v>0</v>
      </c>
      <c r="M107" s="105">
        <f t="shared" si="35"/>
        <v>568000</v>
      </c>
      <c r="N107" s="105">
        <f t="shared" si="35"/>
        <v>0</v>
      </c>
      <c r="O107" s="105">
        <f t="shared" si="35"/>
        <v>568000</v>
      </c>
      <c r="P107" s="105">
        <f t="shared" si="35"/>
        <v>0</v>
      </c>
      <c r="Q107" s="105">
        <f t="shared" si="35"/>
        <v>568000</v>
      </c>
      <c r="R107" s="105">
        <f t="shared" si="35"/>
        <v>0</v>
      </c>
      <c r="S107" s="105">
        <f t="shared" si="35"/>
        <v>568000</v>
      </c>
      <c r="T107" s="105">
        <f t="shared" si="35"/>
        <v>0</v>
      </c>
      <c r="U107" s="105">
        <f t="shared" si="35"/>
        <v>568000</v>
      </c>
      <c r="V107" s="105">
        <f t="shared" si="35"/>
        <v>0</v>
      </c>
      <c r="W107" s="105">
        <f t="shared" si="35"/>
        <v>568000</v>
      </c>
      <c r="X107" s="105">
        <f t="shared" si="35"/>
        <v>0</v>
      </c>
      <c r="Y107" s="105">
        <f t="shared" si="35"/>
        <v>568000</v>
      </c>
      <c r="Z107" s="105">
        <f t="shared" si="35"/>
        <v>0</v>
      </c>
      <c r="AA107" s="105">
        <f t="shared" si="35"/>
        <v>568000</v>
      </c>
      <c r="AB107" s="105">
        <f t="shared" si="35"/>
        <v>0</v>
      </c>
      <c r="AC107" s="105">
        <f t="shared" si="35"/>
        <v>568000</v>
      </c>
      <c r="AD107" s="105">
        <f t="shared" si="35"/>
        <v>0</v>
      </c>
      <c r="AE107" s="105">
        <f t="shared" si="35"/>
        <v>290000</v>
      </c>
      <c r="AF107" s="105">
        <f t="shared" si="35"/>
        <v>0</v>
      </c>
      <c r="AG107" s="105">
        <f t="shared" si="35"/>
        <v>290000</v>
      </c>
      <c r="AH107" s="105">
        <f t="shared" si="35"/>
        <v>0</v>
      </c>
      <c r="AI107" s="105">
        <f t="shared" si="35"/>
        <v>290000</v>
      </c>
      <c r="AJ107" s="105">
        <f t="shared" si="35"/>
        <v>0</v>
      </c>
      <c r="AK107" s="105">
        <f t="shared" si="35"/>
        <v>290000</v>
      </c>
    </row>
    <row r="108" spans="1:37" ht="15.75" x14ac:dyDescent="0.2">
      <c r="A108" s="145" t="s">
        <v>616</v>
      </c>
      <c r="B108" s="146" t="s">
        <v>622</v>
      </c>
      <c r="C108" s="147">
        <v>43</v>
      </c>
      <c r="D108" s="147"/>
      <c r="E108" s="145"/>
      <c r="F108" s="168">
        <v>541</v>
      </c>
      <c r="G108" s="148"/>
      <c r="H108" s="149"/>
      <c r="I108" s="101">
        <f>I109</f>
        <v>568000</v>
      </c>
      <c r="J108" s="101">
        <f>J109</f>
        <v>0</v>
      </c>
      <c r="K108" s="101">
        <f t="shared" si="35"/>
        <v>568000</v>
      </c>
      <c r="L108" s="101">
        <f t="shared" si="35"/>
        <v>0</v>
      </c>
      <c r="M108" s="108">
        <f t="shared" si="35"/>
        <v>568000</v>
      </c>
      <c r="N108" s="108">
        <f t="shared" si="35"/>
        <v>0</v>
      </c>
      <c r="O108" s="108">
        <f t="shared" si="35"/>
        <v>568000</v>
      </c>
      <c r="P108" s="108">
        <f t="shared" si="35"/>
        <v>0</v>
      </c>
      <c r="Q108" s="108">
        <f t="shared" si="35"/>
        <v>568000</v>
      </c>
      <c r="R108" s="108">
        <f t="shared" si="35"/>
        <v>0</v>
      </c>
      <c r="S108" s="108">
        <f t="shared" si="35"/>
        <v>568000</v>
      </c>
      <c r="T108" s="108">
        <f t="shared" si="35"/>
        <v>0</v>
      </c>
      <c r="U108" s="101">
        <f t="shared" si="35"/>
        <v>568000</v>
      </c>
      <c r="V108" s="101">
        <f t="shared" si="35"/>
        <v>0</v>
      </c>
      <c r="W108" s="108">
        <f t="shared" si="35"/>
        <v>568000</v>
      </c>
      <c r="X108" s="108">
        <f t="shared" si="35"/>
        <v>0</v>
      </c>
      <c r="Y108" s="108">
        <f t="shared" si="35"/>
        <v>568000</v>
      </c>
      <c r="Z108" s="108">
        <f t="shared" si="35"/>
        <v>0</v>
      </c>
      <c r="AA108" s="108">
        <f t="shared" si="35"/>
        <v>568000</v>
      </c>
      <c r="AB108" s="108">
        <f t="shared" si="35"/>
        <v>0</v>
      </c>
      <c r="AC108" s="108">
        <f t="shared" si="35"/>
        <v>568000</v>
      </c>
      <c r="AD108" s="108">
        <f t="shared" si="35"/>
        <v>0</v>
      </c>
      <c r="AE108" s="108">
        <f t="shared" si="35"/>
        <v>290000</v>
      </c>
      <c r="AF108" s="108">
        <f t="shared" si="35"/>
        <v>0</v>
      </c>
      <c r="AG108" s="108">
        <f t="shared" si="35"/>
        <v>290000</v>
      </c>
      <c r="AH108" s="108">
        <f t="shared" si="35"/>
        <v>0</v>
      </c>
      <c r="AI108" s="108">
        <f t="shared" si="35"/>
        <v>290000</v>
      </c>
      <c r="AJ108" s="108">
        <f t="shared" si="35"/>
        <v>0</v>
      </c>
      <c r="AK108" s="108">
        <f t="shared" si="35"/>
        <v>290000</v>
      </c>
    </row>
    <row r="109" spans="1:37" ht="30" x14ac:dyDescent="0.2">
      <c r="A109" s="151" t="s">
        <v>616</v>
      </c>
      <c r="B109" s="152" t="s">
        <v>622</v>
      </c>
      <c r="C109" s="153">
        <v>43</v>
      </c>
      <c r="D109" s="153"/>
      <c r="E109" s="151" t="s">
        <v>101</v>
      </c>
      <c r="F109" s="174">
        <v>5413</v>
      </c>
      <c r="G109" s="155" t="s">
        <v>610</v>
      </c>
      <c r="H109" s="156"/>
      <c r="I109" s="94">
        <v>568000</v>
      </c>
      <c r="J109" s="112"/>
      <c r="K109" s="94">
        <v>568000</v>
      </c>
      <c r="L109" s="112"/>
      <c r="M109" s="118">
        <v>568000</v>
      </c>
      <c r="N109" s="113"/>
      <c r="O109" s="118">
        <v>568000</v>
      </c>
      <c r="P109" s="113"/>
      <c r="Q109" s="118">
        <v>568000</v>
      </c>
      <c r="R109" s="113"/>
      <c r="S109" s="118">
        <v>568000</v>
      </c>
      <c r="T109" s="113"/>
      <c r="U109" s="94">
        <v>568000</v>
      </c>
      <c r="V109" s="112"/>
      <c r="W109" s="118">
        <v>568000</v>
      </c>
      <c r="X109" s="113"/>
      <c r="Y109" s="118">
        <v>568000</v>
      </c>
      <c r="Z109" s="113"/>
      <c r="AA109" s="118">
        <v>568000</v>
      </c>
      <c r="AB109" s="113"/>
      <c r="AC109" s="118">
        <v>568000</v>
      </c>
      <c r="AD109" s="113"/>
      <c r="AE109" s="118">
        <v>290000</v>
      </c>
      <c r="AF109" s="113"/>
      <c r="AG109" s="118">
        <v>290000</v>
      </c>
      <c r="AH109" s="113"/>
      <c r="AI109" s="118">
        <v>290000</v>
      </c>
      <c r="AJ109" s="113"/>
      <c r="AK109" s="118">
        <v>290000</v>
      </c>
    </row>
    <row r="110" spans="1:37" ht="90" x14ac:dyDescent="0.2">
      <c r="A110" s="175" t="s">
        <v>616</v>
      </c>
      <c r="B110" s="176" t="s">
        <v>623</v>
      </c>
      <c r="C110" s="176"/>
      <c r="D110" s="176"/>
      <c r="E110" s="176"/>
      <c r="F110" s="177"/>
      <c r="G110" s="180" t="s">
        <v>624</v>
      </c>
      <c r="H110" s="179" t="s">
        <v>603</v>
      </c>
      <c r="I110" s="100">
        <f>+I117+I111+I114</f>
        <v>4047000</v>
      </c>
      <c r="J110" s="100">
        <f t="shared" ref="J110:AK110" si="36">+J117+J111+J114</f>
        <v>2947000</v>
      </c>
      <c r="K110" s="100">
        <f t="shared" si="36"/>
        <v>5640000</v>
      </c>
      <c r="L110" s="100">
        <f t="shared" si="36"/>
        <v>3640000</v>
      </c>
      <c r="M110" s="100">
        <f t="shared" si="36"/>
        <v>5103279</v>
      </c>
      <c r="N110" s="100">
        <f t="shared" si="36"/>
        <v>3103279</v>
      </c>
      <c r="O110" s="100">
        <f t="shared" si="36"/>
        <v>5103279</v>
      </c>
      <c r="P110" s="100">
        <f t="shared" si="36"/>
        <v>3103279</v>
      </c>
      <c r="Q110" s="100">
        <f t="shared" si="36"/>
        <v>5103279</v>
      </c>
      <c r="R110" s="100">
        <f t="shared" si="36"/>
        <v>3103279</v>
      </c>
      <c r="S110" s="100">
        <f t="shared" si="36"/>
        <v>5203279</v>
      </c>
      <c r="T110" s="100">
        <f t="shared" si="36"/>
        <v>3103279</v>
      </c>
      <c r="U110" s="100">
        <f t="shared" si="36"/>
        <v>2200000</v>
      </c>
      <c r="V110" s="100">
        <f t="shared" si="36"/>
        <v>200000</v>
      </c>
      <c r="W110" s="100">
        <f t="shared" si="36"/>
        <v>2200000</v>
      </c>
      <c r="X110" s="100">
        <f t="shared" si="36"/>
        <v>200000</v>
      </c>
      <c r="Y110" s="100">
        <f t="shared" si="36"/>
        <v>2020000</v>
      </c>
      <c r="Z110" s="100">
        <f t="shared" si="36"/>
        <v>20000</v>
      </c>
      <c r="AA110" s="100">
        <f t="shared" si="36"/>
        <v>2020000</v>
      </c>
      <c r="AB110" s="100">
        <f t="shared" si="36"/>
        <v>20000</v>
      </c>
      <c r="AC110" s="100">
        <f t="shared" si="36"/>
        <v>2100000</v>
      </c>
      <c r="AD110" s="100">
        <f t="shared" si="36"/>
        <v>0</v>
      </c>
      <c r="AE110" s="100">
        <f t="shared" si="36"/>
        <v>0</v>
      </c>
      <c r="AF110" s="100">
        <f t="shared" si="36"/>
        <v>0</v>
      </c>
      <c r="AG110" s="100">
        <f t="shared" si="36"/>
        <v>0</v>
      </c>
      <c r="AH110" s="100">
        <f t="shared" si="36"/>
        <v>0</v>
      </c>
      <c r="AI110" s="100">
        <f t="shared" si="36"/>
        <v>0</v>
      </c>
      <c r="AJ110" s="100">
        <f t="shared" si="36"/>
        <v>0</v>
      </c>
      <c r="AK110" s="100">
        <f t="shared" si="36"/>
        <v>0</v>
      </c>
    </row>
    <row r="111" spans="1:37" ht="15.75" x14ac:dyDescent="0.2">
      <c r="A111" s="139" t="s">
        <v>616</v>
      </c>
      <c r="B111" s="140" t="s">
        <v>623</v>
      </c>
      <c r="C111" s="141">
        <v>11</v>
      </c>
      <c r="D111" s="141"/>
      <c r="E111" s="141"/>
      <c r="F111" s="142">
        <v>42</v>
      </c>
      <c r="G111" s="143"/>
      <c r="H111" s="144"/>
      <c r="I111" s="99">
        <f t="shared" ref="I111:AK112" si="37">I112</f>
        <v>2947000</v>
      </c>
      <c r="J111" s="99">
        <f t="shared" si="37"/>
        <v>2947000</v>
      </c>
      <c r="K111" s="99">
        <f t="shared" si="37"/>
        <v>3640000</v>
      </c>
      <c r="L111" s="99">
        <f t="shared" si="37"/>
        <v>3640000</v>
      </c>
      <c r="M111" s="99">
        <f t="shared" si="37"/>
        <v>3103279</v>
      </c>
      <c r="N111" s="99">
        <f t="shared" si="37"/>
        <v>3103279</v>
      </c>
      <c r="O111" s="99">
        <f t="shared" si="37"/>
        <v>3103279</v>
      </c>
      <c r="P111" s="99">
        <f t="shared" si="37"/>
        <v>3103279</v>
      </c>
      <c r="Q111" s="99">
        <f t="shared" si="37"/>
        <v>3103279</v>
      </c>
      <c r="R111" s="99">
        <f t="shared" si="37"/>
        <v>3103279</v>
      </c>
      <c r="S111" s="99">
        <f t="shared" si="37"/>
        <v>3103279</v>
      </c>
      <c r="T111" s="99">
        <f t="shared" si="37"/>
        <v>3103279</v>
      </c>
      <c r="U111" s="99">
        <f t="shared" si="37"/>
        <v>200000</v>
      </c>
      <c r="V111" s="99">
        <f t="shared" si="37"/>
        <v>200000</v>
      </c>
      <c r="W111" s="99">
        <f t="shared" si="37"/>
        <v>200000</v>
      </c>
      <c r="X111" s="99">
        <f t="shared" si="37"/>
        <v>200000</v>
      </c>
      <c r="Y111" s="99">
        <f t="shared" si="37"/>
        <v>20000</v>
      </c>
      <c r="Z111" s="99">
        <f t="shared" si="37"/>
        <v>20000</v>
      </c>
      <c r="AA111" s="99">
        <f t="shared" si="37"/>
        <v>20000</v>
      </c>
      <c r="AB111" s="99">
        <f t="shared" si="37"/>
        <v>20000</v>
      </c>
      <c r="AC111" s="99">
        <f t="shared" si="37"/>
        <v>0</v>
      </c>
      <c r="AD111" s="99">
        <f t="shared" si="37"/>
        <v>0</v>
      </c>
      <c r="AE111" s="99">
        <f t="shared" si="37"/>
        <v>0</v>
      </c>
      <c r="AF111" s="99">
        <f t="shared" si="37"/>
        <v>0</v>
      </c>
      <c r="AG111" s="99">
        <f t="shared" si="37"/>
        <v>0</v>
      </c>
      <c r="AH111" s="99">
        <f t="shared" si="37"/>
        <v>0</v>
      </c>
      <c r="AI111" s="99">
        <f t="shared" si="37"/>
        <v>0</v>
      </c>
      <c r="AJ111" s="99">
        <f t="shared" si="37"/>
        <v>0</v>
      </c>
      <c r="AK111" s="99">
        <f t="shared" si="37"/>
        <v>0</v>
      </c>
    </row>
    <row r="112" spans="1:37" ht="15.75" x14ac:dyDescent="0.2">
      <c r="A112" s="145" t="s">
        <v>616</v>
      </c>
      <c r="B112" s="146" t="s">
        <v>623</v>
      </c>
      <c r="C112" s="147">
        <v>11</v>
      </c>
      <c r="D112" s="147"/>
      <c r="E112" s="145"/>
      <c r="F112" s="168">
        <v>421</v>
      </c>
      <c r="G112" s="148"/>
      <c r="H112" s="149"/>
      <c r="I112" s="101">
        <f t="shared" si="37"/>
        <v>2947000</v>
      </c>
      <c r="J112" s="101">
        <f t="shared" si="37"/>
        <v>2947000</v>
      </c>
      <c r="K112" s="101">
        <f t="shared" si="37"/>
        <v>3640000</v>
      </c>
      <c r="L112" s="101">
        <f t="shared" si="37"/>
        <v>3640000</v>
      </c>
      <c r="M112" s="108">
        <f t="shared" si="37"/>
        <v>3103279</v>
      </c>
      <c r="N112" s="108">
        <f t="shared" si="37"/>
        <v>3103279</v>
      </c>
      <c r="O112" s="108">
        <f t="shared" si="37"/>
        <v>3103279</v>
      </c>
      <c r="P112" s="108">
        <f t="shared" si="37"/>
        <v>3103279</v>
      </c>
      <c r="Q112" s="108">
        <f t="shared" si="37"/>
        <v>3103279</v>
      </c>
      <c r="R112" s="108">
        <f t="shared" si="37"/>
        <v>3103279</v>
      </c>
      <c r="S112" s="108">
        <f t="shared" si="37"/>
        <v>3103279</v>
      </c>
      <c r="T112" s="108">
        <f t="shared" si="37"/>
        <v>3103279</v>
      </c>
      <c r="U112" s="101">
        <f t="shared" si="37"/>
        <v>200000</v>
      </c>
      <c r="V112" s="101">
        <f t="shared" si="37"/>
        <v>200000</v>
      </c>
      <c r="W112" s="108">
        <f t="shared" si="37"/>
        <v>200000</v>
      </c>
      <c r="X112" s="108">
        <f t="shared" si="37"/>
        <v>200000</v>
      </c>
      <c r="Y112" s="108">
        <f t="shared" si="37"/>
        <v>20000</v>
      </c>
      <c r="Z112" s="108">
        <f t="shared" si="37"/>
        <v>20000</v>
      </c>
      <c r="AA112" s="108">
        <f t="shared" si="37"/>
        <v>20000</v>
      </c>
      <c r="AB112" s="108">
        <f t="shared" si="37"/>
        <v>20000</v>
      </c>
      <c r="AC112" s="108">
        <f t="shared" si="37"/>
        <v>0</v>
      </c>
      <c r="AD112" s="108">
        <f t="shared" si="37"/>
        <v>0</v>
      </c>
      <c r="AE112" s="108">
        <f t="shared" si="37"/>
        <v>0</v>
      </c>
      <c r="AF112" s="108">
        <f t="shared" si="37"/>
        <v>0</v>
      </c>
      <c r="AG112" s="108">
        <f t="shared" si="37"/>
        <v>0</v>
      </c>
      <c r="AH112" s="108">
        <f t="shared" si="37"/>
        <v>0</v>
      </c>
      <c r="AI112" s="108">
        <f t="shared" si="37"/>
        <v>0</v>
      </c>
      <c r="AJ112" s="108">
        <f t="shared" si="37"/>
        <v>0</v>
      </c>
      <c r="AK112" s="108">
        <f t="shared" si="37"/>
        <v>0</v>
      </c>
    </row>
    <row r="113" spans="1:37" ht="15" x14ac:dyDescent="0.2">
      <c r="A113" s="151" t="s">
        <v>616</v>
      </c>
      <c r="B113" s="152" t="s">
        <v>623</v>
      </c>
      <c r="C113" s="153">
        <v>11</v>
      </c>
      <c r="D113" s="153"/>
      <c r="E113" s="151" t="s">
        <v>101</v>
      </c>
      <c r="F113" s="174">
        <v>4214</v>
      </c>
      <c r="G113" s="155" t="s">
        <v>500</v>
      </c>
      <c r="H113" s="156"/>
      <c r="I113" s="97">
        <v>2947000</v>
      </c>
      <c r="J113" s="94">
        <f>I113</f>
        <v>2947000</v>
      </c>
      <c r="K113" s="97">
        <v>3640000</v>
      </c>
      <c r="L113" s="94">
        <f>K113</f>
        <v>3640000</v>
      </c>
      <c r="M113" s="120">
        <v>3103279</v>
      </c>
      <c r="N113" s="118">
        <f>M113</f>
        <v>3103279</v>
      </c>
      <c r="O113" s="120">
        <v>3103279</v>
      </c>
      <c r="P113" s="118">
        <f>O113</f>
        <v>3103279</v>
      </c>
      <c r="Q113" s="120">
        <v>3103279</v>
      </c>
      <c r="R113" s="118">
        <f>Q113</f>
        <v>3103279</v>
      </c>
      <c r="S113" s="120">
        <v>3103279</v>
      </c>
      <c r="T113" s="118">
        <f>S113</f>
        <v>3103279</v>
      </c>
      <c r="U113" s="97">
        <v>200000</v>
      </c>
      <c r="V113" s="94">
        <f>U113</f>
        <v>200000</v>
      </c>
      <c r="W113" s="120">
        <v>200000</v>
      </c>
      <c r="X113" s="118">
        <f>W113</f>
        <v>200000</v>
      </c>
      <c r="Y113" s="120">
        <v>20000</v>
      </c>
      <c r="Z113" s="118">
        <f>Y113</f>
        <v>20000</v>
      </c>
      <c r="AA113" s="120">
        <v>20000</v>
      </c>
      <c r="AB113" s="118">
        <f>AA113</f>
        <v>20000</v>
      </c>
      <c r="AC113" s="120"/>
      <c r="AD113" s="118">
        <f>AC113</f>
        <v>0</v>
      </c>
      <c r="AE113" s="120">
        <v>0</v>
      </c>
      <c r="AF113" s="118">
        <f>AE113</f>
        <v>0</v>
      </c>
      <c r="AG113" s="120">
        <v>0</v>
      </c>
      <c r="AH113" s="118">
        <f>AG113</f>
        <v>0</v>
      </c>
      <c r="AI113" s="120">
        <v>0</v>
      </c>
      <c r="AJ113" s="118">
        <f>AI113</f>
        <v>0</v>
      </c>
      <c r="AK113" s="120"/>
    </row>
    <row r="114" spans="1:37" ht="15.75" x14ac:dyDescent="0.2">
      <c r="A114" s="170" t="s">
        <v>616</v>
      </c>
      <c r="B114" s="171" t="s">
        <v>623</v>
      </c>
      <c r="C114" s="141">
        <v>43</v>
      </c>
      <c r="D114" s="141"/>
      <c r="E114" s="171"/>
      <c r="F114" s="142">
        <v>42</v>
      </c>
      <c r="G114" s="143"/>
      <c r="H114" s="172"/>
      <c r="I114" s="105">
        <f t="shared" ref="I114:AK115" si="38">I115</f>
        <v>100000</v>
      </c>
      <c r="J114" s="105">
        <f t="shared" si="38"/>
        <v>0</v>
      </c>
      <c r="K114" s="105">
        <f t="shared" si="38"/>
        <v>0</v>
      </c>
      <c r="L114" s="105">
        <f t="shared" si="38"/>
        <v>0</v>
      </c>
      <c r="M114" s="105">
        <f t="shared" si="38"/>
        <v>0</v>
      </c>
      <c r="N114" s="105">
        <f t="shared" si="38"/>
        <v>0</v>
      </c>
      <c r="O114" s="105">
        <f t="shared" si="38"/>
        <v>0</v>
      </c>
      <c r="P114" s="105">
        <f t="shared" si="38"/>
        <v>0</v>
      </c>
      <c r="Q114" s="105">
        <f t="shared" si="38"/>
        <v>0</v>
      </c>
      <c r="R114" s="105">
        <f t="shared" si="38"/>
        <v>0</v>
      </c>
      <c r="S114" s="105">
        <f t="shared" si="38"/>
        <v>100000</v>
      </c>
      <c r="T114" s="105">
        <f t="shared" si="38"/>
        <v>0</v>
      </c>
      <c r="U114" s="105">
        <f t="shared" si="38"/>
        <v>0</v>
      </c>
      <c r="V114" s="105">
        <f t="shared" si="38"/>
        <v>0</v>
      </c>
      <c r="W114" s="105">
        <f t="shared" si="38"/>
        <v>0</v>
      </c>
      <c r="X114" s="105">
        <f t="shared" si="38"/>
        <v>0</v>
      </c>
      <c r="Y114" s="105">
        <f t="shared" si="38"/>
        <v>0</v>
      </c>
      <c r="Z114" s="105">
        <f t="shared" si="38"/>
        <v>0</v>
      </c>
      <c r="AA114" s="105">
        <f t="shared" si="38"/>
        <v>0</v>
      </c>
      <c r="AB114" s="105">
        <f t="shared" si="38"/>
        <v>0</v>
      </c>
      <c r="AC114" s="105">
        <f t="shared" si="38"/>
        <v>100000</v>
      </c>
      <c r="AD114" s="105">
        <f t="shared" si="38"/>
        <v>0</v>
      </c>
      <c r="AE114" s="105">
        <f t="shared" si="38"/>
        <v>0</v>
      </c>
      <c r="AF114" s="105">
        <f t="shared" si="38"/>
        <v>0</v>
      </c>
      <c r="AG114" s="105">
        <f t="shared" si="38"/>
        <v>0</v>
      </c>
      <c r="AH114" s="105">
        <f t="shared" si="38"/>
        <v>0</v>
      </c>
      <c r="AI114" s="105">
        <f t="shared" si="38"/>
        <v>0</v>
      </c>
      <c r="AJ114" s="105">
        <f t="shared" si="38"/>
        <v>0</v>
      </c>
      <c r="AK114" s="105">
        <f t="shared" si="38"/>
        <v>0</v>
      </c>
    </row>
    <row r="115" spans="1:37" ht="15.75" x14ac:dyDescent="0.2">
      <c r="A115" s="145" t="s">
        <v>616</v>
      </c>
      <c r="B115" s="146" t="s">
        <v>623</v>
      </c>
      <c r="C115" s="147">
        <v>43</v>
      </c>
      <c r="D115" s="147"/>
      <c r="E115" s="145"/>
      <c r="F115" s="168">
        <v>421</v>
      </c>
      <c r="G115" s="148"/>
      <c r="H115" s="149"/>
      <c r="I115" s="101">
        <f t="shared" si="38"/>
        <v>100000</v>
      </c>
      <c r="J115" s="101">
        <f t="shared" si="38"/>
        <v>0</v>
      </c>
      <c r="K115" s="101">
        <f t="shared" si="38"/>
        <v>0</v>
      </c>
      <c r="L115" s="101">
        <f t="shared" si="38"/>
        <v>0</v>
      </c>
      <c r="M115" s="108">
        <f t="shared" si="38"/>
        <v>0</v>
      </c>
      <c r="N115" s="108">
        <f t="shared" si="38"/>
        <v>0</v>
      </c>
      <c r="O115" s="108">
        <f t="shared" si="38"/>
        <v>0</v>
      </c>
      <c r="P115" s="108">
        <f t="shared" si="38"/>
        <v>0</v>
      </c>
      <c r="Q115" s="108">
        <f t="shared" si="38"/>
        <v>0</v>
      </c>
      <c r="R115" s="108">
        <f t="shared" si="38"/>
        <v>0</v>
      </c>
      <c r="S115" s="108">
        <f t="shared" si="38"/>
        <v>100000</v>
      </c>
      <c r="T115" s="108">
        <f t="shared" si="38"/>
        <v>0</v>
      </c>
      <c r="U115" s="101">
        <f t="shared" si="38"/>
        <v>0</v>
      </c>
      <c r="V115" s="101">
        <f t="shared" si="38"/>
        <v>0</v>
      </c>
      <c r="W115" s="108">
        <f t="shared" si="38"/>
        <v>0</v>
      </c>
      <c r="X115" s="108">
        <f t="shared" si="38"/>
        <v>0</v>
      </c>
      <c r="Y115" s="108">
        <f t="shared" si="38"/>
        <v>0</v>
      </c>
      <c r="Z115" s="108">
        <f t="shared" si="38"/>
        <v>0</v>
      </c>
      <c r="AA115" s="108">
        <f t="shared" si="38"/>
        <v>0</v>
      </c>
      <c r="AB115" s="108">
        <f t="shared" si="38"/>
        <v>0</v>
      </c>
      <c r="AC115" s="108">
        <f t="shared" si="38"/>
        <v>100000</v>
      </c>
      <c r="AD115" s="108">
        <f t="shared" si="38"/>
        <v>0</v>
      </c>
      <c r="AE115" s="108">
        <f t="shared" si="38"/>
        <v>0</v>
      </c>
      <c r="AF115" s="108">
        <f t="shared" si="38"/>
        <v>0</v>
      </c>
      <c r="AG115" s="108">
        <f t="shared" si="38"/>
        <v>0</v>
      </c>
      <c r="AH115" s="108">
        <f t="shared" si="38"/>
        <v>0</v>
      </c>
      <c r="AI115" s="108">
        <f t="shared" si="38"/>
        <v>0</v>
      </c>
      <c r="AJ115" s="108">
        <f t="shared" si="38"/>
        <v>0</v>
      </c>
      <c r="AK115" s="108">
        <f t="shared" si="38"/>
        <v>0</v>
      </c>
    </row>
    <row r="116" spans="1:37" ht="15" x14ac:dyDescent="0.2">
      <c r="A116" s="151" t="s">
        <v>616</v>
      </c>
      <c r="B116" s="152" t="s">
        <v>623</v>
      </c>
      <c r="C116" s="153">
        <v>43</v>
      </c>
      <c r="D116" s="153"/>
      <c r="E116" s="151" t="s">
        <v>101</v>
      </c>
      <c r="F116" s="174">
        <v>4214</v>
      </c>
      <c r="G116" s="155" t="s">
        <v>500</v>
      </c>
      <c r="H116" s="156"/>
      <c r="I116" s="97">
        <v>100000</v>
      </c>
      <c r="J116" s="112"/>
      <c r="K116" s="97"/>
      <c r="L116" s="112"/>
      <c r="M116" s="120"/>
      <c r="N116" s="113"/>
      <c r="O116" s="120"/>
      <c r="P116" s="113"/>
      <c r="Q116" s="120"/>
      <c r="R116" s="113"/>
      <c r="S116" s="120">
        <v>100000</v>
      </c>
      <c r="T116" s="113"/>
      <c r="U116" s="97"/>
      <c r="V116" s="112"/>
      <c r="W116" s="120"/>
      <c r="X116" s="113"/>
      <c r="Y116" s="120"/>
      <c r="Z116" s="113"/>
      <c r="AA116" s="120"/>
      <c r="AB116" s="113"/>
      <c r="AC116" s="120">
        <v>100000</v>
      </c>
      <c r="AD116" s="113"/>
      <c r="AE116" s="120">
        <v>0</v>
      </c>
      <c r="AF116" s="113"/>
      <c r="AG116" s="120">
        <v>0</v>
      </c>
      <c r="AH116" s="113"/>
      <c r="AI116" s="120">
        <v>0</v>
      </c>
      <c r="AJ116" s="113"/>
      <c r="AK116" s="120"/>
    </row>
    <row r="117" spans="1:37" ht="15.75" x14ac:dyDescent="0.2">
      <c r="A117" s="170" t="s">
        <v>616</v>
      </c>
      <c r="B117" s="171" t="s">
        <v>623</v>
      </c>
      <c r="C117" s="141">
        <v>52</v>
      </c>
      <c r="D117" s="141">
        <v>5011</v>
      </c>
      <c r="E117" s="171"/>
      <c r="F117" s="142">
        <v>42</v>
      </c>
      <c r="G117" s="143"/>
      <c r="H117" s="172"/>
      <c r="I117" s="105">
        <f t="shared" ref="I117:AK118" si="39">I118</f>
        <v>1000000</v>
      </c>
      <c r="J117" s="105">
        <f t="shared" si="39"/>
        <v>0</v>
      </c>
      <c r="K117" s="105">
        <f t="shared" si="39"/>
        <v>2000000</v>
      </c>
      <c r="L117" s="105">
        <f t="shared" si="39"/>
        <v>0</v>
      </c>
      <c r="M117" s="105">
        <f t="shared" si="39"/>
        <v>2000000</v>
      </c>
      <c r="N117" s="105">
        <f t="shared" si="39"/>
        <v>0</v>
      </c>
      <c r="O117" s="105">
        <f t="shared" si="39"/>
        <v>2000000</v>
      </c>
      <c r="P117" s="105">
        <f t="shared" si="39"/>
        <v>0</v>
      </c>
      <c r="Q117" s="105">
        <f t="shared" si="39"/>
        <v>2000000</v>
      </c>
      <c r="R117" s="105">
        <f t="shared" si="39"/>
        <v>0</v>
      </c>
      <c r="S117" s="105">
        <f t="shared" si="39"/>
        <v>2000000</v>
      </c>
      <c r="T117" s="105">
        <f t="shared" si="39"/>
        <v>0</v>
      </c>
      <c r="U117" s="105">
        <f t="shared" si="39"/>
        <v>2000000</v>
      </c>
      <c r="V117" s="105">
        <f t="shared" si="39"/>
        <v>0</v>
      </c>
      <c r="W117" s="105">
        <f t="shared" si="39"/>
        <v>2000000</v>
      </c>
      <c r="X117" s="105">
        <f t="shared" si="39"/>
        <v>0</v>
      </c>
      <c r="Y117" s="105">
        <f t="shared" si="39"/>
        <v>2000000</v>
      </c>
      <c r="Z117" s="105">
        <f t="shared" si="39"/>
        <v>0</v>
      </c>
      <c r="AA117" s="105">
        <f t="shared" si="39"/>
        <v>2000000</v>
      </c>
      <c r="AB117" s="105">
        <f t="shared" si="39"/>
        <v>0</v>
      </c>
      <c r="AC117" s="105">
        <f t="shared" si="39"/>
        <v>2000000</v>
      </c>
      <c r="AD117" s="105">
        <f t="shared" si="39"/>
        <v>0</v>
      </c>
      <c r="AE117" s="105">
        <f t="shared" si="39"/>
        <v>0</v>
      </c>
      <c r="AF117" s="105">
        <f t="shared" si="39"/>
        <v>0</v>
      </c>
      <c r="AG117" s="105">
        <f t="shared" si="39"/>
        <v>0</v>
      </c>
      <c r="AH117" s="105">
        <f t="shared" si="39"/>
        <v>0</v>
      </c>
      <c r="AI117" s="105">
        <f t="shared" si="39"/>
        <v>0</v>
      </c>
      <c r="AJ117" s="105">
        <f t="shared" si="39"/>
        <v>0</v>
      </c>
      <c r="AK117" s="105">
        <f t="shared" si="39"/>
        <v>0</v>
      </c>
    </row>
    <row r="118" spans="1:37" ht="15.75" x14ac:dyDescent="0.2">
      <c r="A118" s="145" t="s">
        <v>616</v>
      </c>
      <c r="B118" s="146" t="s">
        <v>623</v>
      </c>
      <c r="C118" s="147">
        <v>52</v>
      </c>
      <c r="D118" s="147">
        <v>5011</v>
      </c>
      <c r="E118" s="145"/>
      <c r="F118" s="168">
        <v>421</v>
      </c>
      <c r="G118" s="148"/>
      <c r="H118" s="149"/>
      <c r="I118" s="101">
        <f t="shared" si="39"/>
        <v>1000000</v>
      </c>
      <c r="J118" s="101">
        <f t="shared" si="39"/>
        <v>0</v>
      </c>
      <c r="K118" s="101">
        <f t="shared" si="39"/>
        <v>2000000</v>
      </c>
      <c r="L118" s="101">
        <f t="shared" si="39"/>
        <v>0</v>
      </c>
      <c r="M118" s="108">
        <f t="shared" si="39"/>
        <v>2000000</v>
      </c>
      <c r="N118" s="108">
        <f t="shared" si="39"/>
        <v>0</v>
      </c>
      <c r="O118" s="108">
        <f t="shared" si="39"/>
        <v>2000000</v>
      </c>
      <c r="P118" s="108">
        <f t="shared" si="39"/>
        <v>0</v>
      </c>
      <c r="Q118" s="108">
        <f t="shared" si="39"/>
        <v>2000000</v>
      </c>
      <c r="R118" s="108">
        <f t="shared" si="39"/>
        <v>0</v>
      </c>
      <c r="S118" s="108">
        <f t="shared" si="39"/>
        <v>2000000</v>
      </c>
      <c r="T118" s="108">
        <f t="shared" si="39"/>
        <v>0</v>
      </c>
      <c r="U118" s="101">
        <f t="shared" si="39"/>
        <v>2000000</v>
      </c>
      <c r="V118" s="101">
        <f t="shared" si="39"/>
        <v>0</v>
      </c>
      <c r="W118" s="108">
        <f t="shared" si="39"/>
        <v>2000000</v>
      </c>
      <c r="X118" s="108">
        <f t="shared" si="39"/>
        <v>0</v>
      </c>
      <c r="Y118" s="108">
        <f t="shared" si="39"/>
        <v>2000000</v>
      </c>
      <c r="Z118" s="108">
        <f t="shared" si="39"/>
        <v>0</v>
      </c>
      <c r="AA118" s="108">
        <f t="shared" si="39"/>
        <v>2000000</v>
      </c>
      <c r="AB118" s="108">
        <f t="shared" si="39"/>
        <v>0</v>
      </c>
      <c r="AC118" s="108">
        <f t="shared" si="39"/>
        <v>2000000</v>
      </c>
      <c r="AD118" s="108">
        <f t="shared" si="39"/>
        <v>0</v>
      </c>
      <c r="AE118" s="108">
        <f t="shared" si="39"/>
        <v>0</v>
      </c>
      <c r="AF118" s="108">
        <f t="shared" si="39"/>
        <v>0</v>
      </c>
      <c r="AG118" s="108">
        <f t="shared" si="39"/>
        <v>0</v>
      </c>
      <c r="AH118" s="108">
        <f t="shared" si="39"/>
        <v>0</v>
      </c>
      <c r="AI118" s="108">
        <f t="shared" si="39"/>
        <v>0</v>
      </c>
      <c r="AJ118" s="108">
        <f t="shared" si="39"/>
        <v>0</v>
      </c>
      <c r="AK118" s="108">
        <f t="shared" si="39"/>
        <v>0</v>
      </c>
    </row>
    <row r="119" spans="1:37" ht="15" x14ac:dyDescent="0.2">
      <c r="A119" s="151" t="s">
        <v>616</v>
      </c>
      <c r="B119" s="152" t="s">
        <v>623</v>
      </c>
      <c r="C119" s="153">
        <v>52</v>
      </c>
      <c r="D119" s="153">
        <v>5011</v>
      </c>
      <c r="E119" s="151" t="s">
        <v>101</v>
      </c>
      <c r="F119" s="174">
        <v>4214</v>
      </c>
      <c r="G119" s="155" t="s">
        <v>500</v>
      </c>
      <c r="H119" s="156"/>
      <c r="I119" s="97">
        <v>1000000</v>
      </c>
      <c r="J119" s="112"/>
      <c r="K119" s="97">
        <v>2000000</v>
      </c>
      <c r="L119" s="112"/>
      <c r="M119" s="120">
        <v>2000000</v>
      </c>
      <c r="N119" s="113"/>
      <c r="O119" s="120">
        <v>2000000</v>
      </c>
      <c r="P119" s="113"/>
      <c r="Q119" s="120">
        <v>2000000</v>
      </c>
      <c r="R119" s="113"/>
      <c r="S119" s="120">
        <v>2000000</v>
      </c>
      <c r="T119" s="113"/>
      <c r="U119" s="97">
        <v>2000000</v>
      </c>
      <c r="V119" s="112"/>
      <c r="W119" s="120">
        <v>2000000</v>
      </c>
      <c r="X119" s="113"/>
      <c r="Y119" s="120">
        <v>2000000</v>
      </c>
      <c r="Z119" s="113"/>
      <c r="AA119" s="120">
        <v>2000000</v>
      </c>
      <c r="AB119" s="113"/>
      <c r="AC119" s="120">
        <v>2000000</v>
      </c>
      <c r="AD119" s="113"/>
      <c r="AE119" s="120">
        <v>0</v>
      </c>
      <c r="AF119" s="113"/>
      <c r="AG119" s="120">
        <v>0</v>
      </c>
      <c r="AH119" s="113"/>
      <c r="AI119" s="120">
        <v>0</v>
      </c>
      <c r="AJ119" s="113"/>
      <c r="AK119" s="120"/>
    </row>
    <row r="120" spans="1:37" ht="67.5" x14ac:dyDescent="0.2">
      <c r="A120" s="175" t="s">
        <v>616</v>
      </c>
      <c r="B120" s="176" t="s">
        <v>625</v>
      </c>
      <c r="C120" s="176"/>
      <c r="D120" s="176"/>
      <c r="E120" s="176"/>
      <c r="F120" s="177"/>
      <c r="G120" s="180" t="s">
        <v>626</v>
      </c>
      <c r="H120" s="179" t="s">
        <v>627</v>
      </c>
      <c r="I120" s="100">
        <f t="shared" ref="I120:AK120" si="40">I127+I121</f>
        <v>7671425</v>
      </c>
      <c r="J120" s="100">
        <f t="shared" si="40"/>
        <v>3971425</v>
      </c>
      <c r="K120" s="100">
        <f t="shared" si="40"/>
        <v>3000000</v>
      </c>
      <c r="L120" s="100">
        <f t="shared" si="40"/>
        <v>2000000</v>
      </c>
      <c r="M120" s="100">
        <f t="shared" si="40"/>
        <v>3000000</v>
      </c>
      <c r="N120" s="100">
        <f t="shared" si="40"/>
        <v>2000000</v>
      </c>
      <c r="O120" s="100">
        <f t="shared" si="40"/>
        <v>3000000</v>
      </c>
      <c r="P120" s="100">
        <f t="shared" si="40"/>
        <v>2000000</v>
      </c>
      <c r="Q120" s="100">
        <f t="shared" si="40"/>
        <v>3000000</v>
      </c>
      <c r="R120" s="100">
        <f t="shared" si="40"/>
        <v>2000000</v>
      </c>
      <c r="S120" s="100">
        <f t="shared" si="40"/>
        <v>5578199</v>
      </c>
      <c r="T120" s="100">
        <f t="shared" si="40"/>
        <v>2709868</v>
      </c>
      <c r="U120" s="100">
        <f t="shared" si="40"/>
        <v>0</v>
      </c>
      <c r="V120" s="100">
        <f t="shared" si="40"/>
        <v>0</v>
      </c>
      <c r="W120" s="100">
        <f t="shared" si="40"/>
        <v>0</v>
      </c>
      <c r="X120" s="100">
        <f t="shared" si="40"/>
        <v>0</v>
      </c>
      <c r="Y120" s="100">
        <f t="shared" si="40"/>
        <v>0</v>
      </c>
      <c r="Z120" s="100">
        <f t="shared" si="40"/>
        <v>0</v>
      </c>
      <c r="AA120" s="100">
        <f t="shared" si="40"/>
        <v>0</v>
      </c>
      <c r="AB120" s="100">
        <f t="shared" si="40"/>
        <v>0</v>
      </c>
      <c r="AC120" s="100">
        <f t="shared" si="40"/>
        <v>0</v>
      </c>
      <c r="AD120" s="100">
        <f t="shared" si="40"/>
        <v>0</v>
      </c>
      <c r="AE120" s="100">
        <f t="shared" si="40"/>
        <v>0</v>
      </c>
      <c r="AF120" s="100">
        <f t="shared" si="40"/>
        <v>0</v>
      </c>
      <c r="AG120" s="100">
        <f t="shared" si="40"/>
        <v>0</v>
      </c>
      <c r="AH120" s="100">
        <f t="shared" si="40"/>
        <v>0</v>
      </c>
      <c r="AI120" s="100">
        <f t="shared" si="40"/>
        <v>0</v>
      </c>
      <c r="AJ120" s="100">
        <f t="shared" si="40"/>
        <v>0</v>
      </c>
      <c r="AK120" s="100">
        <f t="shared" si="40"/>
        <v>0</v>
      </c>
    </row>
    <row r="121" spans="1:37" ht="15.75" x14ac:dyDescent="0.2">
      <c r="A121" s="170" t="s">
        <v>616</v>
      </c>
      <c r="B121" s="171" t="s">
        <v>625</v>
      </c>
      <c r="C121" s="141">
        <v>11</v>
      </c>
      <c r="D121" s="141"/>
      <c r="E121" s="171"/>
      <c r="F121" s="142">
        <v>42</v>
      </c>
      <c r="G121" s="143"/>
      <c r="H121" s="172"/>
      <c r="I121" s="105">
        <f t="shared" ref="I121:AK121" si="41">I122+I124</f>
        <v>3971425</v>
      </c>
      <c r="J121" s="105">
        <f t="shared" si="41"/>
        <v>3971425</v>
      </c>
      <c r="K121" s="105">
        <f t="shared" si="41"/>
        <v>2000000</v>
      </c>
      <c r="L121" s="105">
        <f t="shared" si="41"/>
        <v>2000000</v>
      </c>
      <c r="M121" s="105">
        <f t="shared" si="41"/>
        <v>2000000</v>
      </c>
      <c r="N121" s="105">
        <f t="shared" si="41"/>
        <v>2000000</v>
      </c>
      <c r="O121" s="105">
        <f t="shared" si="41"/>
        <v>2000000</v>
      </c>
      <c r="P121" s="105">
        <f t="shared" si="41"/>
        <v>2000000</v>
      </c>
      <c r="Q121" s="105">
        <f t="shared" si="41"/>
        <v>2000000</v>
      </c>
      <c r="R121" s="105">
        <f t="shared" si="41"/>
        <v>2000000</v>
      </c>
      <c r="S121" s="105">
        <f t="shared" si="41"/>
        <v>2709868</v>
      </c>
      <c r="T121" s="105">
        <f t="shared" si="41"/>
        <v>2709868</v>
      </c>
      <c r="U121" s="105">
        <f t="shared" si="41"/>
        <v>0</v>
      </c>
      <c r="V121" s="105">
        <f t="shared" si="41"/>
        <v>0</v>
      </c>
      <c r="W121" s="105">
        <f t="shared" si="41"/>
        <v>0</v>
      </c>
      <c r="X121" s="105">
        <f t="shared" si="41"/>
        <v>0</v>
      </c>
      <c r="Y121" s="105">
        <f t="shared" si="41"/>
        <v>0</v>
      </c>
      <c r="Z121" s="105">
        <f t="shared" si="41"/>
        <v>0</v>
      </c>
      <c r="AA121" s="105">
        <f t="shared" si="41"/>
        <v>0</v>
      </c>
      <c r="AB121" s="105">
        <f t="shared" si="41"/>
        <v>0</v>
      </c>
      <c r="AC121" s="105">
        <f t="shared" si="41"/>
        <v>0</v>
      </c>
      <c r="AD121" s="105">
        <f t="shared" si="41"/>
        <v>0</v>
      </c>
      <c r="AE121" s="105">
        <f t="shared" si="41"/>
        <v>0</v>
      </c>
      <c r="AF121" s="105">
        <f t="shared" si="41"/>
        <v>0</v>
      </c>
      <c r="AG121" s="105">
        <f t="shared" si="41"/>
        <v>0</v>
      </c>
      <c r="AH121" s="105">
        <f t="shared" si="41"/>
        <v>0</v>
      </c>
      <c r="AI121" s="105">
        <f t="shared" si="41"/>
        <v>0</v>
      </c>
      <c r="AJ121" s="105">
        <f t="shared" si="41"/>
        <v>0</v>
      </c>
      <c r="AK121" s="105">
        <f t="shared" si="41"/>
        <v>0</v>
      </c>
    </row>
    <row r="122" spans="1:37" ht="15.75" x14ac:dyDescent="0.2">
      <c r="A122" s="145" t="s">
        <v>616</v>
      </c>
      <c r="B122" s="146" t="s">
        <v>625</v>
      </c>
      <c r="C122" s="147">
        <v>11</v>
      </c>
      <c r="D122" s="147"/>
      <c r="E122" s="145"/>
      <c r="F122" s="168">
        <v>421</v>
      </c>
      <c r="G122" s="148"/>
      <c r="H122" s="149"/>
      <c r="I122" s="101">
        <f t="shared" ref="I122:AK122" si="42">I123</f>
        <v>3971425</v>
      </c>
      <c r="J122" s="101">
        <f t="shared" si="42"/>
        <v>3971425</v>
      </c>
      <c r="K122" s="101">
        <f t="shared" si="42"/>
        <v>2000000</v>
      </c>
      <c r="L122" s="101">
        <f t="shared" si="42"/>
        <v>2000000</v>
      </c>
      <c r="M122" s="108">
        <f t="shared" si="42"/>
        <v>2000000</v>
      </c>
      <c r="N122" s="108">
        <f t="shared" si="42"/>
        <v>2000000</v>
      </c>
      <c r="O122" s="108">
        <f t="shared" si="42"/>
        <v>2000000</v>
      </c>
      <c r="P122" s="108">
        <f t="shared" si="42"/>
        <v>2000000</v>
      </c>
      <c r="Q122" s="108">
        <f t="shared" si="42"/>
        <v>2000000</v>
      </c>
      <c r="R122" s="108">
        <f t="shared" si="42"/>
        <v>2000000</v>
      </c>
      <c r="S122" s="108">
        <f t="shared" si="42"/>
        <v>2709868</v>
      </c>
      <c r="T122" s="108">
        <f t="shared" si="42"/>
        <v>2709868</v>
      </c>
      <c r="U122" s="101">
        <f t="shared" si="42"/>
        <v>0</v>
      </c>
      <c r="V122" s="101">
        <f t="shared" si="42"/>
        <v>0</v>
      </c>
      <c r="W122" s="108">
        <f t="shared" si="42"/>
        <v>0</v>
      </c>
      <c r="X122" s="108">
        <f t="shared" si="42"/>
        <v>0</v>
      </c>
      <c r="Y122" s="108">
        <f t="shared" si="42"/>
        <v>0</v>
      </c>
      <c r="Z122" s="108">
        <f t="shared" si="42"/>
        <v>0</v>
      </c>
      <c r="AA122" s="108">
        <f t="shared" si="42"/>
        <v>0</v>
      </c>
      <c r="AB122" s="108">
        <f t="shared" si="42"/>
        <v>0</v>
      </c>
      <c r="AC122" s="108">
        <f t="shared" si="42"/>
        <v>0</v>
      </c>
      <c r="AD122" s="108">
        <f t="shared" si="42"/>
        <v>0</v>
      </c>
      <c r="AE122" s="108">
        <f t="shared" si="42"/>
        <v>0</v>
      </c>
      <c r="AF122" s="108">
        <f t="shared" si="42"/>
        <v>0</v>
      </c>
      <c r="AG122" s="108">
        <f t="shared" si="42"/>
        <v>0</v>
      </c>
      <c r="AH122" s="108">
        <f t="shared" si="42"/>
        <v>0</v>
      </c>
      <c r="AI122" s="108">
        <f t="shared" si="42"/>
        <v>0</v>
      </c>
      <c r="AJ122" s="108">
        <f t="shared" si="42"/>
        <v>0</v>
      </c>
      <c r="AK122" s="108">
        <f t="shared" si="42"/>
        <v>0</v>
      </c>
    </row>
    <row r="123" spans="1:37" ht="15" x14ac:dyDescent="0.2">
      <c r="A123" s="151" t="s">
        <v>616</v>
      </c>
      <c r="B123" s="152" t="s">
        <v>625</v>
      </c>
      <c r="C123" s="153">
        <v>11</v>
      </c>
      <c r="D123" s="153"/>
      <c r="E123" s="151" t="s">
        <v>101</v>
      </c>
      <c r="F123" s="174">
        <v>4214</v>
      </c>
      <c r="G123" s="155" t="s">
        <v>500</v>
      </c>
      <c r="H123" s="156"/>
      <c r="I123" s="94">
        <v>3971425</v>
      </c>
      <c r="J123" s="94">
        <f>I123</f>
        <v>3971425</v>
      </c>
      <c r="K123" s="94">
        <v>2000000</v>
      </c>
      <c r="L123" s="94">
        <f>K123</f>
        <v>2000000</v>
      </c>
      <c r="M123" s="118">
        <v>2000000</v>
      </c>
      <c r="N123" s="118">
        <f>M123</f>
        <v>2000000</v>
      </c>
      <c r="O123" s="118">
        <v>2000000</v>
      </c>
      <c r="P123" s="118">
        <f>O123</f>
        <v>2000000</v>
      </c>
      <c r="Q123" s="118">
        <v>2000000</v>
      </c>
      <c r="R123" s="118">
        <f>Q123</f>
        <v>2000000</v>
      </c>
      <c r="S123" s="118">
        <v>2709868</v>
      </c>
      <c r="T123" s="118">
        <f>S123</f>
        <v>2709868</v>
      </c>
      <c r="U123" s="94">
        <v>0</v>
      </c>
      <c r="V123" s="94">
        <f>U123</f>
        <v>0</v>
      </c>
      <c r="W123" s="118"/>
      <c r="X123" s="118">
        <f>W123</f>
        <v>0</v>
      </c>
      <c r="Y123" s="118"/>
      <c r="Z123" s="118">
        <f>Y123</f>
        <v>0</v>
      </c>
      <c r="AA123" s="118"/>
      <c r="AB123" s="118">
        <f>AA123</f>
        <v>0</v>
      </c>
      <c r="AC123" s="118"/>
      <c r="AD123" s="118">
        <f>AC123</f>
        <v>0</v>
      </c>
      <c r="AE123" s="118"/>
      <c r="AF123" s="118">
        <f>AE123</f>
        <v>0</v>
      </c>
      <c r="AG123" s="118"/>
      <c r="AH123" s="118">
        <f>AG123</f>
        <v>0</v>
      </c>
      <c r="AI123" s="118"/>
      <c r="AJ123" s="118">
        <f>AI123</f>
        <v>0</v>
      </c>
      <c r="AK123" s="118"/>
    </row>
    <row r="124" spans="1:37" ht="15.75" x14ac:dyDescent="0.2">
      <c r="A124" s="145" t="s">
        <v>616</v>
      </c>
      <c r="B124" s="146" t="s">
        <v>625</v>
      </c>
      <c r="C124" s="147">
        <v>11</v>
      </c>
      <c r="D124" s="147"/>
      <c r="E124" s="145"/>
      <c r="F124" s="168">
        <v>422</v>
      </c>
      <c r="G124" s="148"/>
      <c r="H124" s="149"/>
      <c r="I124" s="101">
        <f t="shared" ref="I124:AK124" si="43">I125+I126</f>
        <v>0</v>
      </c>
      <c r="J124" s="101">
        <f t="shared" si="43"/>
        <v>0</v>
      </c>
      <c r="K124" s="101">
        <f t="shared" si="43"/>
        <v>0</v>
      </c>
      <c r="L124" s="101">
        <f t="shared" si="43"/>
        <v>0</v>
      </c>
      <c r="M124" s="108">
        <f t="shared" si="43"/>
        <v>0</v>
      </c>
      <c r="N124" s="108">
        <f t="shared" si="43"/>
        <v>0</v>
      </c>
      <c r="O124" s="108">
        <f t="shared" si="43"/>
        <v>0</v>
      </c>
      <c r="P124" s="108">
        <f t="shared" si="43"/>
        <v>0</v>
      </c>
      <c r="Q124" s="108">
        <f t="shared" si="43"/>
        <v>0</v>
      </c>
      <c r="R124" s="108">
        <f t="shared" si="43"/>
        <v>0</v>
      </c>
      <c r="S124" s="108">
        <f t="shared" si="43"/>
        <v>0</v>
      </c>
      <c r="T124" s="108">
        <f t="shared" si="43"/>
        <v>0</v>
      </c>
      <c r="U124" s="101">
        <f t="shared" si="43"/>
        <v>0</v>
      </c>
      <c r="V124" s="101">
        <f t="shared" si="43"/>
        <v>0</v>
      </c>
      <c r="W124" s="108">
        <f t="shared" si="43"/>
        <v>0</v>
      </c>
      <c r="X124" s="108">
        <f t="shared" si="43"/>
        <v>0</v>
      </c>
      <c r="Y124" s="108">
        <f t="shared" si="43"/>
        <v>0</v>
      </c>
      <c r="Z124" s="108">
        <f t="shared" si="43"/>
        <v>0</v>
      </c>
      <c r="AA124" s="108">
        <f t="shared" si="43"/>
        <v>0</v>
      </c>
      <c r="AB124" s="108">
        <f t="shared" si="43"/>
        <v>0</v>
      </c>
      <c r="AC124" s="108">
        <f t="shared" si="43"/>
        <v>0</v>
      </c>
      <c r="AD124" s="108">
        <f t="shared" si="43"/>
        <v>0</v>
      </c>
      <c r="AE124" s="108">
        <f t="shared" si="43"/>
        <v>0</v>
      </c>
      <c r="AF124" s="108">
        <f t="shared" si="43"/>
        <v>0</v>
      </c>
      <c r="AG124" s="108">
        <f t="shared" si="43"/>
        <v>0</v>
      </c>
      <c r="AH124" s="108">
        <f t="shared" si="43"/>
        <v>0</v>
      </c>
      <c r="AI124" s="108">
        <f t="shared" si="43"/>
        <v>0</v>
      </c>
      <c r="AJ124" s="108">
        <f t="shared" si="43"/>
        <v>0</v>
      </c>
      <c r="AK124" s="108">
        <f t="shared" si="43"/>
        <v>0</v>
      </c>
    </row>
    <row r="125" spans="1:37" ht="15" x14ac:dyDescent="0.2">
      <c r="A125" s="151" t="s">
        <v>616</v>
      </c>
      <c r="B125" s="152" t="s">
        <v>625</v>
      </c>
      <c r="C125" s="153">
        <v>11</v>
      </c>
      <c r="D125" s="153"/>
      <c r="E125" s="151" t="s">
        <v>101</v>
      </c>
      <c r="F125" s="174">
        <v>4223</v>
      </c>
      <c r="G125" s="155" t="s">
        <v>76</v>
      </c>
      <c r="H125" s="156"/>
      <c r="I125" s="94">
        <v>0</v>
      </c>
      <c r="J125" s="94">
        <f t="shared" ref="J125:J126" si="44">I125</f>
        <v>0</v>
      </c>
      <c r="K125" s="94">
        <v>0</v>
      </c>
      <c r="L125" s="94">
        <f t="shared" ref="L125:N126" si="45">K125</f>
        <v>0</v>
      </c>
      <c r="M125" s="118">
        <v>0</v>
      </c>
      <c r="N125" s="118">
        <f t="shared" si="45"/>
        <v>0</v>
      </c>
      <c r="O125" s="118">
        <v>0</v>
      </c>
      <c r="P125" s="118">
        <f t="shared" ref="P125:P126" si="46">O125</f>
        <v>0</v>
      </c>
      <c r="Q125" s="118">
        <v>0</v>
      </c>
      <c r="R125" s="118">
        <f t="shared" ref="R125:R126" si="47">Q125</f>
        <v>0</v>
      </c>
      <c r="S125" s="118"/>
      <c r="T125" s="118">
        <f t="shared" ref="T125:T126" si="48">S125</f>
        <v>0</v>
      </c>
      <c r="U125" s="94">
        <v>0</v>
      </c>
      <c r="V125" s="94">
        <f t="shared" ref="V125:X126" si="49">U125</f>
        <v>0</v>
      </c>
      <c r="W125" s="118"/>
      <c r="X125" s="118">
        <f t="shared" si="49"/>
        <v>0</v>
      </c>
      <c r="Y125" s="118"/>
      <c r="Z125" s="118">
        <f t="shared" ref="Z125:Z126" si="50">Y125</f>
        <v>0</v>
      </c>
      <c r="AA125" s="118"/>
      <c r="AB125" s="118">
        <f t="shared" ref="AB125:AB126" si="51">AA125</f>
        <v>0</v>
      </c>
      <c r="AC125" s="118"/>
      <c r="AD125" s="118">
        <f t="shared" ref="AD125:AD126" si="52">AC125</f>
        <v>0</v>
      </c>
      <c r="AE125" s="118">
        <v>0</v>
      </c>
      <c r="AF125" s="118">
        <f t="shared" ref="AF125:AF126" si="53">AE125</f>
        <v>0</v>
      </c>
      <c r="AG125" s="118">
        <v>0</v>
      </c>
      <c r="AH125" s="118">
        <f t="shared" ref="AH125:AH126" si="54">AG125</f>
        <v>0</v>
      </c>
      <c r="AI125" s="118">
        <v>0</v>
      </c>
      <c r="AJ125" s="118">
        <f t="shared" ref="AJ125:AJ126" si="55">AI125</f>
        <v>0</v>
      </c>
      <c r="AK125" s="118"/>
    </row>
    <row r="126" spans="1:37" ht="15" x14ac:dyDescent="0.2">
      <c r="A126" s="151" t="s">
        <v>616</v>
      </c>
      <c r="B126" s="152" t="s">
        <v>625</v>
      </c>
      <c r="C126" s="153">
        <v>11</v>
      </c>
      <c r="D126" s="153"/>
      <c r="E126" s="151" t="s">
        <v>101</v>
      </c>
      <c r="F126" s="174">
        <v>4227</v>
      </c>
      <c r="G126" s="155" t="s">
        <v>77</v>
      </c>
      <c r="H126" s="156"/>
      <c r="I126" s="94">
        <v>0</v>
      </c>
      <c r="J126" s="94">
        <f t="shared" si="44"/>
        <v>0</v>
      </c>
      <c r="K126" s="94">
        <v>0</v>
      </c>
      <c r="L126" s="94">
        <f t="shared" si="45"/>
        <v>0</v>
      </c>
      <c r="M126" s="118">
        <v>0</v>
      </c>
      <c r="N126" s="118">
        <f t="shared" si="45"/>
        <v>0</v>
      </c>
      <c r="O126" s="118">
        <v>0</v>
      </c>
      <c r="P126" s="118">
        <f t="shared" si="46"/>
        <v>0</v>
      </c>
      <c r="Q126" s="118">
        <v>0</v>
      </c>
      <c r="R126" s="118">
        <f t="shared" si="47"/>
        <v>0</v>
      </c>
      <c r="S126" s="118"/>
      <c r="T126" s="118">
        <f t="shared" si="48"/>
        <v>0</v>
      </c>
      <c r="U126" s="94">
        <v>0</v>
      </c>
      <c r="V126" s="94">
        <f t="shared" si="49"/>
        <v>0</v>
      </c>
      <c r="W126" s="118"/>
      <c r="X126" s="118">
        <f t="shared" si="49"/>
        <v>0</v>
      </c>
      <c r="Y126" s="118"/>
      <c r="Z126" s="118">
        <f t="shared" si="50"/>
        <v>0</v>
      </c>
      <c r="AA126" s="118"/>
      <c r="AB126" s="118">
        <f t="shared" si="51"/>
        <v>0</v>
      </c>
      <c r="AC126" s="118"/>
      <c r="AD126" s="118">
        <f t="shared" si="52"/>
        <v>0</v>
      </c>
      <c r="AE126" s="118">
        <v>0</v>
      </c>
      <c r="AF126" s="118">
        <f t="shared" si="53"/>
        <v>0</v>
      </c>
      <c r="AG126" s="118">
        <v>0</v>
      </c>
      <c r="AH126" s="118">
        <f t="shared" si="54"/>
        <v>0</v>
      </c>
      <c r="AI126" s="118">
        <v>0</v>
      </c>
      <c r="AJ126" s="118">
        <f t="shared" si="55"/>
        <v>0</v>
      </c>
      <c r="AK126" s="118"/>
    </row>
    <row r="127" spans="1:37" ht="15.75" x14ac:dyDescent="0.2">
      <c r="A127" s="170" t="s">
        <v>616</v>
      </c>
      <c r="B127" s="171" t="s">
        <v>625</v>
      </c>
      <c r="C127" s="141">
        <v>581</v>
      </c>
      <c r="D127" s="141">
        <v>58100</v>
      </c>
      <c r="E127" s="171"/>
      <c r="F127" s="142">
        <v>42</v>
      </c>
      <c r="G127" s="143"/>
      <c r="H127" s="172"/>
      <c r="I127" s="105">
        <f t="shared" ref="I127:AK127" si="56">I128</f>
        <v>3700000</v>
      </c>
      <c r="J127" s="105">
        <f t="shared" si="56"/>
        <v>0</v>
      </c>
      <c r="K127" s="105">
        <f t="shared" si="56"/>
        <v>1000000</v>
      </c>
      <c r="L127" s="105">
        <f t="shared" si="56"/>
        <v>0</v>
      </c>
      <c r="M127" s="105">
        <f t="shared" si="56"/>
        <v>1000000</v>
      </c>
      <c r="N127" s="105">
        <f t="shared" si="56"/>
        <v>0</v>
      </c>
      <c r="O127" s="105">
        <f t="shared" si="56"/>
        <v>1000000</v>
      </c>
      <c r="P127" s="105">
        <f t="shared" si="56"/>
        <v>0</v>
      </c>
      <c r="Q127" s="105">
        <f t="shared" si="56"/>
        <v>1000000</v>
      </c>
      <c r="R127" s="105">
        <f t="shared" si="56"/>
        <v>0</v>
      </c>
      <c r="S127" s="105">
        <f t="shared" si="56"/>
        <v>2868331</v>
      </c>
      <c r="T127" s="105">
        <f t="shared" si="56"/>
        <v>0</v>
      </c>
      <c r="U127" s="105">
        <f t="shared" si="56"/>
        <v>0</v>
      </c>
      <c r="V127" s="105">
        <f t="shared" si="56"/>
        <v>0</v>
      </c>
      <c r="W127" s="105">
        <f t="shared" si="56"/>
        <v>0</v>
      </c>
      <c r="X127" s="105">
        <f t="shared" si="56"/>
        <v>0</v>
      </c>
      <c r="Y127" s="105">
        <f t="shared" si="56"/>
        <v>0</v>
      </c>
      <c r="Z127" s="105">
        <f t="shared" si="56"/>
        <v>0</v>
      </c>
      <c r="AA127" s="105">
        <f t="shared" si="56"/>
        <v>0</v>
      </c>
      <c r="AB127" s="105">
        <f t="shared" si="56"/>
        <v>0</v>
      </c>
      <c r="AC127" s="105">
        <f t="shared" si="56"/>
        <v>0</v>
      </c>
      <c r="AD127" s="105">
        <f t="shared" si="56"/>
        <v>0</v>
      </c>
      <c r="AE127" s="105">
        <f t="shared" si="56"/>
        <v>0</v>
      </c>
      <c r="AF127" s="105">
        <f t="shared" si="56"/>
        <v>0</v>
      </c>
      <c r="AG127" s="105">
        <f t="shared" si="56"/>
        <v>0</v>
      </c>
      <c r="AH127" s="105">
        <f t="shared" si="56"/>
        <v>0</v>
      </c>
      <c r="AI127" s="105">
        <f t="shared" si="56"/>
        <v>0</v>
      </c>
      <c r="AJ127" s="105">
        <f t="shared" si="56"/>
        <v>0</v>
      </c>
      <c r="AK127" s="105">
        <f t="shared" si="56"/>
        <v>0</v>
      </c>
    </row>
    <row r="128" spans="1:37" ht="15.75" x14ac:dyDescent="0.2">
      <c r="A128" s="145" t="s">
        <v>616</v>
      </c>
      <c r="B128" s="146" t="s">
        <v>625</v>
      </c>
      <c r="C128" s="147">
        <v>581</v>
      </c>
      <c r="D128" s="147">
        <v>58100</v>
      </c>
      <c r="E128" s="145"/>
      <c r="F128" s="168">
        <v>421</v>
      </c>
      <c r="G128" s="148"/>
      <c r="H128" s="149"/>
      <c r="I128" s="101">
        <f t="shared" ref="I128:AK128" si="57">SUM(I129)</f>
        <v>3700000</v>
      </c>
      <c r="J128" s="101">
        <f t="shared" si="57"/>
        <v>0</v>
      </c>
      <c r="K128" s="101">
        <f t="shared" si="57"/>
        <v>1000000</v>
      </c>
      <c r="L128" s="101">
        <f t="shared" si="57"/>
        <v>0</v>
      </c>
      <c r="M128" s="108">
        <f t="shared" si="57"/>
        <v>1000000</v>
      </c>
      <c r="N128" s="108">
        <f t="shared" si="57"/>
        <v>0</v>
      </c>
      <c r="O128" s="108">
        <f t="shared" si="57"/>
        <v>1000000</v>
      </c>
      <c r="P128" s="108">
        <f t="shared" si="57"/>
        <v>0</v>
      </c>
      <c r="Q128" s="108">
        <f t="shared" si="57"/>
        <v>1000000</v>
      </c>
      <c r="R128" s="108">
        <f t="shared" si="57"/>
        <v>0</v>
      </c>
      <c r="S128" s="108">
        <f t="shared" si="57"/>
        <v>2868331</v>
      </c>
      <c r="T128" s="108">
        <f t="shared" si="57"/>
        <v>0</v>
      </c>
      <c r="U128" s="101">
        <f t="shared" si="57"/>
        <v>0</v>
      </c>
      <c r="V128" s="101">
        <f t="shared" si="57"/>
        <v>0</v>
      </c>
      <c r="W128" s="108">
        <f t="shared" si="57"/>
        <v>0</v>
      </c>
      <c r="X128" s="108">
        <f t="shared" si="57"/>
        <v>0</v>
      </c>
      <c r="Y128" s="108">
        <f t="shared" si="57"/>
        <v>0</v>
      </c>
      <c r="Z128" s="108">
        <f t="shared" si="57"/>
        <v>0</v>
      </c>
      <c r="AA128" s="108">
        <f t="shared" si="57"/>
        <v>0</v>
      </c>
      <c r="AB128" s="108">
        <f t="shared" si="57"/>
        <v>0</v>
      </c>
      <c r="AC128" s="108">
        <f t="shared" si="57"/>
        <v>0</v>
      </c>
      <c r="AD128" s="108">
        <f t="shared" si="57"/>
        <v>0</v>
      </c>
      <c r="AE128" s="108">
        <f t="shared" si="57"/>
        <v>0</v>
      </c>
      <c r="AF128" s="108">
        <f t="shared" si="57"/>
        <v>0</v>
      </c>
      <c r="AG128" s="108">
        <f t="shared" si="57"/>
        <v>0</v>
      </c>
      <c r="AH128" s="108">
        <f t="shared" si="57"/>
        <v>0</v>
      </c>
      <c r="AI128" s="108">
        <f t="shared" si="57"/>
        <v>0</v>
      </c>
      <c r="AJ128" s="108">
        <f t="shared" si="57"/>
        <v>0</v>
      </c>
      <c r="AK128" s="108">
        <f t="shared" si="57"/>
        <v>0</v>
      </c>
    </row>
    <row r="129" spans="1:37" ht="15" x14ac:dyDescent="0.2">
      <c r="A129" s="154" t="s">
        <v>616</v>
      </c>
      <c r="B129" s="152" t="s">
        <v>625</v>
      </c>
      <c r="C129" s="153">
        <v>581</v>
      </c>
      <c r="D129" s="153">
        <v>58100</v>
      </c>
      <c r="E129" s="151" t="s">
        <v>101</v>
      </c>
      <c r="F129" s="174">
        <v>4214</v>
      </c>
      <c r="G129" s="155" t="s">
        <v>500</v>
      </c>
      <c r="H129" s="156"/>
      <c r="I129" s="94">
        <v>3700000</v>
      </c>
      <c r="J129" s="112"/>
      <c r="K129" s="94">
        <v>1000000</v>
      </c>
      <c r="L129" s="112"/>
      <c r="M129" s="118">
        <v>1000000</v>
      </c>
      <c r="N129" s="113"/>
      <c r="O129" s="118">
        <v>1000000</v>
      </c>
      <c r="P129" s="113"/>
      <c r="Q129" s="118">
        <v>1000000</v>
      </c>
      <c r="R129" s="113"/>
      <c r="S129" s="118">
        <v>2868331</v>
      </c>
      <c r="T129" s="113"/>
      <c r="U129" s="94">
        <v>0</v>
      </c>
      <c r="V129" s="112"/>
      <c r="W129" s="118"/>
      <c r="X129" s="113"/>
      <c r="Y129" s="118"/>
      <c r="Z129" s="113"/>
      <c r="AA129" s="118"/>
      <c r="AB129" s="113"/>
      <c r="AC129" s="118"/>
      <c r="AD129" s="113"/>
      <c r="AE129" s="118">
        <v>0</v>
      </c>
      <c r="AF129" s="113"/>
      <c r="AG129" s="118">
        <v>0</v>
      </c>
      <c r="AH129" s="113"/>
      <c r="AI129" s="118">
        <v>0</v>
      </c>
      <c r="AJ129" s="113"/>
      <c r="AK129" s="118"/>
    </row>
    <row r="130" spans="1:37" ht="67.5" x14ac:dyDescent="0.2">
      <c r="A130" s="175" t="s">
        <v>616</v>
      </c>
      <c r="B130" s="176" t="s">
        <v>628</v>
      </c>
      <c r="C130" s="176"/>
      <c r="D130" s="176"/>
      <c r="E130" s="176"/>
      <c r="F130" s="177"/>
      <c r="G130" s="180" t="s">
        <v>629</v>
      </c>
      <c r="H130" s="179" t="s">
        <v>627</v>
      </c>
      <c r="I130" s="100">
        <f>I131+I136+I139+I144+I147+I152+I155+I160</f>
        <v>3020390</v>
      </c>
      <c r="J130" s="100">
        <f t="shared" ref="J130:AK130" si="58">J131+J136+J139+J144+J147+J152+J155+J160</f>
        <v>462173</v>
      </c>
      <c r="K130" s="100">
        <f t="shared" si="58"/>
        <v>5011658</v>
      </c>
      <c r="L130" s="100">
        <f t="shared" si="58"/>
        <v>511658</v>
      </c>
      <c r="M130" s="100">
        <f t="shared" si="58"/>
        <v>11578793</v>
      </c>
      <c r="N130" s="100">
        <f t="shared" si="58"/>
        <v>1732195</v>
      </c>
      <c r="O130" s="100">
        <f t="shared" si="58"/>
        <v>11578793</v>
      </c>
      <c r="P130" s="100">
        <f t="shared" si="58"/>
        <v>1732195</v>
      </c>
      <c r="Q130" s="100">
        <f t="shared" si="58"/>
        <v>11578793</v>
      </c>
      <c r="R130" s="100">
        <f t="shared" si="58"/>
        <v>1732195</v>
      </c>
      <c r="S130" s="100">
        <f t="shared" si="58"/>
        <v>7737627</v>
      </c>
      <c r="T130" s="100">
        <f t="shared" si="58"/>
        <v>714327</v>
      </c>
      <c r="U130" s="100">
        <f t="shared" si="58"/>
        <v>1156000</v>
      </c>
      <c r="V130" s="100">
        <f t="shared" si="58"/>
        <v>156000</v>
      </c>
      <c r="W130" s="100">
        <f t="shared" si="58"/>
        <v>10036165</v>
      </c>
      <c r="X130" s="100">
        <f t="shared" si="58"/>
        <v>1458232</v>
      </c>
      <c r="Y130" s="100">
        <f t="shared" si="58"/>
        <v>10036165</v>
      </c>
      <c r="Z130" s="100">
        <f t="shared" si="58"/>
        <v>1458232</v>
      </c>
      <c r="AA130" s="100">
        <f t="shared" si="58"/>
        <v>10036165</v>
      </c>
      <c r="AB130" s="100">
        <f t="shared" si="58"/>
        <v>1458232</v>
      </c>
      <c r="AC130" s="100">
        <f t="shared" si="58"/>
        <v>9823078</v>
      </c>
      <c r="AD130" s="100">
        <f t="shared" si="58"/>
        <v>1278232</v>
      </c>
      <c r="AE130" s="100">
        <f t="shared" si="58"/>
        <v>0</v>
      </c>
      <c r="AF130" s="100">
        <f t="shared" si="58"/>
        <v>0</v>
      </c>
      <c r="AG130" s="100">
        <f t="shared" si="58"/>
        <v>0</v>
      </c>
      <c r="AH130" s="100">
        <f t="shared" si="58"/>
        <v>0</v>
      </c>
      <c r="AI130" s="100">
        <f t="shared" si="58"/>
        <v>0</v>
      </c>
      <c r="AJ130" s="100">
        <f t="shared" si="58"/>
        <v>0</v>
      </c>
      <c r="AK130" s="100">
        <f t="shared" si="58"/>
        <v>0</v>
      </c>
    </row>
    <row r="131" spans="1:37" ht="15.75" x14ac:dyDescent="0.2">
      <c r="A131" s="171" t="s">
        <v>616</v>
      </c>
      <c r="B131" s="171" t="s">
        <v>628</v>
      </c>
      <c r="C131" s="141">
        <v>12</v>
      </c>
      <c r="D131" s="141"/>
      <c r="E131" s="171"/>
      <c r="F131" s="142">
        <v>31</v>
      </c>
      <c r="G131" s="143"/>
      <c r="H131" s="172"/>
      <c r="I131" s="105">
        <f>I132+I134</f>
        <v>2500</v>
      </c>
      <c r="J131" s="105">
        <f t="shared" ref="J131:AK131" si="59">J132+J134</f>
        <v>2500</v>
      </c>
      <c r="K131" s="105">
        <f t="shared" si="59"/>
        <v>0</v>
      </c>
      <c r="L131" s="105">
        <f t="shared" si="59"/>
        <v>0</v>
      </c>
      <c r="M131" s="105">
        <f t="shared" si="59"/>
        <v>13818</v>
      </c>
      <c r="N131" s="105">
        <f t="shared" si="59"/>
        <v>13818</v>
      </c>
      <c r="O131" s="105">
        <f t="shared" si="59"/>
        <v>13818</v>
      </c>
      <c r="P131" s="105">
        <f t="shared" si="59"/>
        <v>13818</v>
      </c>
      <c r="Q131" s="105">
        <f t="shared" si="59"/>
        <v>13818</v>
      </c>
      <c r="R131" s="105">
        <f t="shared" si="59"/>
        <v>13818</v>
      </c>
      <c r="S131" s="105">
        <f t="shared" si="59"/>
        <v>0</v>
      </c>
      <c r="T131" s="105">
        <f t="shared" si="59"/>
        <v>0</v>
      </c>
      <c r="U131" s="105">
        <f t="shared" si="59"/>
        <v>0</v>
      </c>
      <c r="V131" s="105">
        <f t="shared" si="59"/>
        <v>0</v>
      </c>
      <c r="W131" s="105">
        <f t="shared" si="59"/>
        <v>4606</v>
      </c>
      <c r="X131" s="105">
        <f t="shared" si="59"/>
        <v>4606</v>
      </c>
      <c r="Y131" s="105">
        <f t="shared" si="59"/>
        <v>4606</v>
      </c>
      <c r="Z131" s="105">
        <f t="shared" si="59"/>
        <v>4606</v>
      </c>
      <c r="AA131" s="105">
        <f t="shared" si="59"/>
        <v>4606</v>
      </c>
      <c r="AB131" s="105">
        <f t="shared" si="59"/>
        <v>4606</v>
      </c>
      <c r="AC131" s="105">
        <f t="shared" si="59"/>
        <v>0</v>
      </c>
      <c r="AD131" s="105">
        <f t="shared" si="59"/>
        <v>0</v>
      </c>
      <c r="AE131" s="105">
        <f t="shared" si="59"/>
        <v>0</v>
      </c>
      <c r="AF131" s="105">
        <f t="shared" si="59"/>
        <v>0</v>
      </c>
      <c r="AG131" s="105">
        <f t="shared" si="59"/>
        <v>0</v>
      </c>
      <c r="AH131" s="105">
        <f t="shared" si="59"/>
        <v>0</v>
      </c>
      <c r="AI131" s="105">
        <f t="shared" si="59"/>
        <v>0</v>
      </c>
      <c r="AJ131" s="105">
        <f t="shared" si="59"/>
        <v>0</v>
      </c>
      <c r="AK131" s="105">
        <f t="shared" si="59"/>
        <v>0</v>
      </c>
    </row>
    <row r="132" spans="1:37" ht="15.75" x14ac:dyDescent="0.2">
      <c r="A132" s="184" t="s">
        <v>616</v>
      </c>
      <c r="B132" s="184" t="s">
        <v>628</v>
      </c>
      <c r="C132" s="185">
        <v>12</v>
      </c>
      <c r="D132" s="185"/>
      <c r="E132" s="183"/>
      <c r="F132" s="186">
        <v>311</v>
      </c>
      <c r="G132" s="187"/>
      <c r="H132" s="188"/>
      <c r="I132" s="101">
        <f>I133</f>
        <v>2500</v>
      </c>
      <c r="J132" s="101">
        <f t="shared" ref="J132:AK132" si="60">J133</f>
        <v>2500</v>
      </c>
      <c r="K132" s="101">
        <f t="shared" si="60"/>
        <v>0</v>
      </c>
      <c r="L132" s="101">
        <f t="shared" si="60"/>
        <v>0</v>
      </c>
      <c r="M132" s="101">
        <f t="shared" si="60"/>
        <v>11538</v>
      </c>
      <c r="N132" s="101">
        <f t="shared" si="60"/>
        <v>11538</v>
      </c>
      <c r="O132" s="101">
        <f t="shared" si="60"/>
        <v>11538</v>
      </c>
      <c r="P132" s="101">
        <f t="shared" si="60"/>
        <v>11538</v>
      </c>
      <c r="Q132" s="101">
        <f t="shared" si="60"/>
        <v>11538</v>
      </c>
      <c r="R132" s="101">
        <f t="shared" si="60"/>
        <v>11538</v>
      </c>
      <c r="S132" s="101">
        <f t="shared" si="60"/>
        <v>0</v>
      </c>
      <c r="T132" s="101">
        <f t="shared" si="60"/>
        <v>0</v>
      </c>
      <c r="U132" s="101">
        <f t="shared" si="60"/>
        <v>0</v>
      </c>
      <c r="V132" s="101">
        <f t="shared" si="60"/>
        <v>0</v>
      </c>
      <c r="W132" s="101">
        <f t="shared" si="60"/>
        <v>3846</v>
      </c>
      <c r="X132" s="101">
        <f t="shared" si="60"/>
        <v>3846</v>
      </c>
      <c r="Y132" s="101">
        <f t="shared" si="60"/>
        <v>3846</v>
      </c>
      <c r="Z132" s="101">
        <f t="shared" si="60"/>
        <v>3846</v>
      </c>
      <c r="AA132" s="101">
        <f t="shared" si="60"/>
        <v>3846</v>
      </c>
      <c r="AB132" s="101">
        <f t="shared" si="60"/>
        <v>3846</v>
      </c>
      <c r="AC132" s="101">
        <f t="shared" si="60"/>
        <v>0</v>
      </c>
      <c r="AD132" s="101">
        <f t="shared" si="60"/>
        <v>0</v>
      </c>
      <c r="AE132" s="101">
        <f t="shared" si="60"/>
        <v>0</v>
      </c>
      <c r="AF132" s="101">
        <f t="shared" si="60"/>
        <v>0</v>
      </c>
      <c r="AG132" s="101">
        <f t="shared" si="60"/>
        <v>0</v>
      </c>
      <c r="AH132" s="101">
        <f t="shared" si="60"/>
        <v>0</v>
      </c>
      <c r="AI132" s="101">
        <f t="shared" si="60"/>
        <v>0</v>
      </c>
      <c r="AJ132" s="101">
        <f t="shared" si="60"/>
        <v>0</v>
      </c>
      <c r="AK132" s="101">
        <f t="shared" si="60"/>
        <v>0</v>
      </c>
    </row>
    <row r="133" spans="1:37" ht="15" x14ac:dyDescent="0.2">
      <c r="A133" s="190" t="s">
        <v>616</v>
      </c>
      <c r="B133" s="190" t="s">
        <v>628</v>
      </c>
      <c r="C133" s="181">
        <v>12</v>
      </c>
      <c r="D133" s="181"/>
      <c r="E133" s="189" t="s">
        <v>101</v>
      </c>
      <c r="F133" s="192">
        <v>3111</v>
      </c>
      <c r="G133" s="191" t="s">
        <v>630</v>
      </c>
      <c r="H133" s="182"/>
      <c r="I133" s="94">
        <v>2500</v>
      </c>
      <c r="J133" s="94">
        <f>I133</f>
        <v>2500</v>
      </c>
      <c r="K133" s="94"/>
      <c r="L133" s="94">
        <f>K133</f>
        <v>0</v>
      </c>
      <c r="M133" s="94">
        <v>11538</v>
      </c>
      <c r="N133" s="94">
        <f>M133</f>
        <v>11538</v>
      </c>
      <c r="O133" s="94">
        <v>11538</v>
      </c>
      <c r="P133" s="94">
        <f>O133</f>
        <v>11538</v>
      </c>
      <c r="Q133" s="94">
        <v>11538</v>
      </c>
      <c r="R133" s="94">
        <f>Q133</f>
        <v>11538</v>
      </c>
      <c r="S133" s="94">
        <v>0</v>
      </c>
      <c r="T133" s="94">
        <f>S133</f>
        <v>0</v>
      </c>
      <c r="U133" s="94"/>
      <c r="V133" s="94">
        <f>U133</f>
        <v>0</v>
      </c>
      <c r="W133" s="94">
        <v>3846</v>
      </c>
      <c r="X133" s="94">
        <f>W133</f>
        <v>3846</v>
      </c>
      <c r="Y133" s="94">
        <v>3846</v>
      </c>
      <c r="Z133" s="94">
        <f>Y133</f>
        <v>3846</v>
      </c>
      <c r="AA133" s="94">
        <v>3846</v>
      </c>
      <c r="AB133" s="94">
        <f>AA133</f>
        <v>3846</v>
      </c>
      <c r="AC133" s="94"/>
      <c r="AD133" s="94">
        <f>AC133</f>
        <v>0</v>
      </c>
      <c r="AE133" s="94"/>
      <c r="AF133" s="94">
        <f>AE133</f>
        <v>0</v>
      </c>
      <c r="AG133" s="94"/>
      <c r="AH133" s="94">
        <f>AG133</f>
        <v>0</v>
      </c>
      <c r="AI133" s="94"/>
      <c r="AJ133" s="94">
        <f>AI133</f>
        <v>0</v>
      </c>
      <c r="AK133" s="94"/>
    </row>
    <row r="134" spans="1:37" ht="15.75" x14ac:dyDescent="0.2">
      <c r="A134" s="184" t="s">
        <v>616</v>
      </c>
      <c r="B134" s="184" t="s">
        <v>628</v>
      </c>
      <c r="C134" s="185">
        <v>12</v>
      </c>
      <c r="D134" s="185"/>
      <c r="E134" s="183"/>
      <c r="F134" s="186">
        <v>313</v>
      </c>
      <c r="G134" s="187"/>
      <c r="H134" s="188"/>
      <c r="I134" s="101">
        <f>I135</f>
        <v>0</v>
      </c>
      <c r="J134" s="101">
        <f t="shared" ref="J134:AK134" si="61">J135</f>
        <v>0</v>
      </c>
      <c r="K134" s="101">
        <f t="shared" si="61"/>
        <v>0</v>
      </c>
      <c r="L134" s="101">
        <f t="shared" si="61"/>
        <v>0</v>
      </c>
      <c r="M134" s="101">
        <f t="shared" si="61"/>
        <v>2280</v>
      </c>
      <c r="N134" s="101">
        <f t="shared" si="61"/>
        <v>2280</v>
      </c>
      <c r="O134" s="101">
        <f t="shared" si="61"/>
        <v>2280</v>
      </c>
      <c r="P134" s="101">
        <f t="shared" si="61"/>
        <v>2280</v>
      </c>
      <c r="Q134" s="101">
        <f t="shared" si="61"/>
        <v>2280</v>
      </c>
      <c r="R134" s="101">
        <f t="shared" si="61"/>
        <v>2280</v>
      </c>
      <c r="S134" s="101">
        <f t="shared" si="61"/>
        <v>0</v>
      </c>
      <c r="T134" s="101">
        <f t="shared" si="61"/>
        <v>0</v>
      </c>
      <c r="U134" s="101">
        <f t="shared" si="61"/>
        <v>0</v>
      </c>
      <c r="V134" s="101">
        <f t="shared" si="61"/>
        <v>0</v>
      </c>
      <c r="W134" s="101">
        <f t="shared" si="61"/>
        <v>760</v>
      </c>
      <c r="X134" s="101">
        <f t="shared" si="61"/>
        <v>760</v>
      </c>
      <c r="Y134" s="101">
        <f t="shared" si="61"/>
        <v>760</v>
      </c>
      <c r="Z134" s="101">
        <f t="shared" si="61"/>
        <v>760</v>
      </c>
      <c r="AA134" s="101">
        <f t="shared" si="61"/>
        <v>760</v>
      </c>
      <c r="AB134" s="101">
        <f t="shared" si="61"/>
        <v>760</v>
      </c>
      <c r="AC134" s="101">
        <f t="shared" si="61"/>
        <v>0</v>
      </c>
      <c r="AD134" s="101">
        <f t="shared" si="61"/>
        <v>0</v>
      </c>
      <c r="AE134" s="101">
        <f t="shared" si="61"/>
        <v>0</v>
      </c>
      <c r="AF134" s="101">
        <f t="shared" si="61"/>
        <v>0</v>
      </c>
      <c r="AG134" s="101">
        <f t="shared" si="61"/>
        <v>0</v>
      </c>
      <c r="AH134" s="101">
        <f t="shared" si="61"/>
        <v>0</v>
      </c>
      <c r="AI134" s="101">
        <f t="shared" si="61"/>
        <v>0</v>
      </c>
      <c r="AJ134" s="101">
        <f t="shared" si="61"/>
        <v>0</v>
      </c>
      <c r="AK134" s="101">
        <f t="shared" si="61"/>
        <v>0</v>
      </c>
    </row>
    <row r="135" spans="1:37" ht="15" x14ac:dyDescent="0.2">
      <c r="A135" s="190" t="s">
        <v>616</v>
      </c>
      <c r="B135" s="190" t="s">
        <v>628</v>
      </c>
      <c r="C135" s="181">
        <v>12</v>
      </c>
      <c r="D135" s="181"/>
      <c r="E135" s="189" t="s">
        <v>101</v>
      </c>
      <c r="F135" s="192">
        <v>3132</v>
      </c>
      <c r="G135" s="191" t="s">
        <v>631</v>
      </c>
      <c r="H135" s="182"/>
      <c r="I135" s="94"/>
      <c r="J135" s="94">
        <f>I135</f>
        <v>0</v>
      </c>
      <c r="K135" s="94"/>
      <c r="L135" s="94">
        <f>K135</f>
        <v>0</v>
      </c>
      <c r="M135" s="94">
        <v>2280</v>
      </c>
      <c r="N135" s="94">
        <f>M135</f>
        <v>2280</v>
      </c>
      <c r="O135" s="94">
        <v>2280</v>
      </c>
      <c r="P135" s="94">
        <f>O135</f>
        <v>2280</v>
      </c>
      <c r="Q135" s="94">
        <v>2280</v>
      </c>
      <c r="R135" s="94">
        <f>Q135</f>
        <v>2280</v>
      </c>
      <c r="S135" s="94">
        <v>0</v>
      </c>
      <c r="T135" s="94">
        <f>S135</f>
        <v>0</v>
      </c>
      <c r="U135" s="94"/>
      <c r="V135" s="94">
        <f>U135</f>
        <v>0</v>
      </c>
      <c r="W135" s="94">
        <v>760</v>
      </c>
      <c r="X135" s="94">
        <f>W135</f>
        <v>760</v>
      </c>
      <c r="Y135" s="94">
        <v>760</v>
      </c>
      <c r="Z135" s="94">
        <f>Y135</f>
        <v>760</v>
      </c>
      <c r="AA135" s="94">
        <v>760</v>
      </c>
      <c r="AB135" s="94">
        <f>AA135</f>
        <v>760</v>
      </c>
      <c r="AC135" s="94"/>
      <c r="AD135" s="94">
        <f>AC135</f>
        <v>0</v>
      </c>
      <c r="AE135" s="94"/>
      <c r="AF135" s="94">
        <f>AE135</f>
        <v>0</v>
      </c>
      <c r="AG135" s="94"/>
      <c r="AH135" s="94">
        <f>AG135</f>
        <v>0</v>
      </c>
      <c r="AI135" s="94"/>
      <c r="AJ135" s="94">
        <f>AI135</f>
        <v>0</v>
      </c>
      <c r="AK135" s="94"/>
    </row>
    <row r="136" spans="1:37" ht="15.75" x14ac:dyDescent="0.2">
      <c r="A136" s="171" t="s">
        <v>616</v>
      </c>
      <c r="B136" s="171" t="s">
        <v>628</v>
      </c>
      <c r="C136" s="141">
        <v>12</v>
      </c>
      <c r="D136" s="141"/>
      <c r="E136" s="171"/>
      <c r="F136" s="142">
        <v>32</v>
      </c>
      <c r="G136" s="143"/>
      <c r="H136" s="172"/>
      <c r="I136" s="105">
        <f>I137</f>
        <v>0</v>
      </c>
      <c r="J136" s="105">
        <f t="shared" ref="J136:AK137" si="62">J137</f>
        <v>0</v>
      </c>
      <c r="K136" s="105">
        <f t="shared" si="62"/>
        <v>0</v>
      </c>
      <c r="L136" s="105">
        <f t="shared" si="62"/>
        <v>0</v>
      </c>
      <c r="M136" s="105">
        <f t="shared" si="62"/>
        <v>4050</v>
      </c>
      <c r="N136" s="105">
        <f t="shared" si="62"/>
        <v>4050</v>
      </c>
      <c r="O136" s="105">
        <f t="shared" si="62"/>
        <v>4050</v>
      </c>
      <c r="P136" s="105">
        <f t="shared" si="62"/>
        <v>4050</v>
      </c>
      <c r="Q136" s="105">
        <f t="shared" si="62"/>
        <v>4050</v>
      </c>
      <c r="R136" s="105">
        <f t="shared" si="62"/>
        <v>4050</v>
      </c>
      <c r="S136" s="105">
        <f t="shared" si="62"/>
        <v>0</v>
      </c>
      <c r="T136" s="105">
        <f t="shared" si="62"/>
        <v>0</v>
      </c>
      <c r="U136" s="105">
        <f t="shared" si="62"/>
        <v>0</v>
      </c>
      <c r="V136" s="105">
        <f t="shared" si="62"/>
        <v>0</v>
      </c>
      <c r="W136" s="105">
        <f t="shared" si="62"/>
        <v>4050</v>
      </c>
      <c r="X136" s="105">
        <f t="shared" si="62"/>
        <v>4050</v>
      </c>
      <c r="Y136" s="105">
        <f t="shared" si="62"/>
        <v>4050</v>
      </c>
      <c r="Z136" s="105">
        <f t="shared" si="62"/>
        <v>4050</v>
      </c>
      <c r="AA136" s="105">
        <f t="shared" si="62"/>
        <v>4050</v>
      </c>
      <c r="AB136" s="105">
        <f t="shared" si="62"/>
        <v>4050</v>
      </c>
      <c r="AC136" s="105">
        <f t="shared" si="62"/>
        <v>0</v>
      </c>
      <c r="AD136" s="105">
        <f t="shared" si="62"/>
        <v>0</v>
      </c>
      <c r="AE136" s="105">
        <f t="shared" si="62"/>
        <v>0</v>
      </c>
      <c r="AF136" s="105">
        <f t="shared" si="62"/>
        <v>0</v>
      </c>
      <c r="AG136" s="105">
        <f t="shared" si="62"/>
        <v>0</v>
      </c>
      <c r="AH136" s="105">
        <f t="shared" si="62"/>
        <v>0</v>
      </c>
      <c r="AI136" s="105">
        <f t="shared" si="62"/>
        <v>0</v>
      </c>
      <c r="AJ136" s="105">
        <f t="shared" si="62"/>
        <v>0</v>
      </c>
      <c r="AK136" s="105">
        <f t="shared" si="62"/>
        <v>0</v>
      </c>
    </row>
    <row r="137" spans="1:37" ht="15.75" x14ac:dyDescent="0.2">
      <c r="A137" s="184" t="s">
        <v>616</v>
      </c>
      <c r="B137" s="184" t="s">
        <v>628</v>
      </c>
      <c r="C137" s="185">
        <v>12</v>
      </c>
      <c r="D137" s="185"/>
      <c r="E137" s="183"/>
      <c r="F137" s="186">
        <v>323</v>
      </c>
      <c r="G137" s="187"/>
      <c r="H137" s="188"/>
      <c r="I137" s="101">
        <f>I138</f>
        <v>0</v>
      </c>
      <c r="J137" s="101">
        <f t="shared" si="62"/>
        <v>0</v>
      </c>
      <c r="K137" s="101">
        <f t="shared" si="62"/>
        <v>0</v>
      </c>
      <c r="L137" s="101">
        <f t="shared" si="62"/>
        <v>0</v>
      </c>
      <c r="M137" s="101">
        <f t="shared" si="62"/>
        <v>4050</v>
      </c>
      <c r="N137" s="101">
        <f t="shared" si="62"/>
        <v>4050</v>
      </c>
      <c r="O137" s="101">
        <f t="shared" si="62"/>
        <v>4050</v>
      </c>
      <c r="P137" s="101">
        <f t="shared" si="62"/>
        <v>4050</v>
      </c>
      <c r="Q137" s="101">
        <f t="shared" si="62"/>
        <v>4050</v>
      </c>
      <c r="R137" s="101">
        <f t="shared" si="62"/>
        <v>4050</v>
      </c>
      <c r="S137" s="101">
        <f t="shared" si="62"/>
        <v>0</v>
      </c>
      <c r="T137" s="101">
        <f t="shared" si="62"/>
        <v>0</v>
      </c>
      <c r="U137" s="101">
        <f t="shared" si="62"/>
        <v>0</v>
      </c>
      <c r="V137" s="101">
        <f t="shared" si="62"/>
        <v>0</v>
      </c>
      <c r="W137" s="101">
        <f t="shared" si="62"/>
        <v>4050</v>
      </c>
      <c r="X137" s="101">
        <f t="shared" si="62"/>
        <v>4050</v>
      </c>
      <c r="Y137" s="101">
        <f t="shared" si="62"/>
        <v>4050</v>
      </c>
      <c r="Z137" s="101">
        <f t="shared" si="62"/>
        <v>4050</v>
      </c>
      <c r="AA137" s="101">
        <f t="shared" si="62"/>
        <v>4050</v>
      </c>
      <c r="AB137" s="101">
        <f t="shared" si="62"/>
        <v>4050</v>
      </c>
      <c r="AC137" s="101">
        <f t="shared" si="62"/>
        <v>0</v>
      </c>
      <c r="AD137" s="101">
        <f t="shared" si="62"/>
        <v>0</v>
      </c>
      <c r="AE137" s="101">
        <f t="shared" si="62"/>
        <v>0</v>
      </c>
      <c r="AF137" s="101">
        <f t="shared" si="62"/>
        <v>0</v>
      </c>
      <c r="AG137" s="101">
        <f t="shared" si="62"/>
        <v>0</v>
      </c>
      <c r="AH137" s="101">
        <f t="shared" si="62"/>
        <v>0</v>
      </c>
      <c r="AI137" s="101">
        <f t="shared" si="62"/>
        <v>0</v>
      </c>
      <c r="AJ137" s="101">
        <f t="shared" si="62"/>
        <v>0</v>
      </c>
      <c r="AK137" s="101">
        <f t="shared" si="62"/>
        <v>0</v>
      </c>
    </row>
    <row r="138" spans="1:37" ht="15" x14ac:dyDescent="0.2">
      <c r="A138" s="190">
        <v>51327</v>
      </c>
      <c r="B138" s="190" t="s">
        <v>628</v>
      </c>
      <c r="C138" s="181">
        <v>12</v>
      </c>
      <c r="D138" s="181"/>
      <c r="E138" s="189" t="s">
        <v>101</v>
      </c>
      <c r="F138" s="192">
        <v>3233</v>
      </c>
      <c r="G138" s="191" t="s">
        <v>54</v>
      </c>
      <c r="H138" s="182"/>
      <c r="I138" s="94"/>
      <c r="J138" s="94">
        <f>I138</f>
        <v>0</v>
      </c>
      <c r="K138" s="94"/>
      <c r="L138" s="94">
        <f>K138</f>
        <v>0</v>
      </c>
      <c r="M138" s="94">
        <v>4050</v>
      </c>
      <c r="N138" s="94">
        <f>M138</f>
        <v>4050</v>
      </c>
      <c r="O138" s="94">
        <v>4050</v>
      </c>
      <c r="P138" s="94">
        <f>O138</f>
        <v>4050</v>
      </c>
      <c r="Q138" s="94">
        <v>4050</v>
      </c>
      <c r="R138" s="94">
        <f>Q138</f>
        <v>4050</v>
      </c>
      <c r="S138" s="94"/>
      <c r="T138" s="94">
        <f>S138</f>
        <v>0</v>
      </c>
      <c r="U138" s="94"/>
      <c r="V138" s="94">
        <f>U138</f>
        <v>0</v>
      </c>
      <c r="W138" s="94">
        <v>4050</v>
      </c>
      <c r="X138" s="94">
        <f>W138</f>
        <v>4050</v>
      </c>
      <c r="Y138" s="94">
        <v>4050</v>
      </c>
      <c r="Z138" s="94">
        <f>Y138</f>
        <v>4050</v>
      </c>
      <c r="AA138" s="94">
        <v>4050</v>
      </c>
      <c r="AB138" s="94">
        <f>AA138</f>
        <v>4050</v>
      </c>
      <c r="AC138" s="94"/>
      <c r="AD138" s="94">
        <f>AC138</f>
        <v>0</v>
      </c>
      <c r="AE138" s="94"/>
      <c r="AF138" s="94">
        <f>AE138</f>
        <v>0</v>
      </c>
      <c r="AG138" s="94"/>
      <c r="AH138" s="94">
        <f>AG138</f>
        <v>0</v>
      </c>
      <c r="AI138" s="94"/>
      <c r="AJ138" s="94">
        <f>AI138</f>
        <v>0</v>
      </c>
      <c r="AK138" s="94"/>
    </row>
    <row r="139" spans="1:37" ht="15.75" x14ac:dyDescent="0.2">
      <c r="A139" s="171" t="s">
        <v>616</v>
      </c>
      <c r="B139" s="171" t="s">
        <v>628</v>
      </c>
      <c r="C139" s="141">
        <v>12</v>
      </c>
      <c r="D139" s="141"/>
      <c r="E139" s="171"/>
      <c r="F139" s="142">
        <v>42</v>
      </c>
      <c r="G139" s="143"/>
      <c r="H139" s="172"/>
      <c r="I139" s="105">
        <f>I140+I142</f>
        <v>459673</v>
      </c>
      <c r="J139" s="105">
        <f t="shared" ref="J139:AK139" si="63">J140+J142</f>
        <v>459673</v>
      </c>
      <c r="K139" s="105">
        <f t="shared" si="63"/>
        <v>511658</v>
      </c>
      <c r="L139" s="105">
        <f t="shared" si="63"/>
        <v>511658</v>
      </c>
      <c r="M139" s="105">
        <f t="shared" si="63"/>
        <v>1714327</v>
      </c>
      <c r="N139" s="105">
        <f t="shared" si="63"/>
        <v>1714327</v>
      </c>
      <c r="O139" s="105">
        <f t="shared" si="63"/>
        <v>1714327</v>
      </c>
      <c r="P139" s="105">
        <f t="shared" si="63"/>
        <v>1714327</v>
      </c>
      <c r="Q139" s="105">
        <f t="shared" si="63"/>
        <v>1714327</v>
      </c>
      <c r="R139" s="105">
        <f t="shared" si="63"/>
        <v>1714327</v>
      </c>
      <c r="S139" s="105">
        <f t="shared" si="63"/>
        <v>714327</v>
      </c>
      <c r="T139" s="105">
        <f t="shared" si="63"/>
        <v>714327</v>
      </c>
      <c r="U139" s="105">
        <f t="shared" si="63"/>
        <v>156000</v>
      </c>
      <c r="V139" s="105">
        <f t="shared" si="63"/>
        <v>156000</v>
      </c>
      <c r="W139" s="105">
        <f t="shared" si="63"/>
        <v>1449576</v>
      </c>
      <c r="X139" s="105">
        <f t="shared" si="63"/>
        <v>1449576</v>
      </c>
      <c r="Y139" s="105">
        <f t="shared" si="63"/>
        <v>1449576</v>
      </c>
      <c r="Z139" s="105">
        <f t="shared" si="63"/>
        <v>1449576</v>
      </c>
      <c r="AA139" s="105">
        <f t="shared" si="63"/>
        <v>1449576</v>
      </c>
      <c r="AB139" s="105">
        <f t="shared" si="63"/>
        <v>1449576</v>
      </c>
      <c r="AC139" s="105">
        <f t="shared" si="63"/>
        <v>1278232</v>
      </c>
      <c r="AD139" s="105">
        <f t="shared" si="63"/>
        <v>1278232</v>
      </c>
      <c r="AE139" s="105">
        <f t="shared" si="63"/>
        <v>0</v>
      </c>
      <c r="AF139" s="105">
        <f t="shared" si="63"/>
        <v>0</v>
      </c>
      <c r="AG139" s="105">
        <f t="shared" si="63"/>
        <v>0</v>
      </c>
      <c r="AH139" s="105">
        <f t="shared" si="63"/>
        <v>0</v>
      </c>
      <c r="AI139" s="105">
        <f t="shared" si="63"/>
        <v>0</v>
      </c>
      <c r="AJ139" s="105">
        <f t="shared" si="63"/>
        <v>0</v>
      </c>
      <c r="AK139" s="105">
        <f t="shared" si="63"/>
        <v>0</v>
      </c>
    </row>
    <row r="140" spans="1:37" ht="15.75" x14ac:dyDescent="0.2">
      <c r="A140" s="184" t="s">
        <v>616</v>
      </c>
      <c r="B140" s="184" t="s">
        <v>628</v>
      </c>
      <c r="C140" s="185">
        <v>12</v>
      </c>
      <c r="D140" s="185"/>
      <c r="E140" s="183"/>
      <c r="F140" s="186">
        <v>421</v>
      </c>
      <c r="G140" s="187"/>
      <c r="H140" s="188"/>
      <c r="I140" s="101">
        <f t="shared" ref="I140:AF142" si="64">I141</f>
        <v>449673</v>
      </c>
      <c r="J140" s="101">
        <f t="shared" si="64"/>
        <v>449673</v>
      </c>
      <c r="K140" s="101">
        <f t="shared" si="64"/>
        <v>511658</v>
      </c>
      <c r="L140" s="101">
        <f t="shared" si="64"/>
        <v>511658</v>
      </c>
      <c r="M140" s="101">
        <f t="shared" si="64"/>
        <v>1714327</v>
      </c>
      <c r="N140" s="101">
        <f t="shared" si="64"/>
        <v>1714327</v>
      </c>
      <c r="O140" s="101">
        <f t="shared" si="64"/>
        <v>1714327</v>
      </c>
      <c r="P140" s="101">
        <f t="shared" si="64"/>
        <v>1714327</v>
      </c>
      <c r="Q140" s="101">
        <f t="shared" si="64"/>
        <v>1714327</v>
      </c>
      <c r="R140" s="101">
        <f t="shared" si="64"/>
        <v>1714327</v>
      </c>
      <c r="S140" s="101">
        <f t="shared" si="64"/>
        <v>714327</v>
      </c>
      <c r="T140" s="101">
        <f t="shared" si="64"/>
        <v>714327</v>
      </c>
      <c r="U140" s="101">
        <f t="shared" si="64"/>
        <v>156000</v>
      </c>
      <c r="V140" s="101">
        <f t="shared" si="64"/>
        <v>156000</v>
      </c>
      <c r="W140" s="101">
        <f t="shared" si="64"/>
        <v>1449576</v>
      </c>
      <c r="X140" s="101">
        <f t="shared" si="64"/>
        <v>1449576</v>
      </c>
      <c r="Y140" s="101">
        <f t="shared" si="64"/>
        <v>1449576</v>
      </c>
      <c r="Z140" s="101">
        <f t="shared" si="64"/>
        <v>1449576</v>
      </c>
      <c r="AA140" s="101">
        <f t="shared" si="64"/>
        <v>1449576</v>
      </c>
      <c r="AB140" s="101">
        <f t="shared" si="64"/>
        <v>1449576</v>
      </c>
      <c r="AC140" s="101">
        <f t="shared" si="64"/>
        <v>1278232</v>
      </c>
      <c r="AD140" s="101">
        <f t="shared" si="64"/>
        <v>1278232</v>
      </c>
      <c r="AE140" s="101">
        <f t="shared" si="64"/>
        <v>0</v>
      </c>
      <c r="AF140" s="101">
        <f t="shared" si="64"/>
        <v>0</v>
      </c>
      <c r="AG140" s="101">
        <f t="shared" ref="AG140:AK142" si="65">AG141</f>
        <v>0</v>
      </c>
      <c r="AH140" s="101">
        <f t="shared" si="65"/>
        <v>0</v>
      </c>
      <c r="AI140" s="101">
        <f t="shared" si="65"/>
        <v>0</v>
      </c>
      <c r="AJ140" s="101">
        <f t="shared" si="65"/>
        <v>0</v>
      </c>
      <c r="AK140" s="101">
        <f t="shared" si="65"/>
        <v>0</v>
      </c>
    </row>
    <row r="141" spans="1:37" ht="15" x14ac:dyDescent="0.2">
      <c r="A141" s="190" t="s">
        <v>616</v>
      </c>
      <c r="B141" s="190" t="s">
        <v>628</v>
      </c>
      <c r="C141" s="181">
        <v>12</v>
      </c>
      <c r="D141" s="181"/>
      <c r="E141" s="189" t="s">
        <v>101</v>
      </c>
      <c r="F141" s="192">
        <v>4214</v>
      </c>
      <c r="G141" s="191" t="s">
        <v>500</v>
      </c>
      <c r="H141" s="182"/>
      <c r="I141" s="94">
        <v>449673</v>
      </c>
      <c r="J141" s="94">
        <f>I141</f>
        <v>449673</v>
      </c>
      <c r="K141" s="94">
        <v>511658</v>
      </c>
      <c r="L141" s="94">
        <f>K141</f>
        <v>511658</v>
      </c>
      <c r="M141" s="94">
        <v>1714327</v>
      </c>
      <c r="N141" s="94">
        <f>M141</f>
        <v>1714327</v>
      </c>
      <c r="O141" s="94">
        <v>1714327</v>
      </c>
      <c r="P141" s="94">
        <f>O141</f>
        <v>1714327</v>
      </c>
      <c r="Q141" s="94">
        <v>1714327</v>
      </c>
      <c r="R141" s="94">
        <f>Q141</f>
        <v>1714327</v>
      </c>
      <c r="S141" s="94">
        <v>714327</v>
      </c>
      <c r="T141" s="94">
        <f>S141</f>
        <v>714327</v>
      </c>
      <c r="U141" s="94">
        <v>156000</v>
      </c>
      <c r="V141" s="94">
        <f>U141</f>
        <v>156000</v>
      </c>
      <c r="W141" s="94">
        <v>1449576</v>
      </c>
      <c r="X141" s="94">
        <f>W141</f>
        <v>1449576</v>
      </c>
      <c r="Y141" s="94">
        <v>1449576</v>
      </c>
      <c r="Z141" s="94">
        <f>Y141</f>
        <v>1449576</v>
      </c>
      <c r="AA141" s="94">
        <v>1449576</v>
      </c>
      <c r="AB141" s="94">
        <f>AA141</f>
        <v>1449576</v>
      </c>
      <c r="AC141" s="94">
        <v>1278232</v>
      </c>
      <c r="AD141" s="94">
        <f>AC141</f>
        <v>1278232</v>
      </c>
      <c r="AE141" s="94"/>
      <c r="AF141" s="94">
        <f>AE141</f>
        <v>0</v>
      </c>
      <c r="AG141" s="94"/>
      <c r="AH141" s="94">
        <f>AG141</f>
        <v>0</v>
      </c>
      <c r="AI141" s="94"/>
      <c r="AJ141" s="94">
        <f>AI141</f>
        <v>0</v>
      </c>
      <c r="AK141" s="94"/>
    </row>
    <row r="142" spans="1:37" ht="15.75" x14ac:dyDescent="0.2">
      <c r="A142" s="184" t="s">
        <v>616</v>
      </c>
      <c r="B142" s="184" t="s">
        <v>628</v>
      </c>
      <c r="C142" s="185">
        <v>12</v>
      </c>
      <c r="D142" s="185"/>
      <c r="E142" s="183"/>
      <c r="F142" s="186">
        <v>422</v>
      </c>
      <c r="G142" s="187"/>
      <c r="H142" s="188"/>
      <c r="I142" s="101">
        <f t="shared" si="64"/>
        <v>10000</v>
      </c>
      <c r="J142" s="101">
        <f t="shared" si="64"/>
        <v>10000</v>
      </c>
      <c r="K142" s="101">
        <f t="shared" si="64"/>
        <v>0</v>
      </c>
      <c r="L142" s="101">
        <f t="shared" si="64"/>
        <v>0</v>
      </c>
      <c r="M142" s="101">
        <f t="shared" si="64"/>
        <v>0</v>
      </c>
      <c r="N142" s="101">
        <f t="shared" si="64"/>
        <v>0</v>
      </c>
      <c r="O142" s="101">
        <f t="shared" si="64"/>
        <v>0</v>
      </c>
      <c r="P142" s="101">
        <f t="shared" si="64"/>
        <v>0</v>
      </c>
      <c r="Q142" s="101">
        <f t="shared" si="64"/>
        <v>0</v>
      </c>
      <c r="R142" s="101">
        <f t="shared" si="64"/>
        <v>0</v>
      </c>
      <c r="S142" s="101">
        <f t="shared" si="64"/>
        <v>0</v>
      </c>
      <c r="T142" s="101">
        <f t="shared" si="64"/>
        <v>0</v>
      </c>
      <c r="U142" s="101">
        <f t="shared" si="64"/>
        <v>0</v>
      </c>
      <c r="V142" s="101">
        <f t="shared" si="64"/>
        <v>0</v>
      </c>
      <c r="W142" s="101">
        <f t="shared" si="64"/>
        <v>0</v>
      </c>
      <c r="X142" s="101">
        <f t="shared" si="64"/>
        <v>0</v>
      </c>
      <c r="Y142" s="101">
        <f t="shared" si="64"/>
        <v>0</v>
      </c>
      <c r="Z142" s="101">
        <f t="shared" si="64"/>
        <v>0</v>
      </c>
      <c r="AA142" s="101">
        <f t="shared" si="64"/>
        <v>0</v>
      </c>
      <c r="AB142" s="101">
        <f t="shared" si="64"/>
        <v>0</v>
      </c>
      <c r="AC142" s="101">
        <f t="shared" si="64"/>
        <v>0</v>
      </c>
      <c r="AD142" s="101">
        <f t="shared" si="64"/>
        <v>0</v>
      </c>
      <c r="AE142" s="101">
        <f t="shared" si="64"/>
        <v>0</v>
      </c>
      <c r="AF142" s="101">
        <f t="shared" si="64"/>
        <v>0</v>
      </c>
      <c r="AG142" s="101">
        <f t="shared" si="65"/>
        <v>0</v>
      </c>
      <c r="AH142" s="101">
        <f t="shared" si="65"/>
        <v>0</v>
      </c>
      <c r="AI142" s="101">
        <f t="shared" si="65"/>
        <v>0</v>
      </c>
      <c r="AJ142" s="101">
        <f t="shared" si="65"/>
        <v>0</v>
      </c>
      <c r="AK142" s="101">
        <f t="shared" si="65"/>
        <v>0</v>
      </c>
    </row>
    <row r="143" spans="1:37" ht="15" x14ac:dyDescent="0.2">
      <c r="A143" s="190" t="s">
        <v>616</v>
      </c>
      <c r="B143" s="190" t="s">
        <v>628</v>
      </c>
      <c r="C143" s="181">
        <v>12</v>
      </c>
      <c r="D143" s="181"/>
      <c r="E143" s="189" t="s">
        <v>101</v>
      </c>
      <c r="F143" s="192">
        <v>4225</v>
      </c>
      <c r="G143" s="191" t="s">
        <v>658</v>
      </c>
      <c r="H143" s="182"/>
      <c r="I143" s="94">
        <v>10000</v>
      </c>
      <c r="J143" s="94">
        <f>I143</f>
        <v>10000</v>
      </c>
      <c r="K143" s="94"/>
      <c r="L143" s="94">
        <f>K143</f>
        <v>0</v>
      </c>
      <c r="M143" s="94"/>
      <c r="N143" s="94">
        <f>M143</f>
        <v>0</v>
      </c>
      <c r="O143" s="94"/>
      <c r="P143" s="94">
        <f>O143</f>
        <v>0</v>
      </c>
      <c r="Q143" s="94"/>
      <c r="R143" s="94">
        <f>Q143</f>
        <v>0</v>
      </c>
      <c r="S143" s="94"/>
      <c r="T143" s="94">
        <f>S143</f>
        <v>0</v>
      </c>
      <c r="U143" s="94"/>
      <c r="V143" s="94">
        <f>U143</f>
        <v>0</v>
      </c>
      <c r="W143" s="94"/>
      <c r="X143" s="94">
        <f>W143</f>
        <v>0</v>
      </c>
      <c r="Y143" s="94"/>
      <c r="Z143" s="94">
        <f>Y143</f>
        <v>0</v>
      </c>
      <c r="AA143" s="94"/>
      <c r="AB143" s="94">
        <f>AA143</f>
        <v>0</v>
      </c>
      <c r="AC143" s="94"/>
      <c r="AD143" s="94">
        <f>AC143</f>
        <v>0</v>
      </c>
      <c r="AE143" s="94"/>
      <c r="AF143" s="94">
        <f>AE143</f>
        <v>0</v>
      </c>
      <c r="AG143" s="94"/>
      <c r="AH143" s="94">
        <f>AG143</f>
        <v>0</v>
      </c>
      <c r="AI143" s="94"/>
      <c r="AJ143" s="94">
        <f>AI143</f>
        <v>0</v>
      </c>
      <c r="AK143" s="94"/>
    </row>
    <row r="144" spans="1:37" ht="15.75" x14ac:dyDescent="0.2">
      <c r="A144" s="171" t="s">
        <v>616</v>
      </c>
      <c r="B144" s="171" t="s">
        <v>628</v>
      </c>
      <c r="C144" s="141">
        <v>43</v>
      </c>
      <c r="D144" s="141"/>
      <c r="E144" s="171"/>
      <c r="F144" s="142">
        <v>42</v>
      </c>
      <c r="G144" s="143"/>
      <c r="H144" s="172"/>
      <c r="I144" s="105">
        <f>I145</f>
        <v>0</v>
      </c>
      <c r="J144" s="105">
        <f t="shared" ref="J144:AK145" si="66">J145</f>
        <v>0</v>
      </c>
      <c r="K144" s="105">
        <f t="shared" si="66"/>
        <v>0</v>
      </c>
      <c r="L144" s="105">
        <f t="shared" si="66"/>
        <v>0</v>
      </c>
      <c r="M144" s="105">
        <f t="shared" si="66"/>
        <v>0</v>
      </c>
      <c r="N144" s="105">
        <f t="shared" si="66"/>
        <v>0</v>
      </c>
      <c r="O144" s="105">
        <f t="shared" si="66"/>
        <v>0</v>
      </c>
      <c r="P144" s="105">
        <f t="shared" si="66"/>
        <v>0</v>
      </c>
      <c r="Q144" s="105">
        <f t="shared" si="66"/>
        <v>0</v>
      </c>
      <c r="R144" s="105">
        <f t="shared" si="66"/>
        <v>0</v>
      </c>
      <c r="S144" s="105">
        <f t="shared" si="66"/>
        <v>0</v>
      </c>
      <c r="T144" s="105">
        <f t="shared" si="66"/>
        <v>0</v>
      </c>
      <c r="U144" s="105">
        <f t="shared" si="66"/>
        <v>0</v>
      </c>
      <c r="V144" s="105">
        <f t="shared" si="66"/>
        <v>0</v>
      </c>
      <c r="W144" s="105">
        <f t="shared" si="66"/>
        <v>279223</v>
      </c>
      <c r="X144" s="105">
        <f t="shared" si="66"/>
        <v>0</v>
      </c>
      <c r="Y144" s="105">
        <f t="shared" si="66"/>
        <v>279223</v>
      </c>
      <c r="Z144" s="105">
        <f t="shared" si="66"/>
        <v>0</v>
      </c>
      <c r="AA144" s="105">
        <f t="shared" si="66"/>
        <v>279223</v>
      </c>
      <c r="AB144" s="105">
        <f t="shared" si="66"/>
        <v>0</v>
      </c>
      <c r="AC144" s="105">
        <f t="shared" si="66"/>
        <v>0</v>
      </c>
      <c r="AD144" s="105">
        <f t="shared" si="66"/>
        <v>0</v>
      </c>
      <c r="AE144" s="105">
        <f t="shared" si="66"/>
        <v>0</v>
      </c>
      <c r="AF144" s="105">
        <f t="shared" si="66"/>
        <v>0</v>
      </c>
      <c r="AG144" s="105">
        <f t="shared" si="66"/>
        <v>0</v>
      </c>
      <c r="AH144" s="105">
        <f t="shared" si="66"/>
        <v>0</v>
      </c>
      <c r="AI144" s="105">
        <f t="shared" si="66"/>
        <v>0</v>
      </c>
      <c r="AJ144" s="105">
        <f t="shared" si="66"/>
        <v>0</v>
      </c>
      <c r="AK144" s="105">
        <f t="shared" si="66"/>
        <v>0</v>
      </c>
    </row>
    <row r="145" spans="1:37" ht="15.75" x14ac:dyDescent="0.2">
      <c r="A145" s="184" t="s">
        <v>616</v>
      </c>
      <c r="B145" s="184" t="s">
        <v>628</v>
      </c>
      <c r="C145" s="185">
        <v>43</v>
      </c>
      <c r="D145" s="185"/>
      <c r="E145" s="183"/>
      <c r="F145" s="186">
        <v>421</v>
      </c>
      <c r="G145" s="187"/>
      <c r="H145" s="188"/>
      <c r="I145" s="101">
        <f>I146</f>
        <v>0</v>
      </c>
      <c r="J145" s="101">
        <f t="shared" si="66"/>
        <v>0</v>
      </c>
      <c r="K145" s="101">
        <f t="shared" si="66"/>
        <v>0</v>
      </c>
      <c r="L145" s="101">
        <f t="shared" si="66"/>
        <v>0</v>
      </c>
      <c r="M145" s="101">
        <f t="shared" si="66"/>
        <v>0</v>
      </c>
      <c r="N145" s="101">
        <f t="shared" si="66"/>
        <v>0</v>
      </c>
      <c r="O145" s="101">
        <f t="shared" si="66"/>
        <v>0</v>
      </c>
      <c r="P145" s="101">
        <f t="shared" si="66"/>
        <v>0</v>
      </c>
      <c r="Q145" s="101">
        <f t="shared" si="66"/>
        <v>0</v>
      </c>
      <c r="R145" s="101">
        <f t="shared" si="66"/>
        <v>0</v>
      </c>
      <c r="S145" s="101">
        <f t="shared" si="66"/>
        <v>0</v>
      </c>
      <c r="T145" s="101">
        <f t="shared" si="66"/>
        <v>0</v>
      </c>
      <c r="U145" s="101">
        <f t="shared" si="66"/>
        <v>0</v>
      </c>
      <c r="V145" s="101">
        <f t="shared" si="66"/>
        <v>0</v>
      </c>
      <c r="W145" s="101">
        <f t="shared" si="66"/>
        <v>279223</v>
      </c>
      <c r="X145" s="101">
        <f t="shared" si="66"/>
        <v>0</v>
      </c>
      <c r="Y145" s="101">
        <f t="shared" si="66"/>
        <v>279223</v>
      </c>
      <c r="Z145" s="101">
        <f t="shared" si="66"/>
        <v>0</v>
      </c>
      <c r="AA145" s="101">
        <f t="shared" si="66"/>
        <v>279223</v>
      </c>
      <c r="AB145" s="101">
        <f t="shared" si="66"/>
        <v>0</v>
      </c>
      <c r="AC145" s="101">
        <f t="shared" si="66"/>
        <v>0</v>
      </c>
      <c r="AD145" s="101">
        <f t="shared" si="66"/>
        <v>0</v>
      </c>
      <c r="AE145" s="101">
        <f t="shared" si="66"/>
        <v>0</v>
      </c>
      <c r="AF145" s="101">
        <f t="shared" si="66"/>
        <v>0</v>
      </c>
      <c r="AG145" s="101">
        <f t="shared" si="66"/>
        <v>0</v>
      </c>
      <c r="AH145" s="101">
        <f t="shared" si="66"/>
        <v>0</v>
      </c>
      <c r="AI145" s="101">
        <f t="shared" si="66"/>
        <v>0</v>
      </c>
      <c r="AJ145" s="101">
        <f t="shared" si="66"/>
        <v>0</v>
      </c>
      <c r="AK145" s="101">
        <f t="shared" si="66"/>
        <v>0</v>
      </c>
    </row>
    <row r="146" spans="1:37" ht="15" x14ac:dyDescent="0.2">
      <c r="A146" s="190" t="s">
        <v>616</v>
      </c>
      <c r="B146" s="190" t="s">
        <v>628</v>
      </c>
      <c r="C146" s="181">
        <v>43</v>
      </c>
      <c r="D146" s="181"/>
      <c r="E146" s="189" t="s">
        <v>101</v>
      </c>
      <c r="F146" s="192">
        <v>4214</v>
      </c>
      <c r="G146" s="191" t="s">
        <v>500</v>
      </c>
      <c r="H146" s="182"/>
      <c r="I146" s="94"/>
      <c r="J146" s="112"/>
      <c r="K146" s="94"/>
      <c r="L146" s="112"/>
      <c r="M146" s="94"/>
      <c r="N146" s="112"/>
      <c r="O146" s="94"/>
      <c r="P146" s="112"/>
      <c r="Q146" s="94"/>
      <c r="R146" s="112"/>
      <c r="S146" s="94"/>
      <c r="T146" s="112"/>
      <c r="U146" s="94"/>
      <c r="V146" s="112"/>
      <c r="W146" s="94">
        <v>279223</v>
      </c>
      <c r="X146" s="112"/>
      <c r="Y146" s="94">
        <v>279223</v>
      </c>
      <c r="Z146" s="112"/>
      <c r="AA146" s="94">
        <v>279223</v>
      </c>
      <c r="AB146" s="112"/>
      <c r="AC146" s="94"/>
      <c r="AD146" s="112"/>
      <c r="AE146" s="94"/>
      <c r="AF146" s="112"/>
      <c r="AG146" s="94"/>
      <c r="AH146" s="112"/>
      <c r="AI146" s="94"/>
      <c r="AJ146" s="112"/>
      <c r="AK146" s="94"/>
    </row>
    <row r="147" spans="1:37" ht="15.75" x14ac:dyDescent="0.2">
      <c r="A147" s="171" t="s">
        <v>616</v>
      </c>
      <c r="B147" s="171" t="s">
        <v>628</v>
      </c>
      <c r="C147" s="141">
        <v>562</v>
      </c>
      <c r="D147" s="141">
        <v>56200</v>
      </c>
      <c r="E147" s="171"/>
      <c r="F147" s="142">
        <v>31</v>
      </c>
      <c r="G147" s="143"/>
      <c r="H147" s="172"/>
      <c r="I147" s="105">
        <f>I148+I150</f>
        <v>10000</v>
      </c>
      <c r="J147" s="105">
        <f t="shared" ref="J147:AK147" si="67">J148+J150</f>
        <v>0</v>
      </c>
      <c r="K147" s="105">
        <f t="shared" si="67"/>
        <v>0</v>
      </c>
      <c r="L147" s="105">
        <f t="shared" si="67"/>
        <v>0</v>
      </c>
      <c r="M147" s="105">
        <f t="shared" si="67"/>
        <v>78303</v>
      </c>
      <c r="N147" s="105">
        <f t="shared" si="67"/>
        <v>0</v>
      </c>
      <c r="O147" s="105">
        <f t="shared" si="67"/>
        <v>78303</v>
      </c>
      <c r="P147" s="105">
        <f t="shared" si="67"/>
        <v>0</v>
      </c>
      <c r="Q147" s="105">
        <f t="shared" si="67"/>
        <v>78303</v>
      </c>
      <c r="R147" s="105">
        <f t="shared" si="67"/>
        <v>0</v>
      </c>
      <c r="S147" s="105">
        <f t="shared" si="67"/>
        <v>0</v>
      </c>
      <c r="T147" s="105">
        <f t="shared" si="67"/>
        <v>0</v>
      </c>
      <c r="U147" s="105">
        <f t="shared" si="67"/>
        <v>0</v>
      </c>
      <c r="V147" s="105">
        <f t="shared" si="67"/>
        <v>0</v>
      </c>
      <c r="W147" s="105">
        <f t="shared" si="67"/>
        <v>26101</v>
      </c>
      <c r="X147" s="105">
        <f t="shared" si="67"/>
        <v>0</v>
      </c>
      <c r="Y147" s="105">
        <f t="shared" si="67"/>
        <v>26101</v>
      </c>
      <c r="Z147" s="105">
        <f t="shared" si="67"/>
        <v>0</v>
      </c>
      <c r="AA147" s="105">
        <f t="shared" si="67"/>
        <v>26101</v>
      </c>
      <c r="AB147" s="105">
        <f t="shared" si="67"/>
        <v>0</v>
      </c>
      <c r="AC147" s="105">
        <f t="shared" si="67"/>
        <v>0</v>
      </c>
      <c r="AD147" s="105">
        <f t="shared" si="67"/>
        <v>0</v>
      </c>
      <c r="AE147" s="105">
        <f t="shared" si="67"/>
        <v>0</v>
      </c>
      <c r="AF147" s="105">
        <f t="shared" si="67"/>
        <v>0</v>
      </c>
      <c r="AG147" s="105">
        <f t="shared" si="67"/>
        <v>0</v>
      </c>
      <c r="AH147" s="105">
        <f t="shared" si="67"/>
        <v>0</v>
      </c>
      <c r="AI147" s="105">
        <f t="shared" si="67"/>
        <v>0</v>
      </c>
      <c r="AJ147" s="105">
        <f t="shared" si="67"/>
        <v>0</v>
      </c>
      <c r="AK147" s="105">
        <f t="shared" si="67"/>
        <v>0</v>
      </c>
    </row>
    <row r="148" spans="1:37" ht="15.75" x14ac:dyDescent="0.2">
      <c r="A148" s="184">
        <v>51327</v>
      </c>
      <c r="B148" s="184" t="s">
        <v>628</v>
      </c>
      <c r="C148" s="181">
        <v>562</v>
      </c>
      <c r="D148" s="185">
        <v>56200</v>
      </c>
      <c r="E148" s="183"/>
      <c r="F148" s="186">
        <v>311</v>
      </c>
      <c r="G148" s="187"/>
      <c r="H148" s="188"/>
      <c r="I148" s="101">
        <f>I149</f>
        <v>10000</v>
      </c>
      <c r="J148" s="101">
        <f t="shared" ref="J148:AK148" si="68">J149</f>
        <v>0</v>
      </c>
      <c r="K148" s="101">
        <f t="shared" si="68"/>
        <v>0</v>
      </c>
      <c r="L148" s="101">
        <f t="shared" si="68"/>
        <v>0</v>
      </c>
      <c r="M148" s="101">
        <f t="shared" si="68"/>
        <v>65383</v>
      </c>
      <c r="N148" s="101">
        <f t="shared" si="68"/>
        <v>0</v>
      </c>
      <c r="O148" s="101">
        <f t="shared" si="68"/>
        <v>65383</v>
      </c>
      <c r="P148" s="101">
        <f t="shared" si="68"/>
        <v>0</v>
      </c>
      <c r="Q148" s="101">
        <f t="shared" si="68"/>
        <v>65383</v>
      </c>
      <c r="R148" s="101">
        <f t="shared" si="68"/>
        <v>0</v>
      </c>
      <c r="S148" s="101">
        <f t="shared" si="68"/>
        <v>0</v>
      </c>
      <c r="T148" s="101">
        <f t="shared" si="68"/>
        <v>0</v>
      </c>
      <c r="U148" s="101">
        <f t="shared" si="68"/>
        <v>0</v>
      </c>
      <c r="V148" s="101">
        <f t="shared" si="68"/>
        <v>0</v>
      </c>
      <c r="W148" s="101">
        <f t="shared" si="68"/>
        <v>21794</v>
      </c>
      <c r="X148" s="101">
        <f t="shared" si="68"/>
        <v>0</v>
      </c>
      <c r="Y148" s="101">
        <f t="shared" si="68"/>
        <v>21794</v>
      </c>
      <c r="Z148" s="101">
        <f t="shared" si="68"/>
        <v>0</v>
      </c>
      <c r="AA148" s="101">
        <f t="shared" si="68"/>
        <v>21794</v>
      </c>
      <c r="AB148" s="101">
        <f t="shared" si="68"/>
        <v>0</v>
      </c>
      <c r="AC148" s="101">
        <f t="shared" si="68"/>
        <v>0</v>
      </c>
      <c r="AD148" s="101">
        <f t="shared" si="68"/>
        <v>0</v>
      </c>
      <c r="AE148" s="101">
        <f t="shared" si="68"/>
        <v>0</v>
      </c>
      <c r="AF148" s="101">
        <f t="shared" si="68"/>
        <v>0</v>
      </c>
      <c r="AG148" s="101">
        <f t="shared" si="68"/>
        <v>0</v>
      </c>
      <c r="AH148" s="101">
        <f t="shared" si="68"/>
        <v>0</v>
      </c>
      <c r="AI148" s="101">
        <f t="shared" si="68"/>
        <v>0</v>
      </c>
      <c r="AJ148" s="101">
        <f t="shared" si="68"/>
        <v>0</v>
      </c>
      <c r="AK148" s="101">
        <f t="shared" si="68"/>
        <v>0</v>
      </c>
    </row>
    <row r="149" spans="1:37" ht="15" x14ac:dyDescent="0.2">
      <c r="A149" s="190">
        <v>51327</v>
      </c>
      <c r="B149" s="190" t="s">
        <v>628</v>
      </c>
      <c r="C149" s="181">
        <v>562</v>
      </c>
      <c r="D149" s="181">
        <v>56200</v>
      </c>
      <c r="E149" s="189" t="s">
        <v>101</v>
      </c>
      <c r="F149" s="192">
        <v>3111</v>
      </c>
      <c r="G149" s="191" t="s">
        <v>33</v>
      </c>
      <c r="H149" s="182"/>
      <c r="I149" s="94">
        <v>10000</v>
      </c>
      <c r="J149" s="112"/>
      <c r="K149" s="94"/>
      <c r="L149" s="112"/>
      <c r="M149" s="94">
        <v>65383</v>
      </c>
      <c r="N149" s="112"/>
      <c r="O149" s="94">
        <v>65383</v>
      </c>
      <c r="P149" s="112"/>
      <c r="Q149" s="94">
        <v>65383</v>
      </c>
      <c r="R149" s="112"/>
      <c r="S149" s="94">
        <v>0</v>
      </c>
      <c r="T149" s="112"/>
      <c r="U149" s="94"/>
      <c r="V149" s="112"/>
      <c r="W149" s="94">
        <v>21794</v>
      </c>
      <c r="X149" s="112"/>
      <c r="Y149" s="94">
        <v>21794</v>
      </c>
      <c r="Z149" s="112"/>
      <c r="AA149" s="94">
        <v>21794</v>
      </c>
      <c r="AB149" s="112"/>
      <c r="AC149" s="94"/>
      <c r="AD149" s="112"/>
      <c r="AE149" s="94"/>
      <c r="AF149" s="112"/>
      <c r="AG149" s="94"/>
      <c r="AH149" s="112"/>
      <c r="AI149" s="94"/>
      <c r="AJ149" s="112"/>
      <c r="AK149" s="94"/>
    </row>
    <row r="150" spans="1:37" ht="15.75" x14ac:dyDescent="0.2">
      <c r="A150" s="184">
        <v>51327</v>
      </c>
      <c r="B150" s="184" t="s">
        <v>628</v>
      </c>
      <c r="C150" s="181">
        <v>562</v>
      </c>
      <c r="D150" s="185">
        <v>56200</v>
      </c>
      <c r="E150" s="183"/>
      <c r="F150" s="186">
        <v>313</v>
      </c>
      <c r="G150" s="187"/>
      <c r="H150" s="188"/>
      <c r="I150" s="101">
        <f>I151</f>
        <v>0</v>
      </c>
      <c r="J150" s="101">
        <f t="shared" ref="J150:AK150" si="69">J151</f>
        <v>0</v>
      </c>
      <c r="K150" s="101">
        <f t="shared" si="69"/>
        <v>0</v>
      </c>
      <c r="L150" s="101">
        <f t="shared" si="69"/>
        <v>0</v>
      </c>
      <c r="M150" s="101">
        <f t="shared" si="69"/>
        <v>12920</v>
      </c>
      <c r="N150" s="101">
        <f t="shared" si="69"/>
        <v>0</v>
      </c>
      <c r="O150" s="101">
        <f t="shared" si="69"/>
        <v>12920</v>
      </c>
      <c r="P150" s="101">
        <f t="shared" si="69"/>
        <v>0</v>
      </c>
      <c r="Q150" s="101">
        <f t="shared" si="69"/>
        <v>12920</v>
      </c>
      <c r="R150" s="101">
        <f t="shared" si="69"/>
        <v>0</v>
      </c>
      <c r="S150" s="101">
        <f t="shared" si="69"/>
        <v>0</v>
      </c>
      <c r="T150" s="101">
        <f t="shared" si="69"/>
        <v>0</v>
      </c>
      <c r="U150" s="101">
        <f t="shared" si="69"/>
        <v>0</v>
      </c>
      <c r="V150" s="101">
        <f t="shared" si="69"/>
        <v>0</v>
      </c>
      <c r="W150" s="101">
        <f t="shared" si="69"/>
        <v>4307</v>
      </c>
      <c r="X150" s="101">
        <f t="shared" si="69"/>
        <v>0</v>
      </c>
      <c r="Y150" s="101">
        <f t="shared" si="69"/>
        <v>4307</v>
      </c>
      <c r="Z150" s="101">
        <f t="shared" si="69"/>
        <v>0</v>
      </c>
      <c r="AA150" s="101">
        <f t="shared" si="69"/>
        <v>4307</v>
      </c>
      <c r="AB150" s="101">
        <f t="shared" si="69"/>
        <v>0</v>
      </c>
      <c r="AC150" s="101">
        <f t="shared" si="69"/>
        <v>0</v>
      </c>
      <c r="AD150" s="101">
        <f t="shared" si="69"/>
        <v>0</v>
      </c>
      <c r="AE150" s="101">
        <f t="shared" si="69"/>
        <v>0</v>
      </c>
      <c r="AF150" s="101">
        <f t="shared" si="69"/>
        <v>0</v>
      </c>
      <c r="AG150" s="101">
        <f t="shared" si="69"/>
        <v>0</v>
      </c>
      <c r="AH150" s="101">
        <f t="shared" si="69"/>
        <v>0</v>
      </c>
      <c r="AI150" s="101">
        <f t="shared" si="69"/>
        <v>0</v>
      </c>
      <c r="AJ150" s="101">
        <f t="shared" si="69"/>
        <v>0</v>
      </c>
      <c r="AK150" s="101">
        <f t="shared" si="69"/>
        <v>0</v>
      </c>
    </row>
    <row r="151" spans="1:37" ht="15" x14ac:dyDescent="0.2">
      <c r="A151" s="190">
        <v>51327</v>
      </c>
      <c r="B151" s="190" t="s">
        <v>628</v>
      </c>
      <c r="C151" s="181">
        <v>562</v>
      </c>
      <c r="D151" s="181">
        <v>56200</v>
      </c>
      <c r="E151" s="189" t="s">
        <v>101</v>
      </c>
      <c r="F151" s="192">
        <v>3132</v>
      </c>
      <c r="G151" s="191" t="s">
        <v>40</v>
      </c>
      <c r="H151" s="182"/>
      <c r="I151" s="94"/>
      <c r="J151" s="112"/>
      <c r="K151" s="94"/>
      <c r="L151" s="112"/>
      <c r="M151" s="94">
        <v>12920</v>
      </c>
      <c r="N151" s="112"/>
      <c r="O151" s="94">
        <v>12920</v>
      </c>
      <c r="P151" s="112"/>
      <c r="Q151" s="94">
        <v>12920</v>
      </c>
      <c r="R151" s="112"/>
      <c r="S151" s="94">
        <v>0</v>
      </c>
      <c r="T151" s="112"/>
      <c r="U151" s="94"/>
      <c r="V151" s="112"/>
      <c r="W151" s="94">
        <v>4307</v>
      </c>
      <c r="X151" s="112"/>
      <c r="Y151" s="94">
        <v>4307</v>
      </c>
      <c r="Z151" s="112"/>
      <c r="AA151" s="94">
        <v>4307</v>
      </c>
      <c r="AB151" s="112"/>
      <c r="AC151" s="94"/>
      <c r="AD151" s="112"/>
      <c r="AE151" s="94"/>
      <c r="AF151" s="112"/>
      <c r="AG151" s="94"/>
      <c r="AH151" s="112"/>
      <c r="AI151" s="94"/>
      <c r="AJ151" s="112"/>
      <c r="AK151" s="94"/>
    </row>
    <row r="152" spans="1:37" ht="15.75" x14ac:dyDescent="0.2">
      <c r="A152" s="171" t="s">
        <v>616</v>
      </c>
      <c r="B152" s="171" t="s">
        <v>628</v>
      </c>
      <c r="C152" s="222">
        <v>562</v>
      </c>
      <c r="D152" s="141">
        <v>56200</v>
      </c>
      <c r="E152" s="171"/>
      <c r="F152" s="142">
        <v>32</v>
      </c>
      <c r="G152" s="143"/>
      <c r="H152" s="172"/>
      <c r="I152" s="105">
        <f>I153</f>
        <v>0</v>
      </c>
      <c r="J152" s="105">
        <f t="shared" ref="J152:AK153" si="70">J153</f>
        <v>0</v>
      </c>
      <c r="K152" s="105">
        <f t="shared" si="70"/>
        <v>0</v>
      </c>
      <c r="L152" s="105">
        <f t="shared" si="70"/>
        <v>0</v>
      </c>
      <c r="M152" s="105">
        <f t="shared" si="70"/>
        <v>22950</v>
      </c>
      <c r="N152" s="105">
        <f t="shared" si="70"/>
        <v>0</v>
      </c>
      <c r="O152" s="105">
        <f t="shared" si="70"/>
        <v>22950</v>
      </c>
      <c r="P152" s="105">
        <f t="shared" si="70"/>
        <v>0</v>
      </c>
      <c r="Q152" s="105">
        <f t="shared" si="70"/>
        <v>22950</v>
      </c>
      <c r="R152" s="105">
        <f t="shared" si="70"/>
        <v>0</v>
      </c>
      <c r="S152" s="105">
        <f t="shared" si="70"/>
        <v>0</v>
      </c>
      <c r="T152" s="105">
        <f t="shared" si="70"/>
        <v>0</v>
      </c>
      <c r="U152" s="105">
        <f t="shared" si="70"/>
        <v>0</v>
      </c>
      <c r="V152" s="105">
        <f t="shared" si="70"/>
        <v>0</v>
      </c>
      <c r="W152" s="105">
        <f t="shared" si="70"/>
        <v>22950</v>
      </c>
      <c r="X152" s="105">
        <f t="shared" si="70"/>
        <v>0</v>
      </c>
      <c r="Y152" s="105">
        <f t="shared" si="70"/>
        <v>22950</v>
      </c>
      <c r="Z152" s="105">
        <f t="shared" si="70"/>
        <v>0</v>
      </c>
      <c r="AA152" s="105">
        <f t="shared" si="70"/>
        <v>22950</v>
      </c>
      <c r="AB152" s="105">
        <f t="shared" si="70"/>
        <v>0</v>
      </c>
      <c r="AC152" s="105">
        <f t="shared" si="70"/>
        <v>0</v>
      </c>
      <c r="AD152" s="105">
        <f t="shared" si="70"/>
        <v>0</v>
      </c>
      <c r="AE152" s="105">
        <f t="shared" si="70"/>
        <v>0</v>
      </c>
      <c r="AF152" s="105">
        <f t="shared" si="70"/>
        <v>0</v>
      </c>
      <c r="AG152" s="105">
        <f t="shared" si="70"/>
        <v>0</v>
      </c>
      <c r="AH152" s="105">
        <f t="shared" si="70"/>
        <v>0</v>
      </c>
      <c r="AI152" s="105">
        <f t="shared" si="70"/>
        <v>0</v>
      </c>
      <c r="AJ152" s="105">
        <f t="shared" si="70"/>
        <v>0</v>
      </c>
      <c r="AK152" s="105">
        <f t="shared" si="70"/>
        <v>0</v>
      </c>
    </row>
    <row r="153" spans="1:37" ht="15.75" x14ac:dyDescent="0.2">
      <c r="A153" s="184">
        <v>51327</v>
      </c>
      <c r="B153" s="184" t="s">
        <v>628</v>
      </c>
      <c r="C153" s="181">
        <v>562</v>
      </c>
      <c r="D153" s="185">
        <v>56200</v>
      </c>
      <c r="E153" s="183"/>
      <c r="F153" s="186">
        <v>323</v>
      </c>
      <c r="G153" s="187"/>
      <c r="H153" s="188"/>
      <c r="I153" s="101">
        <f>I154</f>
        <v>0</v>
      </c>
      <c r="J153" s="101">
        <f t="shared" si="70"/>
        <v>0</v>
      </c>
      <c r="K153" s="101">
        <f t="shared" si="70"/>
        <v>0</v>
      </c>
      <c r="L153" s="101">
        <f t="shared" si="70"/>
        <v>0</v>
      </c>
      <c r="M153" s="101">
        <f t="shared" si="70"/>
        <v>22950</v>
      </c>
      <c r="N153" s="101">
        <f t="shared" si="70"/>
        <v>0</v>
      </c>
      <c r="O153" s="101">
        <f t="shared" si="70"/>
        <v>22950</v>
      </c>
      <c r="P153" s="101">
        <f t="shared" si="70"/>
        <v>0</v>
      </c>
      <c r="Q153" s="101">
        <f t="shared" si="70"/>
        <v>22950</v>
      </c>
      <c r="R153" s="101">
        <f t="shared" si="70"/>
        <v>0</v>
      </c>
      <c r="S153" s="101">
        <f t="shared" si="70"/>
        <v>0</v>
      </c>
      <c r="T153" s="101">
        <f t="shared" si="70"/>
        <v>0</v>
      </c>
      <c r="U153" s="101">
        <f t="shared" si="70"/>
        <v>0</v>
      </c>
      <c r="V153" s="101">
        <f t="shared" si="70"/>
        <v>0</v>
      </c>
      <c r="W153" s="101">
        <f t="shared" si="70"/>
        <v>22950</v>
      </c>
      <c r="X153" s="101">
        <f t="shared" si="70"/>
        <v>0</v>
      </c>
      <c r="Y153" s="101">
        <f t="shared" si="70"/>
        <v>22950</v>
      </c>
      <c r="Z153" s="101">
        <f t="shared" si="70"/>
        <v>0</v>
      </c>
      <c r="AA153" s="101">
        <f t="shared" si="70"/>
        <v>22950</v>
      </c>
      <c r="AB153" s="101">
        <f t="shared" si="70"/>
        <v>0</v>
      </c>
      <c r="AC153" s="101">
        <f t="shared" si="70"/>
        <v>0</v>
      </c>
      <c r="AD153" s="101">
        <f t="shared" si="70"/>
        <v>0</v>
      </c>
      <c r="AE153" s="101">
        <f t="shared" si="70"/>
        <v>0</v>
      </c>
      <c r="AF153" s="101">
        <f t="shared" si="70"/>
        <v>0</v>
      </c>
      <c r="AG153" s="101">
        <f t="shared" si="70"/>
        <v>0</v>
      </c>
      <c r="AH153" s="101">
        <f t="shared" si="70"/>
        <v>0</v>
      </c>
      <c r="AI153" s="101">
        <f t="shared" si="70"/>
        <v>0</v>
      </c>
      <c r="AJ153" s="101">
        <f t="shared" si="70"/>
        <v>0</v>
      </c>
      <c r="AK153" s="101">
        <f t="shared" si="70"/>
        <v>0</v>
      </c>
    </row>
    <row r="154" spans="1:37" ht="15" x14ac:dyDescent="0.2">
      <c r="A154" s="190">
        <v>51327</v>
      </c>
      <c r="B154" s="190" t="s">
        <v>628</v>
      </c>
      <c r="C154" s="181">
        <v>562</v>
      </c>
      <c r="D154" s="181">
        <v>56200</v>
      </c>
      <c r="E154" s="189" t="s">
        <v>101</v>
      </c>
      <c r="F154" s="192">
        <v>3233</v>
      </c>
      <c r="G154" s="191" t="s">
        <v>54</v>
      </c>
      <c r="H154" s="182"/>
      <c r="I154" s="94"/>
      <c r="J154" s="112"/>
      <c r="K154" s="94"/>
      <c r="L154" s="112"/>
      <c r="M154" s="94">
        <v>22950</v>
      </c>
      <c r="N154" s="112"/>
      <c r="O154" s="94">
        <v>22950</v>
      </c>
      <c r="P154" s="112"/>
      <c r="Q154" s="94">
        <v>22950</v>
      </c>
      <c r="R154" s="112"/>
      <c r="S154" s="94"/>
      <c r="T154" s="112"/>
      <c r="U154" s="94"/>
      <c r="V154" s="112"/>
      <c r="W154" s="94">
        <v>22950</v>
      </c>
      <c r="X154" s="112"/>
      <c r="Y154" s="94">
        <v>22950</v>
      </c>
      <c r="Z154" s="112"/>
      <c r="AA154" s="94">
        <v>22950</v>
      </c>
      <c r="AB154" s="112"/>
      <c r="AC154" s="94"/>
      <c r="AD154" s="112"/>
      <c r="AE154" s="94"/>
      <c r="AF154" s="112"/>
      <c r="AG154" s="94"/>
      <c r="AH154" s="112"/>
      <c r="AI154" s="94"/>
      <c r="AJ154" s="112"/>
      <c r="AK154" s="94"/>
    </row>
    <row r="155" spans="1:37" ht="15.75" x14ac:dyDescent="0.2">
      <c r="A155" s="171" t="s">
        <v>616</v>
      </c>
      <c r="B155" s="171" t="s">
        <v>628</v>
      </c>
      <c r="C155" s="222">
        <v>562</v>
      </c>
      <c r="D155" s="141">
        <v>56200</v>
      </c>
      <c r="E155" s="171"/>
      <c r="F155" s="142">
        <v>42</v>
      </c>
      <c r="G155" s="143"/>
      <c r="H155" s="172"/>
      <c r="I155" s="105">
        <f>I158+I156</f>
        <v>2524917</v>
      </c>
      <c r="J155" s="105">
        <f t="shared" ref="J155:AK155" si="71">J158+J156</f>
        <v>0</v>
      </c>
      <c r="K155" s="105">
        <f t="shared" si="71"/>
        <v>4500000</v>
      </c>
      <c r="L155" s="105">
        <f t="shared" si="71"/>
        <v>0</v>
      </c>
      <c r="M155" s="105">
        <f t="shared" si="71"/>
        <v>9745345</v>
      </c>
      <c r="N155" s="105">
        <f t="shared" si="71"/>
        <v>0</v>
      </c>
      <c r="O155" s="105">
        <f t="shared" si="71"/>
        <v>9745345</v>
      </c>
      <c r="P155" s="105">
        <f t="shared" si="71"/>
        <v>0</v>
      </c>
      <c r="Q155" s="105">
        <f t="shared" si="71"/>
        <v>9745345</v>
      </c>
      <c r="R155" s="105">
        <f t="shared" si="71"/>
        <v>0</v>
      </c>
      <c r="S155" s="105">
        <f t="shared" si="71"/>
        <v>7000000</v>
      </c>
      <c r="T155" s="105">
        <f t="shared" si="71"/>
        <v>0</v>
      </c>
      <c r="U155" s="105">
        <f t="shared" si="71"/>
        <v>1000000</v>
      </c>
      <c r="V155" s="105">
        <f t="shared" si="71"/>
        <v>0</v>
      </c>
      <c r="W155" s="105">
        <f t="shared" si="71"/>
        <v>8249659</v>
      </c>
      <c r="X155" s="105">
        <f t="shared" si="71"/>
        <v>0</v>
      </c>
      <c r="Y155" s="105">
        <f t="shared" si="71"/>
        <v>8249659</v>
      </c>
      <c r="Z155" s="105">
        <f t="shared" si="71"/>
        <v>0</v>
      </c>
      <c r="AA155" s="105">
        <f t="shared" si="71"/>
        <v>8249659</v>
      </c>
      <c r="AB155" s="105">
        <f t="shared" si="71"/>
        <v>0</v>
      </c>
      <c r="AC155" s="105">
        <f t="shared" si="71"/>
        <v>8521546</v>
      </c>
      <c r="AD155" s="105">
        <f t="shared" si="71"/>
        <v>0</v>
      </c>
      <c r="AE155" s="105">
        <f t="shared" si="71"/>
        <v>0</v>
      </c>
      <c r="AF155" s="105">
        <f t="shared" si="71"/>
        <v>0</v>
      </c>
      <c r="AG155" s="105">
        <f t="shared" si="71"/>
        <v>0</v>
      </c>
      <c r="AH155" s="105">
        <f t="shared" si="71"/>
        <v>0</v>
      </c>
      <c r="AI155" s="105">
        <f t="shared" si="71"/>
        <v>0</v>
      </c>
      <c r="AJ155" s="105">
        <f t="shared" si="71"/>
        <v>0</v>
      </c>
      <c r="AK155" s="105">
        <f t="shared" si="71"/>
        <v>0</v>
      </c>
    </row>
    <row r="156" spans="1:37" ht="15.75" x14ac:dyDescent="0.2">
      <c r="A156" s="184" t="s">
        <v>616</v>
      </c>
      <c r="B156" s="184" t="s">
        <v>628</v>
      </c>
      <c r="C156" s="181">
        <v>562</v>
      </c>
      <c r="D156" s="185">
        <v>56200</v>
      </c>
      <c r="E156" s="183"/>
      <c r="F156" s="186">
        <v>421</v>
      </c>
      <c r="G156" s="187"/>
      <c r="H156" s="188"/>
      <c r="I156" s="101">
        <f t="shared" ref="I156:AF158" si="72">I157</f>
        <v>2484917</v>
      </c>
      <c r="J156" s="101">
        <f t="shared" si="72"/>
        <v>0</v>
      </c>
      <c r="K156" s="101">
        <f t="shared" si="72"/>
        <v>4500000</v>
      </c>
      <c r="L156" s="101">
        <f t="shared" si="72"/>
        <v>0</v>
      </c>
      <c r="M156" s="101">
        <f t="shared" si="72"/>
        <v>9745345</v>
      </c>
      <c r="N156" s="101">
        <f t="shared" si="72"/>
        <v>0</v>
      </c>
      <c r="O156" s="101">
        <f t="shared" si="72"/>
        <v>9745345</v>
      </c>
      <c r="P156" s="101">
        <f t="shared" si="72"/>
        <v>0</v>
      </c>
      <c r="Q156" s="101">
        <f t="shared" si="72"/>
        <v>9745345</v>
      </c>
      <c r="R156" s="101">
        <f t="shared" si="72"/>
        <v>0</v>
      </c>
      <c r="S156" s="101">
        <f t="shared" si="72"/>
        <v>7000000</v>
      </c>
      <c r="T156" s="101">
        <f t="shared" si="72"/>
        <v>0</v>
      </c>
      <c r="U156" s="101">
        <f t="shared" si="72"/>
        <v>1000000</v>
      </c>
      <c r="V156" s="101">
        <f t="shared" si="72"/>
        <v>0</v>
      </c>
      <c r="W156" s="101">
        <f t="shared" si="72"/>
        <v>8249659</v>
      </c>
      <c r="X156" s="101">
        <f t="shared" si="72"/>
        <v>0</v>
      </c>
      <c r="Y156" s="101">
        <f t="shared" si="72"/>
        <v>8249659</v>
      </c>
      <c r="Z156" s="101">
        <f t="shared" si="72"/>
        <v>0</v>
      </c>
      <c r="AA156" s="101">
        <f t="shared" si="72"/>
        <v>8249659</v>
      </c>
      <c r="AB156" s="101">
        <f t="shared" si="72"/>
        <v>0</v>
      </c>
      <c r="AC156" s="101">
        <f t="shared" si="72"/>
        <v>8521546</v>
      </c>
      <c r="AD156" s="101">
        <f t="shared" si="72"/>
        <v>0</v>
      </c>
      <c r="AE156" s="101">
        <f t="shared" si="72"/>
        <v>0</v>
      </c>
      <c r="AF156" s="101">
        <f t="shared" si="72"/>
        <v>0</v>
      </c>
      <c r="AG156" s="101">
        <f t="shared" ref="AG156:AK158" si="73">AG157</f>
        <v>0</v>
      </c>
      <c r="AH156" s="101">
        <f t="shared" si="73"/>
        <v>0</v>
      </c>
      <c r="AI156" s="101">
        <f t="shared" si="73"/>
        <v>0</v>
      </c>
      <c r="AJ156" s="101">
        <f t="shared" si="73"/>
        <v>0</v>
      </c>
      <c r="AK156" s="101">
        <f t="shared" si="73"/>
        <v>0</v>
      </c>
    </row>
    <row r="157" spans="1:37" ht="15" x14ac:dyDescent="0.2">
      <c r="A157" s="190" t="s">
        <v>616</v>
      </c>
      <c r="B157" s="190" t="s">
        <v>628</v>
      </c>
      <c r="C157" s="181">
        <v>562</v>
      </c>
      <c r="D157" s="181">
        <v>56200</v>
      </c>
      <c r="E157" s="189" t="s">
        <v>101</v>
      </c>
      <c r="F157" s="192">
        <v>4214</v>
      </c>
      <c r="G157" s="191" t="s">
        <v>500</v>
      </c>
      <c r="H157" s="182"/>
      <c r="I157" s="94">
        <v>2484917</v>
      </c>
      <c r="J157" s="112"/>
      <c r="K157" s="94">
        <v>4500000</v>
      </c>
      <c r="L157" s="112"/>
      <c r="M157" s="94">
        <v>9745345</v>
      </c>
      <c r="N157" s="112"/>
      <c r="O157" s="94">
        <v>9745345</v>
      </c>
      <c r="P157" s="112"/>
      <c r="Q157" s="94">
        <v>9745345</v>
      </c>
      <c r="R157" s="112"/>
      <c r="S157" s="94">
        <v>7000000</v>
      </c>
      <c r="T157" s="112"/>
      <c r="U157" s="94">
        <v>1000000</v>
      </c>
      <c r="V157" s="112"/>
      <c r="W157" s="94">
        <v>8249659</v>
      </c>
      <c r="X157" s="112"/>
      <c r="Y157" s="94">
        <v>8249659</v>
      </c>
      <c r="Z157" s="112"/>
      <c r="AA157" s="94">
        <v>8249659</v>
      </c>
      <c r="AB157" s="112"/>
      <c r="AC157" s="94">
        <v>8521546</v>
      </c>
      <c r="AD157" s="112"/>
      <c r="AE157" s="94"/>
      <c r="AF157" s="112"/>
      <c r="AG157" s="94"/>
      <c r="AH157" s="112"/>
      <c r="AI157" s="94"/>
      <c r="AJ157" s="112"/>
      <c r="AK157" s="94"/>
    </row>
    <row r="158" spans="1:37" ht="15.75" x14ac:dyDescent="0.2">
      <c r="A158" s="184" t="s">
        <v>616</v>
      </c>
      <c r="B158" s="184" t="s">
        <v>628</v>
      </c>
      <c r="C158" s="181">
        <v>562</v>
      </c>
      <c r="D158" s="185">
        <v>56200</v>
      </c>
      <c r="E158" s="183"/>
      <c r="F158" s="186">
        <v>422</v>
      </c>
      <c r="G158" s="187"/>
      <c r="H158" s="188"/>
      <c r="I158" s="101">
        <f t="shared" si="72"/>
        <v>40000</v>
      </c>
      <c r="J158" s="101">
        <f t="shared" si="72"/>
        <v>0</v>
      </c>
      <c r="K158" s="101">
        <f t="shared" si="72"/>
        <v>0</v>
      </c>
      <c r="L158" s="101">
        <f t="shared" si="72"/>
        <v>0</v>
      </c>
      <c r="M158" s="101">
        <f t="shared" si="72"/>
        <v>0</v>
      </c>
      <c r="N158" s="101">
        <f t="shared" si="72"/>
        <v>0</v>
      </c>
      <c r="O158" s="101">
        <f t="shared" si="72"/>
        <v>0</v>
      </c>
      <c r="P158" s="101">
        <f t="shared" si="72"/>
        <v>0</v>
      </c>
      <c r="Q158" s="101">
        <f t="shared" si="72"/>
        <v>0</v>
      </c>
      <c r="R158" s="101">
        <f t="shared" si="72"/>
        <v>0</v>
      </c>
      <c r="S158" s="101">
        <f t="shared" si="72"/>
        <v>0</v>
      </c>
      <c r="T158" s="101">
        <f t="shared" si="72"/>
        <v>0</v>
      </c>
      <c r="U158" s="101">
        <f t="shared" si="72"/>
        <v>0</v>
      </c>
      <c r="V158" s="101">
        <f t="shared" si="72"/>
        <v>0</v>
      </c>
      <c r="W158" s="101">
        <f t="shared" si="72"/>
        <v>0</v>
      </c>
      <c r="X158" s="101">
        <f t="shared" si="72"/>
        <v>0</v>
      </c>
      <c r="Y158" s="101">
        <f t="shared" si="72"/>
        <v>0</v>
      </c>
      <c r="Z158" s="101">
        <f t="shared" si="72"/>
        <v>0</v>
      </c>
      <c r="AA158" s="101">
        <f t="shared" si="72"/>
        <v>0</v>
      </c>
      <c r="AB158" s="101">
        <f t="shared" si="72"/>
        <v>0</v>
      </c>
      <c r="AC158" s="101">
        <f t="shared" si="72"/>
        <v>0</v>
      </c>
      <c r="AD158" s="101">
        <f t="shared" si="72"/>
        <v>0</v>
      </c>
      <c r="AE158" s="101">
        <f t="shared" si="72"/>
        <v>0</v>
      </c>
      <c r="AF158" s="101">
        <f t="shared" si="72"/>
        <v>0</v>
      </c>
      <c r="AG158" s="101">
        <f t="shared" si="73"/>
        <v>0</v>
      </c>
      <c r="AH158" s="101">
        <f t="shared" si="73"/>
        <v>0</v>
      </c>
      <c r="AI158" s="101">
        <f t="shared" si="73"/>
        <v>0</v>
      </c>
      <c r="AJ158" s="101">
        <f t="shared" si="73"/>
        <v>0</v>
      </c>
      <c r="AK158" s="101">
        <f t="shared" si="73"/>
        <v>0</v>
      </c>
    </row>
    <row r="159" spans="1:37" ht="15" x14ac:dyDescent="0.2">
      <c r="A159" s="190" t="s">
        <v>616</v>
      </c>
      <c r="B159" s="190" t="s">
        <v>628</v>
      </c>
      <c r="C159" s="181">
        <v>562</v>
      </c>
      <c r="D159" s="181">
        <v>56200</v>
      </c>
      <c r="E159" s="189" t="s">
        <v>101</v>
      </c>
      <c r="F159" s="192">
        <v>4225</v>
      </c>
      <c r="G159" s="191" t="s">
        <v>658</v>
      </c>
      <c r="H159" s="182"/>
      <c r="I159" s="94">
        <v>40000</v>
      </c>
      <c r="J159" s="112"/>
      <c r="K159" s="94"/>
      <c r="L159" s="112"/>
      <c r="M159" s="94"/>
      <c r="N159" s="112"/>
      <c r="O159" s="94"/>
      <c r="P159" s="112"/>
      <c r="Q159" s="94"/>
      <c r="R159" s="112"/>
      <c r="S159" s="94"/>
      <c r="T159" s="112"/>
      <c r="U159" s="94"/>
      <c r="V159" s="112"/>
      <c r="W159" s="94"/>
      <c r="X159" s="112"/>
      <c r="Y159" s="94"/>
      <c r="Z159" s="112"/>
      <c r="AA159" s="94"/>
      <c r="AB159" s="112"/>
      <c r="AC159" s="94"/>
      <c r="AD159" s="112"/>
      <c r="AE159" s="94"/>
      <c r="AF159" s="112"/>
      <c r="AG159" s="94"/>
      <c r="AH159" s="112"/>
      <c r="AI159" s="94"/>
      <c r="AJ159" s="112"/>
      <c r="AK159" s="94"/>
    </row>
    <row r="160" spans="1:37" ht="15.75" x14ac:dyDescent="0.2">
      <c r="A160" s="171" t="s">
        <v>616</v>
      </c>
      <c r="B160" s="171" t="s">
        <v>628</v>
      </c>
      <c r="C160" s="141">
        <v>563</v>
      </c>
      <c r="D160" s="141">
        <v>56300</v>
      </c>
      <c r="E160" s="171"/>
      <c r="F160" s="142">
        <v>31</v>
      </c>
      <c r="G160" s="143"/>
      <c r="H160" s="172"/>
      <c r="I160" s="105">
        <f>I161+I163</f>
        <v>23300</v>
      </c>
      <c r="J160" s="105">
        <f t="shared" ref="J160:AK160" si="74">J161+J163</f>
        <v>0</v>
      </c>
      <c r="K160" s="105">
        <f t="shared" si="74"/>
        <v>0</v>
      </c>
      <c r="L160" s="105">
        <f t="shared" si="74"/>
        <v>0</v>
      </c>
      <c r="M160" s="105">
        <f t="shared" si="74"/>
        <v>0</v>
      </c>
      <c r="N160" s="105">
        <f t="shared" si="74"/>
        <v>0</v>
      </c>
      <c r="O160" s="105">
        <f t="shared" si="74"/>
        <v>0</v>
      </c>
      <c r="P160" s="105">
        <f t="shared" si="74"/>
        <v>0</v>
      </c>
      <c r="Q160" s="105">
        <f t="shared" si="74"/>
        <v>0</v>
      </c>
      <c r="R160" s="105">
        <f t="shared" si="74"/>
        <v>0</v>
      </c>
      <c r="S160" s="105">
        <f t="shared" si="74"/>
        <v>23300</v>
      </c>
      <c r="T160" s="105">
        <f t="shared" si="74"/>
        <v>0</v>
      </c>
      <c r="U160" s="105">
        <f t="shared" si="74"/>
        <v>0</v>
      </c>
      <c r="V160" s="105">
        <f t="shared" si="74"/>
        <v>0</v>
      </c>
      <c r="W160" s="105">
        <f t="shared" si="74"/>
        <v>0</v>
      </c>
      <c r="X160" s="105">
        <f t="shared" si="74"/>
        <v>0</v>
      </c>
      <c r="Y160" s="105">
        <f t="shared" si="74"/>
        <v>0</v>
      </c>
      <c r="Z160" s="105">
        <f t="shared" si="74"/>
        <v>0</v>
      </c>
      <c r="AA160" s="105">
        <f t="shared" si="74"/>
        <v>0</v>
      </c>
      <c r="AB160" s="105">
        <f t="shared" si="74"/>
        <v>0</v>
      </c>
      <c r="AC160" s="105">
        <f t="shared" si="74"/>
        <v>23300</v>
      </c>
      <c r="AD160" s="105">
        <f t="shared" si="74"/>
        <v>0</v>
      </c>
      <c r="AE160" s="105">
        <f t="shared" si="74"/>
        <v>0</v>
      </c>
      <c r="AF160" s="105">
        <f t="shared" si="74"/>
        <v>0</v>
      </c>
      <c r="AG160" s="105">
        <f t="shared" si="74"/>
        <v>0</v>
      </c>
      <c r="AH160" s="105">
        <f t="shared" si="74"/>
        <v>0</v>
      </c>
      <c r="AI160" s="105">
        <f t="shared" si="74"/>
        <v>0</v>
      </c>
      <c r="AJ160" s="105">
        <f t="shared" si="74"/>
        <v>0</v>
      </c>
      <c r="AK160" s="105">
        <f t="shared" si="74"/>
        <v>0</v>
      </c>
    </row>
    <row r="161" spans="1:37" ht="15.75" x14ac:dyDescent="0.2">
      <c r="A161" s="184">
        <v>51327</v>
      </c>
      <c r="B161" s="184" t="s">
        <v>628</v>
      </c>
      <c r="C161" s="185">
        <v>563</v>
      </c>
      <c r="D161" s="185">
        <v>56300</v>
      </c>
      <c r="E161" s="183"/>
      <c r="F161" s="186">
        <v>311</v>
      </c>
      <c r="G161" s="187"/>
      <c r="H161" s="188"/>
      <c r="I161" s="101">
        <f>I162</f>
        <v>20000</v>
      </c>
      <c r="J161" s="101">
        <f t="shared" ref="J161:AK161" si="75">J162</f>
        <v>0</v>
      </c>
      <c r="K161" s="101">
        <f t="shared" si="75"/>
        <v>0</v>
      </c>
      <c r="L161" s="101">
        <f t="shared" si="75"/>
        <v>0</v>
      </c>
      <c r="M161" s="101">
        <f t="shared" si="75"/>
        <v>0</v>
      </c>
      <c r="N161" s="101">
        <f t="shared" si="75"/>
        <v>0</v>
      </c>
      <c r="O161" s="101">
        <f t="shared" si="75"/>
        <v>0</v>
      </c>
      <c r="P161" s="101">
        <f t="shared" si="75"/>
        <v>0</v>
      </c>
      <c r="Q161" s="101">
        <f t="shared" si="75"/>
        <v>0</v>
      </c>
      <c r="R161" s="101">
        <f t="shared" si="75"/>
        <v>0</v>
      </c>
      <c r="S161" s="101">
        <f t="shared" si="75"/>
        <v>20000</v>
      </c>
      <c r="T161" s="101">
        <f t="shared" si="75"/>
        <v>0</v>
      </c>
      <c r="U161" s="101">
        <f t="shared" si="75"/>
        <v>0</v>
      </c>
      <c r="V161" s="101">
        <f t="shared" si="75"/>
        <v>0</v>
      </c>
      <c r="W161" s="101">
        <f t="shared" si="75"/>
        <v>0</v>
      </c>
      <c r="X161" s="101">
        <f t="shared" si="75"/>
        <v>0</v>
      </c>
      <c r="Y161" s="101">
        <f t="shared" si="75"/>
        <v>0</v>
      </c>
      <c r="Z161" s="101">
        <f t="shared" si="75"/>
        <v>0</v>
      </c>
      <c r="AA161" s="101">
        <f t="shared" si="75"/>
        <v>0</v>
      </c>
      <c r="AB161" s="101">
        <f t="shared" si="75"/>
        <v>0</v>
      </c>
      <c r="AC161" s="101">
        <f t="shared" si="75"/>
        <v>20000</v>
      </c>
      <c r="AD161" s="101">
        <f t="shared" si="75"/>
        <v>0</v>
      </c>
      <c r="AE161" s="101">
        <f t="shared" si="75"/>
        <v>0</v>
      </c>
      <c r="AF161" s="101">
        <f t="shared" si="75"/>
        <v>0</v>
      </c>
      <c r="AG161" s="101">
        <f t="shared" si="75"/>
        <v>0</v>
      </c>
      <c r="AH161" s="101">
        <f t="shared" si="75"/>
        <v>0</v>
      </c>
      <c r="AI161" s="101">
        <f t="shared" si="75"/>
        <v>0</v>
      </c>
      <c r="AJ161" s="101">
        <f t="shared" si="75"/>
        <v>0</v>
      </c>
      <c r="AK161" s="101">
        <f t="shared" si="75"/>
        <v>0</v>
      </c>
    </row>
    <row r="162" spans="1:37" ht="15" x14ac:dyDescent="0.2">
      <c r="A162" s="190">
        <v>51327</v>
      </c>
      <c r="B162" s="190" t="s">
        <v>628</v>
      </c>
      <c r="C162" s="181">
        <v>563</v>
      </c>
      <c r="D162" s="181">
        <v>56300</v>
      </c>
      <c r="E162" s="189" t="s">
        <v>101</v>
      </c>
      <c r="F162" s="192">
        <v>3111</v>
      </c>
      <c r="G162" s="191" t="s">
        <v>33</v>
      </c>
      <c r="H162" s="182"/>
      <c r="I162" s="94">
        <v>20000</v>
      </c>
      <c r="J162" s="112"/>
      <c r="K162" s="94"/>
      <c r="L162" s="112"/>
      <c r="M162" s="94"/>
      <c r="N162" s="112"/>
      <c r="O162" s="94"/>
      <c r="P162" s="112"/>
      <c r="Q162" s="94"/>
      <c r="R162" s="112"/>
      <c r="S162" s="94">
        <v>20000</v>
      </c>
      <c r="T162" s="112"/>
      <c r="U162" s="94"/>
      <c r="V162" s="112"/>
      <c r="W162" s="94"/>
      <c r="X162" s="112"/>
      <c r="Y162" s="94"/>
      <c r="Z162" s="112"/>
      <c r="AA162" s="94"/>
      <c r="AB162" s="112"/>
      <c r="AC162" s="94">
        <v>20000</v>
      </c>
      <c r="AD162" s="112"/>
      <c r="AE162" s="94"/>
      <c r="AF162" s="112"/>
      <c r="AG162" s="94"/>
      <c r="AH162" s="112"/>
      <c r="AI162" s="94"/>
      <c r="AJ162" s="112"/>
      <c r="AK162" s="94"/>
    </row>
    <row r="163" spans="1:37" ht="15.75" x14ac:dyDescent="0.2">
      <c r="A163" s="184">
        <v>51327</v>
      </c>
      <c r="B163" s="184" t="s">
        <v>628</v>
      </c>
      <c r="C163" s="185">
        <v>563</v>
      </c>
      <c r="D163" s="185">
        <v>56300</v>
      </c>
      <c r="E163" s="183"/>
      <c r="F163" s="186">
        <v>313</v>
      </c>
      <c r="G163" s="187"/>
      <c r="H163" s="188"/>
      <c r="I163" s="101">
        <f>I164</f>
        <v>3300</v>
      </c>
      <c r="J163" s="101">
        <f t="shared" ref="J163:AK163" si="76">J164</f>
        <v>0</v>
      </c>
      <c r="K163" s="101">
        <f t="shared" si="76"/>
        <v>0</v>
      </c>
      <c r="L163" s="101">
        <f t="shared" si="76"/>
        <v>0</v>
      </c>
      <c r="M163" s="101">
        <f t="shared" si="76"/>
        <v>0</v>
      </c>
      <c r="N163" s="101">
        <f t="shared" si="76"/>
        <v>0</v>
      </c>
      <c r="O163" s="101">
        <f t="shared" si="76"/>
        <v>0</v>
      </c>
      <c r="P163" s="101">
        <f t="shared" si="76"/>
        <v>0</v>
      </c>
      <c r="Q163" s="101">
        <f t="shared" si="76"/>
        <v>0</v>
      </c>
      <c r="R163" s="101">
        <f t="shared" si="76"/>
        <v>0</v>
      </c>
      <c r="S163" s="101">
        <f t="shared" si="76"/>
        <v>3300</v>
      </c>
      <c r="T163" s="101">
        <f t="shared" si="76"/>
        <v>0</v>
      </c>
      <c r="U163" s="101">
        <f t="shared" si="76"/>
        <v>0</v>
      </c>
      <c r="V163" s="101">
        <f t="shared" si="76"/>
        <v>0</v>
      </c>
      <c r="W163" s="101">
        <f t="shared" si="76"/>
        <v>0</v>
      </c>
      <c r="X163" s="101">
        <f t="shared" si="76"/>
        <v>0</v>
      </c>
      <c r="Y163" s="101">
        <f t="shared" si="76"/>
        <v>0</v>
      </c>
      <c r="Z163" s="101">
        <f t="shared" si="76"/>
        <v>0</v>
      </c>
      <c r="AA163" s="101">
        <f t="shared" si="76"/>
        <v>0</v>
      </c>
      <c r="AB163" s="101">
        <f t="shared" si="76"/>
        <v>0</v>
      </c>
      <c r="AC163" s="101">
        <f t="shared" si="76"/>
        <v>3300</v>
      </c>
      <c r="AD163" s="101">
        <f t="shared" si="76"/>
        <v>0</v>
      </c>
      <c r="AE163" s="101">
        <f t="shared" si="76"/>
        <v>0</v>
      </c>
      <c r="AF163" s="101">
        <f t="shared" si="76"/>
        <v>0</v>
      </c>
      <c r="AG163" s="101">
        <f t="shared" si="76"/>
        <v>0</v>
      </c>
      <c r="AH163" s="101">
        <f t="shared" si="76"/>
        <v>0</v>
      </c>
      <c r="AI163" s="101">
        <f t="shared" si="76"/>
        <v>0</v>
      </c>
      <c r="AJ163" s="101">
        <f t="shared" si="76"/>
        <v>0</v>
      </c>
      <c r="AK163" s="101">
        <f t="shared" si="76"/>
        <v>0</v>
      </c>
    </row>
    <row r="164" spans="1:37" ht="15" x14ac:dyDescent="0.2">
      <c r="A164" s="190">
        <v>51327</v>
      </c>
      <c r="B164" s="190" t="s">
        <v>628</v>
      </c>
      <c r="C164" s="181">
        <v>563</v>
      </c>
      <c r="D164" s="181">
        <v>56300</v>
      </c>
      <c r="E164" s="189" t="s">
        <v>101</v>
      </c>
      <c r="F164" s="192">
        <v>3132</v>
      </c>
      <c r="G164" s="191" t="s">
        <v>40</v>
      </c>
      <c r="H164" s="182"/>
      <c r="I164" s="94">
        <v>3300</v>
      </c>
      <c r="J164" s="112"/>
      <c r="K164" s="94"/>
      <c r="L164" s="112"/>
      <c r="M164" s="94"/>
      <c r="N164" s="112"/>
      <c r="O164" s="94"/>
      <c r="P164" s="112"/>
      <c r="Q164" s="94"/>
      <c r="R164" s="112"/>
      <c r="S164" s="94">
        <v>3300</v>
      </c>
      <c r="T164" s="112"/>
      <c r="U164" s="94"/>
      <c r="V164" s="112"/>
      <c r="W164" s="94"/>
      <c r="X164" s="112"/>
      <c r="Y164" s="94"/>
      <c r="Z164" s="112"/>
      <c r="AA164" s="94"/>
      <c r="AB164" s="112"/>
      <c r="AC164" s="94">
        <v>3300</v>
      </c>
      <c r="AD164" s="112"/>
      <c r="AE164" s="94"/>
      <c r="AF164" s="112"/>
      <c r="AG164" s="94"/>
      <c r="AH164" s="112"/>
      <c r="AI164" s="94"/>
      <c r="AJ164" s="112"/>
      <c r="AK164" s="94"/>
    </row>
    <row r="165" spans="1:37" ht="90" x14ac:dyDescent="0.2">
      <c r="A165" s="175" t="s">
        <v>616</v>
      </c>
      <c r="B165" s="176" t="s">
        <v>632</v>
      </c>
      <c r="C165" s="176"/>
      <c r="D165" s="176"/>
      <c r="E165" s="176"/>
      <c r="F165" s="177"/>
      <c r="G165" s="180" t="s">
        <v>604</v>
      </c>
      <c r="H165" s="179" t="s">
        <v>603</v>
      </c>
      <c r="I165" s="100">
        <f t="shared" ref="I165:AK165" si="77">I166+I171+I177+I182+I187+I193+I198+I203+I209</f>
        <v>101732</v>
      </c>
      <c r="J165" s="100">
        <f t="shared" si="77"/>
        <v>0</v>
      </c>
      <c r="K165" s="100">
        <f t="shared" si="77"/>
        <v>50866</v>
      </c>
      <c r="L165" s="100">
        <f t="shared" si="77"/>
        <v>0</v>
      </c>
      <c r="M165" s="100">
        <f t="shared" si="77"/>
        <v>50866</v>
      </c>
      <c r="N165" s="100">
        <f t="shared" si="77"/>
        <v>0</v>
      </c>
      <c r="O165" s="100">
        <f t="shared" si="77"/>
        <v>50866</v>
      </c>
      <c r="P165" s="100">
        <f t="shared" si="77"/>
        <v>0</v>
      </c>
      <c r="Q165" s="100">
        <f t="shared" si="77"/>
        <v>50866</v>
      </c>
      <c r="R165" s="100">
        <f t="shared" si="77"/>
        <v>0</v>
      </c>
      <c r="S165" s="100">
        <f t="shared" si="77"/>
        <v>100482</v>
      </c>
      <c r="T165" s="100">
        <f t="shared" si="77"/>
        <v>0</v>
      </c>
      <c r="U165" s="100">
        <f t="shared" si="77"/>
        <v>0</v>
      </c>
      <c r="V165" s="100">
        <f t="shared" si="77"/>
        <v>0</v>
      </c>
      <c r="W165" s="100">
        <f t="shared" si="77"/>
        <v>0</v>
      </c>
      <c r="X165" s="100">
        <f t="shared" si="77"/>
        <v>0</v>
      </c>
      <c r="Y165" s="100">
        <f t="shared" si="77"/>
        <v>0</v>
      </c>
      <c r="Z165" s="100">
        <f t="shared" si="77"/>
        <v>0</v>
      </c>
      <c r="AA165" s="100">
        <f t="shared" si="77"/>
        <v>0</v>
      </c>
      <c r="AB165" s="100">
        <f t="shared" si="77"/>
        <v>0</v>
      </c>
      <c r="AC165" s="100">
        <f t="shared" si="77"/>
        <v>50866</v>
      </c>
      <c r="AD165" s="100">
        <f t="shared" si="77"/>
        <v>0</v>
      </c>
      <c r="AE165" s="100">
        <f t="shared" si="77"/>
        <v>0</v>
      </c>
      <c r="AF165" s="100">
        <f t="shared" si="77"/>
        <v>0</v>
      </c>
      <c r="AG165" s="100">
        <f t="shared" si="77"/>
        <v>0</v>
      </c>
      <c r="AH165" s="100">
        <f t="shared" si="77"/>
        <v>0</v>
      </c>
      <c r="AI165" s="100">
        <f t="shared" si="77"/>
        <v>0</v>
      </c>
      <c r="AJ165" s="100">
        <f t="shared" si="77"/>
        <v>0</v>
      </c>
      <c r="AK165" s="100">
        <f t="shared" si="77"/>
        <v>0</v>
      </c>
    </row>
    <row r="166" spans="1:37" ht="15.75" x14ac:dyDescent="0.2">
      <c r="A166" s="170" t="s">
        <v>616</v>
      </c>
      <c r="B166" s="170" t="s">
        <v>632</v>
      </c>
      <c r="C166" s="141">
        <v>43</v>
      </c>
      <c r="D166" s="141"/>
      <c r="E166" s="171"/>
      <c r="F166" s="142">
        <v>31</v>
      </c>
      <c r="G166" s="143"/>
      <c r="H166" s="172"/>
      <c r="I166" s="105">
        <f t="shared" ref="I166:AK166" si="78">I167+I169</f>
        <v>23400</v>
      </c>
      <c r="J166" s="105">
        <f t="shared" si="78"/>
        <v>0</v>
      </c>
      <c r="K166" s="105">
        <f t="shared" si="78"/>
        <v>11700</v>
      </c>
      <c r="L166" s="105">
        <f t="shared" si="78"/>
        <v>0</v>
      </c>
      <c r="M166" s="105">
        <f t="shared" si="78"/>
        <v>11700</v>
      </c>
      <c r="N166" s="105">
        <f t="shared" si="78"/>
        <v>0</v>
      </c>
      <c r="O166" s="105">
        <f t="shared" si="78"/>
        <v>11700</v>
      </c>
      <c r="P166" s="105">
        <f t="shared" si="78"/>
        <v>0</v>
      </c>
      <c r="Q166" s="105">
        <f t="shared" si="78"/>
        <v>11700</v>
      </c>
      <c r="R166" s="105">
        <f t="shared" si="78"/>
        <v>0</v>
      </c>
      <c r="S166" s="105">
        <f t="shared" si="78"/>
        <v>23400</v>
      </c>
      <c r="T166" s="105">
        <f t="shared" si="78"/>
        <v>0</v>
      </c>
      <c r="U166" s="105">
        <f t="shared" si="78"/>
        <v>0</v>
      </c>
      <c r="V166" s="105">
        <f t="shared" si="78"/>
        <v>0</v>
      </c>
      <c r="W166" s="105">
        <f t="shared" si="78"/>
        <v>0</v>
      </c>
      <c r="X166" s="105">
        <f t="shared" si="78"/>
        <v>0</v>
      </c>
      <c r="Y166" s="105">
        <f t="shared" si="78"/>
        <v>0</v>
      </c>
      <c r="Z166" s="105">
        <f t="shared" si="78"/>
        <v>0</v>
      </c>
      <c r="AA166" s="105">
        <f t="shared" si="78"/>
        <v>0</v>
      </c>
      <c r="AB166" s="105">
        <f t="shared" si="78"/>
        <v>0</v>
      </c>
      <c r="AC166" s="105">
        <f t="shared" si="78"/>
        <v>11700</v>
      </c>
      <c r="AD166" s="105">
        <f t="shared" si="78"/>
        <v>0</v>
      </c>
      <c r="AE166" s="105">
        <f t="shared" si="78"/>
        <v>0</v>
      </c>
      <c r="AF166" s="105">
        <f t="shared" si="78"/>
        <v>0</v>
      </c>
      <c r="AG166" s="105">
        <f t="shared" si="78"/>
        <v>0</v>
      </c>
      <c r="AH166" s="105">
        <f t="shared" si="78"/>
        <v>0</v>
      </c>
      <c r="AI166" s="105">
        <f t="shared" si="78"/>
        <v>0</v>
      </c>
      <c r="AJ166" s="105">
        <f t="shared" si="78"/>
        <v>0</v>
      </c>
      <c r="AK166" s="105">
        <f t="shared" si="78"/>
        <v>0</v>
      </c>
    </row>
    <row r="167" spans="1:37" ht="15.75" x14ac:dyDescent="0.2">
      <c r="A167" s="145" t="s">
        <v>616</v>
      </c>
      <c r="B167" s="145" t="s">
        <v>632</v>
      </c>
      <c r="C167" s="147">
        <v>43</v>
      </c>
      <c r="D167" s="147"/>
      <c r="E167" s="145"/>
      <c r="F167" s="168">
        <v>311</v>
      </c>
      <c r="G167" s="148"/>
      <c r="H167" s="149"/>
      <c r="I167" s="101">
        <f t="shared" ref="I167:AK167" si="79">I168</f>
        <v>20000</v>
      </c>
      <c r="J167" s="101">
        <f t="shared" si="79"/>
        <v>0</v>
      </c>
      <c r="K167" s="101">
        <f t="shared" si="79"/>
        <v>10000</v>
      </c>
      <c r="L167" s="101">
        <f t="shared" si="79"/>
        <v>0</v>
      </c>
      <c r="M167" s="108">
        <f t="shared" si="79"/>
        <v>10000</v>
      </c>
      <c r="N167" s="108">
        <f t="shared" si="79"/>
        <v>0</v>
      </c>
      <c r="O167" s="108">
        <f t="shared" si="79"/>
        <v>10000</v>
      </c>
      <c r="P167" s="108">
        <f t="shared" si="79"/>
        <v>0</v>
      </c>
      <c r="Q167" s="108">
        <f t="shared" si="79"/>
        <v>10000</v>
      </c>
      <c r="R167" s="108">
        <f t="shared" si="79"/>
        <v>0</v>
      </c>
      <c r="S167" s="108">
        <f t="shared" si="79"/>
        <v>20000</v>
      </c>
      <c r="T167" s="108">
        <f t="shared" si="79"/>
        <v>0</v>
      </c>
      <c r="U167" s="101">
        <f t="shared" si="79"/>
        <v>0</v>
      </c>
      <c r="V167" s="101">
        <f t="shared" si="79"/>
        <v>0</v>
      </c>
      <c r="W167" s="108">
        <f t="shared" si="79"/>
        <v>0</v>
      </c>
      <c r="X167" s="108">
        <f t="shared" si="79"/>
        <v>0</v>
      </c>
      <c r="Y167" s="108">
        <f t="shared" si="79"/>
        <v>0</v>
      </c>
      <c r="Z167" s="108">
        <f t="shared" si="79"/>
        <v>0</v>
      </c>
      <c r="AA167" s="108">
        <f t="shared" si="79"/>
        <v>0</v>
      </c>
      <c r="AB167" s="108">
        <f t="shared" si="79"/>
        <v>0</v>
      </c>
      <c r="AC167" s="108">
        <f t="shared" si="79"/>
        <v>10000</v>
      </c>
      <c r="AD167" s="108">
        <f t="shared" si="79"/>
        <v>0</v>
      </c>
      <c r="AE167" s="108">
        <f t="shared" si="79"/>
        <v>0</v>
      </c>
      <c r="AF167" s="108">
        <f t="shared" si="79"/>
        <v>0</v>
      </c>
      <c r="AG167" s="108">
        <f t="shared" si="79"/>
        <v>0</v>
      </c>
      <c r="AH167" s="108">
        <f t="shared" si="79"/>
        <v>0</v>
      </c>
      <c r="AI167" s="108">
        <f t="shared" si="79"/>
        <v>0</v>
      </c>
      <c r="AJ167" s="108">
        <f t="shared" si="79"/>
        <v>0</v>
      </c>
      <c r="AK167" s="108">
        <f t="shared" si="79"/>
        <v>0</v>
      </c>
    </row>
    <row r="168" spans="1:37" ht="15" x14ac:dyDescent="0.2">
      <c r="A168" s="151" t="s">
        <v>616</v>
      </c>
      <c r="B168" s="151" t="s">
        <v>632</v>
      </c>
      <c r="C168" s="153">
        <v>43</v>
      </c>
      <c r="D168" s="153"/>
      <c r="E168" s="151" t="s">
        <v>101</v>
      </c>
      <c r="F168" s="174">
        <v>3111</v>
      </c>
      <c r="G168" s="155" t="s">
        <v>33</v>
      </c>
      <c r="H168" s="156"/>
      <c r="I168" s="94">
        <v>20000</v>
      </c>
      <c r="J168" s="112"/>
      <c r="K168" s="94">
        <v>10000</v>
      </c>
      <c r="L168" s="112"/>
      <c r="M168" s="118">
        <v>10000</v>
      </c>
      <c r="N168" s="113"/>
      <c r="O168" s="118">
        <v>10000</v>
      </c>
      <c r="P168" s="113"/>
      <c r="Q168" s="118">
        <v>10000</v>
      </c>
      <c r="R168" s="113"/>
      <c r="S168" s="118">
        <v>20000</v>
      </c>
      <c r="T168" s="113"/>
      <c r="U168" s="94">
        <v>0</v>
      </c>
      <c r="V168" s="112"/>
      <c r="W168" s="118">
        <v>0</v>
      </c>
      <c r="X168" s="113"/>
      <c r="Y168" s="118">
        <v>0</v>
      </c>
      <c r="Z168" s="113"/>
      <c r="AA168" s="118">
        <v>0</v>
      </c>
      <c r="AB168" s="113"/>
      <c r="AC168" s="118">
        <v>10000</v>
      </c>
      <c r="AD168" s="113"/>
      <c r="AE168" s="118"/>
      <c r="AF168" s="113"/>
      <c r="AG168" s="118"/>
      <c r="AH168" s="113"/>
      <c r="AI168" s="118"/>
      <c r="AJ168" s="113"/>
      <c r="AK168" s="118"/>
    </row>
    <row r="169" spans="1:37" ht="15.75" x14ac:dyDescent="0.2">
      <c r="A169" s="145" t="s">
        <v>616</v>
      </c>
      <c r="B169" s="145" t="s">
        <v>632</v>
      </c>
      <c r="C169" s="147">
        <v>43</v>
      </c>
      <c r="D169" s="147"/>
      <c r="E169" s="145"/>
      <c r="F169" s="168">
        <v>313</v>
      </c>
      <c r="G169" s="148"/>
      <c r="H169" s="149"/>
      <c r="I169" s="101">
        <f t="shared" ref="I169:AK169" si="80">I170</f>
        <v>3400</v>
      </c>
      <c r="J169" s="101">
        <f t="shared" si="80"/>
        <v>0</v>
      </c>
      <c r="K169" s="101">
        <f t="shared" si="80"/>
        <v>1700</v>
      </c>
      <c r="L169" s="101">
        <f t="shared" si="80"/>
        <v>0</v>
      </c>
      <c r="M169" s="108">
        <f t="shared" si="80"/>
        <v>1700</v>
      </c>
      <c r="N169" s="108">
        <f t="shared" si="80"/>
        <v>0</v>
      </c>
      <c r="O169" s="108">
        <f t="shared" si="80"/>
        <v>1700</v>
      </c>
      <c r="P169" s="108">
        <f t="shared" si="80"/>
        <v>0</v>
      </c>
      <c r="Q169" s="108">
        <f t="shared" si="80"/>
        <v>1700</v>
      </c>
      <c r="R169" s="108">
        <f t="shared" si="80"/>
        <v>0</v>
      </c>
      <c r="S169" s="108">
        <f t="shared" si="80"/>
        <v>3400</v>
      </c>
      <c r="T169" s="108">
        <f t="shared" si="80"/>
        <v>0</v>
      </c>
      <c r="U169" s="101">
        <f t="shared" si="80"/>
        <v>0</v>
      </c>
      <c r="V169" s="101">
        <f t="shared" si="80"/>
        <v>0</v>
      </c>
      <c r="W169" s="108">
        <f t="shared" si="80"/>
        <v>0</v>
      </c>
      <c r="X169" s="108">
        <f t="shared" si="80"/>
        <v>0</v>
      </c>
      <c r="Y169" s="108">
        <f t="shared" si="80"/>
        <v>0</v>
      </c>
      <c r="Z169" s="108">
        <f t="shared" si="80"/>
        <v>0</v>
      </c>
      <c r="AA169" s="108">
        <f t="shared" si="80"/>
        <v>0</v>
      </c>
      <c r="AB169" s="108">
        <f t="shared" si="80"/>
        <v>0</v>
      </c>
      <c r="AC169" s="108">
        <f t="shared" si="80"/>
        <v>1700</v>
      </c>
      <c r="AD169" s="108">
        <f t="shared" si="80"/>
        <v>0</v>
      </c>
      <c r="AE169" s="108">
        <f t="shared" si="80"/>
        <v>0</v>
      </c>
      <c r="AF169" s="108">
        <f t="shared" si="80"/>
        <v>0</v>
      </c>
      <c r="AG169" s="108">
        <f t="shared" si="80"/>
        <v>0</v>
      </c>
      <c r="AH169" s="108">
        <f t="shared" si="80"/>
        <v>0</v>
      </c>
      <c r="AI169" s="108">
        <f t="shared" si="80"/>
        <v>0</v>
      </c>
      <c r="AJ169" s="108">
        <f t="shared" si="80"/>
        <v>0</v>
      </c>
      <c r="AK169" s="108">
        <f t="shared" si="80"/>
        <v>0</v>
      </c>
    </row>
    <row r="170" spans="1:37" ht="15" x14ac:dyDescent="0.2">
      <c r="A170" s="151" t="s">
        <v>616</v>
      </c>
      <c r="B170" s="151" t="s">
        <v>632</v>
      </c>
      <c r="C170" s="153">
        <v>43</v>
      </c>
      <c r="D170" s="153"/>
      <c r="E170" s="151" t="s">
        <v>101</v>
      </c>
      <c r="F170" s="174">
        <v>3132</v>
      </c>
      <c r="G170" s="155" t="s">
        <v>40</v>
      </c>
      <c r="H170" s="156"/>
      <c r="I170" s="94">
        <v>3400</v>
      </c>
      <c r="J170" s="112"/>
      <c r="K170" s="94">
        <v>1700</v>
      </c>
      <c r="L170" s="112"/>
      <c r="M170" s="118">
        <v>1700</v>
      </c>
      <c r="N170" s="113"/>
      <c r="O170" s="118">
        <v>1700</v>
      </c>
      <c r="P170" s="113"/>
      <c r="Q170" s="118">
        <v>1700</v>
      </c>
      <c r="R170" s="113"/>
      <c r="S170" s="118">
        <v>3400</v>
      </c>
      <c r="T170" s="113"/>
      <c r="U170" s="94">
        <v>0</v>
      </c>
      <c r="V170" s="112"/>
      <c r="W170" s="118">
        <v>0</v>
      </c>
      <c r="X170" s="113"/>
      <c r="Y170" s="118">
        <v>0</v>
      </c>
      <c r="Z170" s="113"/>
      <c r="AA170" s="118">
        <v>0</v>
      </c>
      <c r="AB170" s="113"/>
      <c r="AC170" s="118">
        <v>1700</v>
      </c>
      <c r="AD170" s="113"/>
      <c r="AE170" s="118"/>
      <c r="AF170" s="113"/>
      <c r="AG170" s="118"/>
      <c r="AH170" s="113"/>
      <c r="AI170" s="118"/>
      <c r="AJ170" s="113"/>
      <c r="AK170" s="118"/>
    </row>
    <row r="171" spans="1:37" ht="15.75" x14ac:dyDescent="0.2">
      <c r="A171" s="170" t="s">
        <v>616</v>
      </c>
      <c r="B171" s="170" t="s">
        <v>632</v>
      </c>
      <c r="C171" s="141">
        <v>43</v>
      </c>
      <c r="D171" s="141"/>
      <c r="E171" s="171"/>
      <c r="F171" s="142">
        <v>32</v>
      </c>
      <c r="G171" s="143"/>
      <c r="H171" s="172"/>
      <c r="I171" s="105">
        <f t="shared" ref="I171:AK171" si="81">I172+I175</f>
        <v>3026</v>
      </c>
      <c r="J171" s="105">
        <f t="shared" si="81"/>
        <v>0</v>
      </c>
      <c r="K171" s="105">
        <f t="shared" si="81"/>
        <v>1513</v>
      </c>
      <c r="L171" s="105">
        <f t="shared" si="81"/>
        <v>0</v>
      </c>
      <c r="M171" s="105">
        <f t="shared" si="81"/>
        <v>1513</v>
      </c>
      <c r="N171" s="105">
        <f t="shared" si="81"/>
        <v>0</v>
      </c>
      <c r="O171" s="105">
        <f t="shared" si="81"/>
        <v>1513</v>
      </c>
      <c r="P171" s="105">
        <f t="shared" si="81"/>
        <v>0</v>
      </c>
      <c r="Q171" s="105">
        <f t="shared" si="81"/>
        <v>1513</v>
      </c>
      <c r="R171" s="105">
        <f t="shared" si="81"/>
        <v>0</v>
      </c>
      <c r="S171" s="105">
        <f t="shared" si="81"/>
        <v>2406</v>
      </c>
      <c r="T171" s="105">
        <f t="shared" si="81"/>
        <v>0</v>
      </c>
      <c r="U171" s="105">
        <f t="shared" si="81"/>
        <v>0</v>
      </c>
      <c r="V171" s="105">
        <f t="shared" si="81"/>
        <v>0</v>
      </c>
      <c r="W171" s="105">
        <f t="shared" si="81"/>
        <v>0</v>
      </c>
      <c r="X171" s="105">
        <f t="shared" si="81"/>
        <v>0</v>
      </c>
      <c r="Y171" s="105">
        <f t="shared" si="81"/>
        <v>0</v>
      </c>
      <c r="Z171" s="105">
        <f t="shared" si="81"/>
        <v>0</v>
      </c>
      <c r="AA171" s="105">
        <f t="shared" si="81"/>
        <v>0</v>
      </c>
      <c r="AB171" s="105">
        <f t="shared" si="81"/>
        <v>0</v>
      </c>
      <c r="AC171" s="105">
        <f t="shared" si="81"/>
        <v>1513</v>
      </c>
      <c r="AD171" s="105">
        <f t="shared" si="81"/>
        <v>0</v>
      </c>
      <c r="AE171" s="105">
        <f t="shared" si="81"/>
        <v>0</v>
      </c>
      <c r="AF171" s="105">
        <f t="shared" si="81"/>
        <v>0</v>
      </c>
      <c r="AG171" s="105">
        <f t="shared" si="81"/>
        <v>0</v>
      </c>
      <c r="AH171" s="105">
        <f t="shared" si="81"/>
        <v>0</v>
      </c>
      <c r="AI171" s="105">
        <f t="shared" si="81"/>
        <v>0</v>
      </c>
      <c r="AJ171" s="105">
        <f t="shared" si="81"/>
        <v>0</v>
      </c>
      <c r="AK171" s="105">
        <f t="shared" si="81"/>
        <v>0</v>
      </c>
    </row>
    <row r="172" spans="1:37" ht="15.75" x14ac:dyDescent="0.2">
      <c r="A172" s="145" t="s">
        <v>616</v>
      </c>
      <c r="B172" s="145" t="s">
        <v>632</v>
      </c>
      <c r="C172" s="147">
        <v>43</v>
      </c>
      <c r="D172" s="147"/>
      <c r="E172" s="145"/>
      <c r="F172" s="168">
        <v>321</v>
      </c>
      <c r="G172" s="148"/>
      <c r="H172" s="149"/>
      <c r="I172" s="101">
        <f t="shared" ref="I172:AK172" si="82">I173+I174</f>
        <v>620</v>
      </c>
      <c r="J172" s="101">
        <f t="shared" si="82"/>
        <v>0</v>
      </c>
      <c r="K172" s="101">
        <f t="shared" si="82"/>
        <v>310</v>
      </c>
      <c r="L172" s="101">
        <f t="shared" si="82"/>
        <v>0</v>
      </c>
      <c r="M172" s="108">
        <f t="shared" si="82"/>
        <v>310</v>
      </c>
      <c r="N172" s="108">
        <f t="shared" si="82"/>
        <v>0</v>
      </c>
      <c r="O172" s="108">
        <f t="shared" si="82"/>
        <v>310</v>
      </c>
      <c r="P172" s="108">
        <f t="shared" si="82"/>
        <v>0</v>
      </c>
      <c r="Q172" s="108">
        <f t="shared" si="82"/>
        <v>310</v>
      </c>
      <c r="R172" s="108">
        <f t="shared" si="82"/>
        <v>0</v>
      </c>
      <c r="S172" s="108">
        <f t="shared" si="82"/>
        <v>0</v>
      </c>
      <c r="T172" s="108">
        <f t="shared" si="82"/>
        <v>0</v>
      </c>
      <c r="U172" s="101">
        <f t="shared" si="82"/>
        <v>0</v>
      </c>
      <c r="V172" s="101">
        <f t="shared" si="82"/>
        <v>0</v>
      </c>
      <c r="W172" s="108">
        <f t="shared" si="82"/>
        <v>0</v>
      </c>
      <c r="X172" s="108">
        <f t="shared" si="82"/>
        <v>0</v>
      </c>
      <c r="Y172" s="108">
        <f t="shared" si="82"/>
        <v>0</v>
      </c>
      <c r="Z172" s="108">
        <f t="shared" si="82"/>
        <v>0</v>
      </c>
      <c r="AA172" s="108">
        <f t="shared" si="82"/>
        <v>0</v>
      </c>
      <c r="AB172" s="108">
        <f t="shared" si="82"/>
        <v>0</v>
      </c>
      <c r="AC172" s="108">
        <f t="shared" si="82"/>
        <v>310</v>
      </c>
      <c r="AD172" s="108">
        <f t="shared" si="82"/>
        <v>0</v>
      </c>
      <c r="AE172" s="108">
        <f t="shared" si="82"/>
        <v>0</v>
      </c>
      <c r="AF172" s="108">
        <f t="shared" si="82"/>
        <v>0</v>
      </c>
      <c r="AG172" s="108">
        <f t="shared" si="82"/>
        <v>0</v>
      </c>
      <c r="AH172" s="108">
        <f t="shared" si="82"/>
        <v>0</v>
      </c>
      <c r="AI172" s="108">
        <f t="shared" si="82"/>
        <v>0</v>
      </c>
      <c r="AJ172" s="108">
        <f t="shared" si="82"/>
        <v>0</v>
      </c>
      <c r="AK172" s="108">
        <f t="shared" si="82"/>
        <v>0</v>
      </c>
    </row>
    <row r="173" spans="1:37" ht="15" x14ac:dyDescent="0.2">
      <c r="A173" s="151" t="s">
        <v>616</v>
      </c>
      <c r="B173" s="151" t="s">
        <v>632</v>
      </c>
      <c r="C173" s="153">
        <v>43</v>
      </c>
      <c r="D173" s="153"/>
      <c r="E173" s="151" t="s">
        <v>101</v>
      </c>
      <c r="F173" s="174">
        <v>3211</v>
      </c>
      <c r="G173" s="155" t="s">
        <v>42</v>
      </c>
      <c r="H173" s="156"/>
      <c r="I173" s="94">
        <v>400</v>
      </c>
      <c r="J173" s="112"/>
      <c r="K173" s="94">
        <v>200</v>
      </c>
      <c r="L173" s="112"/>
      <c r="M173" s="118">
        <v>200</v>
      </c>
      <c r="N173" s="113"/>
      <c r="O173" s="118">
        <v>200</v>
      </c>
      <c r="P173" s="113"/>
      <c r="Q173" s="118">
        <v>200</v>
      </c>
      <c r="R173" s="113"/>
      <c r="S173" s="118">
        <v>0</v>
      </c>
      <c r="T173" s="113"/>
      <c r="U173" s="94">
        <v>0</v>
      </c>
      <c r="V173" s="112"/>
      <c r="W173" s="118">
        <v>0</v>
      </c>
      <c r="X173" s="113"/>
      <c r="Y173" s="118">
        <v>0</v>
      </c>
      <c r="Z173" s="113"/>
      <c r="AA173" s="118">
        <v>0</v>
      </c>
      <c r="AB173" s="113"/>
      <c r="AC173" s="118">
        <v>200</v>
      </c>
      <c r="AD173" s="113"/>
      <c r="AE173" s="118">
        <v>0</v>
      </c>
      <c r="AF173" s="113"/>
      <c r="AG173" s="118">
        <v>0</v>
      </c>
      <c r="AH173" s="113"/>
      <c r="AI173" s="118">
        <v>0</v>
      </c>
      <c r="AJ173" s="113"/>
      <c r="AK173" s="118"/>
    </row>
    <row r="174" spans="1:37" ht="30" x14ac:dyDescent="0.2">
      <c r="A174" s="151" t="s">
        <v>616</v>
      </c>
      <c r="B174" s="151" t="s">
        <v>632</v>
      </c>
      <c r="C174" s="153">
        <v>43</v>
      </c>
      <c r="D174" s="153"/>
      <c r="E174" s="151" t="s">
        <v>101</v>
      </c>
      <c r="F174" s="174">
        <v>3212</v>
      </c>
      <c r="G174" s="155" t="s">
        <v>43</v>
      </c>
      <c r="H174" s="156"/>
      <c r="I174" s="94">
        <v>220</v>
      </c>
      <c r="J174" s="112"/>
      <c r="K174" s="94">
        <v>110</v>
      </c>
      <c r="L174" s="112"/>
      <c r="M174" s="118">
        <v>110</v>
      </c>
      <c r="N174" s="113"/>
      <c r="O174" s="118">
        <v>110</v>
      </c>
      <c r="P174" s="113"/>
      <c r="Q174" s="118">
        <v>110</v>
      </c>
      <c r="R174" s="113"/>
      <c r="S174" s="118">
        <v>0</v>
      </c>
      <c r="T174" s="113"/>
      <c r="U174" s="94">
        <v>0</v>
      </c>
      <c r="V174" s="112"/>
      <c r="W174" s="118">
        <v>0</v>
      </c>
      <c r="X174" s="113"/>
      <c r="Y174" s="118">
        <v>0</v>
      </c>
      <c r="Z174" s="113"/>
      <c r="AA174" s="118">
        <v>0</v>
      </c>
      <c r="AB174" s="113"/>
      <c r="AC174" s="118">
        <v>110</v>
      </c>
      <c r="AD174" s="113"/>
      <c r="AE174" s="118">
        <v>0</v>
      </c>
      <c r="AF174" s="113"/>
      <c r="AG174" s="118">
        <v>0</v>
      </c>
      <c r="AH174" s="113"/>
      <c r="AI174" s="118">
        <v>0</v>
      </c>
      <c r="AJ174" s="113"/>
      <c r="AK174" s="118"/>
    </row>
    <row r="175" spans="1:37" ht="15.75" x14ac:dyDescent="0.2">
      <c r="A175" s="145" t="s">
        <v>616</v>
      </c>
      <c r="B175" s="145" t="s">
        <v>632</v>
      </c>
      <c r="C175" s="147">
        <v>43</v>
      </c>
      <c r="D175" s="147"/>
      <c r="E175" s="145"/>
      <c r="F175" s="168">
        <v>323</v>
      </c>
      <c r="G175" s="148"/>
      <c r="H175" s="149"/>
      <c r="I175" s="101">
        <f t="shared" ref="I175:AK175" si="83">SUM(I176:I176)</f>
        <v>2406</v>
      </c>
      <c r="J175" s="101">
        <f t="shared" si="83"/>
        <v>0</v>
      </c>
      <c r="K175" s="101">
        <f t="shared" si="83"/>
        <v>1203</v>
      </c>
      <c r="L175" s="101">
        <f t="shared" si="83"/>
        <v>0</v>
      </c>
      <c r="M175" s="108">
        <f t="shared" si="83"/>
        <v>1203</v>
      </c>
      <c r="N175" s="108">
        <f t="shared" si="83"/>
        <v>0</v>
      </c>
      <c r="O175" s="108">
        <f t="shared" si="83"/>
        <v>1203</v>
      </c>
      <c r="P175" s="108">
        <f t="shared" si="83"/>
        <v>0</v>
      </c>
      <c r="Q175" s="108">
        <f t="shared" si="83"/>
        <v>1203</v>
      </c>
      <c r="R175" s="108">
        <f t="shared" si="83"/>
        <v>0</v>
      </c>
      <c r="S175" s="108">
        <f t="shared" si="83"/>
        <v>2406</v>
      </c>
      <c r="T175" s="108">
        <f t="shared" si="83"/>
        <v>0</v>
      </c>
      <c r="U175" s="101">
        <f t="shared" si="83"/>
        <v>0</v>
      </c>
      <c r="V175" s="101">
        <f t="shared" si="83"/>
        <v>0</v>
      </c>
      <c r="W175" s="108">
        <f t="shared" si="83"/>
        <v>0</v>
      </c>
      <c r="X175" s="108">
        <f t="shared" si="83"/>
        <v>0</v>
      </c>
      <c r="Y175" s="108">
        <f t="shared" si="83"/>
        <v>0</v>
      </c>
      <c r="Z175" s="108">
        <f t="shared" si="83"/>
        <v>0</v>
      </c>
      <c r="AA175" s="108">
        <f t="shared" si="83"/>
        <v>0</v>
      </c>
      <c r="AB175" s="108">
        <f t="shared" si="83"/>
        <v>0</v>
      </c>
      <c r="AC175" s="108">
        <f t="shared" si="83"/>
        <v>1203</v>
      </c>
      <c r="AD175" s="108">
        <f t="shared" si="83"/>
        <v>0</v>
      </c>
      <c r="AE175" s="108">
        <f t="shared" si="83"/>
        <v>0</v>
      </c>
      <c r="AF175" s="108">
        <f t="shared" si="83"/>
        <v>0</v>
      </c>
      <c r="AG175" s="108">
        <f t="shared" si="83"/>
        <v>0</v>
      </c>
      <c r="AH175" s="108">
        <f t="shared" si="83"/>
        <v>0</v>
      </c>
      <c r="AI175" s="108">
        <f t="shared" si="83"/>
        <v>0</v>
      </c>
      <c r="AJ175" s="108">
        <f t="shared" si="83"/>
        <v>0</v>
      </c>
      <c r="AK175" s="108">
        <f t="shared" si="83"/>
        <v>0</v>
      </c>
    </row>
    <row r="176" spans="1:37" ht="15" x14ac:dyDescent="0.2">
      <c r="A176" s="151" t="s">
        <v>616</v>
      </c>
      <c r="B176" s="151" t="s">
        <v>632</v>
      </c>
      <c r="C176" s="153">
        <v>43</v>
      </c>
      <c r="D176" s="153"/>
      <c r="E176" s="151" t="s">
        <v>101</v>
      </c>
      <c r="F176" s="174">
        <v>3233</v>
      </c>
      <c r="G176" s="155" t="s">
        <v>54</v>
      </c>
      <c r="H176" s="156"/>
      <c r="I176" s="94">
        <v>2406</v>
      </c>
      <c r="J176" s="112"/>
      <c r="K176" s="94">
        <v>1203</v>
      </c>
      <c r="L176" s="112"/>
      <c r="M176" s="118">
        <v>1203</v>
      </c>
      <c r="N176" s="113"/>
      <c r="O176" s="118">
        <v>1203</v>
      </c>
      <c r="P176" s="113"/>
      <c r="Q176" s="118">
        <v>1203</v>
      </c>
      <c r="R176" s="113"/>
      <c r="S176" s="118">
        <v>2406</v>
      </c>
      <c r="T176" s="113"/>
      <c r="U176" s="94">
        <v>0</v>
      </c>
      <c r="V176" s="112"/>
      <c r="W176" s="118">
        <v>0</v>
      </c>
      <c r="X176" s="113"/>
      <c r="Y176" s="118">
        <v>0</v>
      </c>
      <c r="Z176" s="113"/>
      <c r="AA176" s="118">
        <v>0</v>
      </c>
      <c r="AB176" s="113"/>
      <c r="AC176" s="118">
        <v>1203</v>
      </c>
      <c r="AD176" s="113"/>
      <c r="AE176" s="118">
        <v>0</v>
      </c>
      <c r="AF176" s="113"/>
      <c r="AG176" s="118">
        <v>0</v>
      </c>
      <c r="AH176" s="113"/>
      <c r="AI176" s="118">
        <v>0</v>
      </c>
      <c r="AJ176" s="113"/>
      <c r="AK176" s="118"/>
    </row>
    <row r="177" spans="1:37" ht="15.75" x14ac:dyDescent="0.2">
      <c r="A177" s="170" t="s">
        <v>616</v>
      </c>
      <c r="B177" s="170" t="s">
        <v>632</v>
      </c>
      <c r="C177" s="141">
        <v>43</v>
      </c>
      <c r="D177" s="141"/>
      <c r="E177" s="171"/>
      <c r="F177" s="142">
        <v>42</v>
      </c>
      <c r="G177" s="143"/>
      <c r="H177" s="172"/>
      <c r="I177" s="105">
        <f t="shared" ref="I177:AK177" si="84">I178+I180</f>
        <v>24440</v>
      </c>
      <c r="J177" s="105">
        <f t="shared" si="84"/>
        <v>0</v>
      </c>
      <c r="K177" s="105">
        <f t="shared" si="84"/>
        <v>12220</v>
      </c>
      <c r="L177" s="105">
        <f t="shared" si="84"/>
        <v>0</v>
      </c>
      <c r="M177" s="105">
        <f t="shared" si="84"/>
        <v>12220</v>
      </c>
      <c r="N177" s="105">
        <f t="shared" si="84"/>
        <v>0</v>
      </c>
      <c r="O177" s="105">
        <f t="shared" si="84"/>
        <v>12220</v>
      </c>
      <c r="P177" s="105">
        <f t="shared" si="84"/>
        <v>0</v>
      </c>
      <c r="Q177" s="105">
        <f t="shared" si="84"/>
        <v>12220</v>
      </c>
      <c r="R177" s="105">
        <f t="shared" si="84"/>
        <v>0</v>
      </c>
      <c r="S177" s="105">
        <f t="shared" si="84"/>
        <v>24440</v>
      </c>
      <c r="T177" s="105">
        <f t="shared" si="84"/>
        <v>0</v>
      </c>
      <c r="U177" s="105">
        <f t="shared" si="84"/>
        <v>0</v>
      </c>
      <c r="V177" s="105">
        <f t="shared" si="84"/>
        <v>0</v>
      </c>
      <c r="W177" s="105">
        <f t="shared" si="84"/>
        <v>0</v>
      </c>
      <c r="X177" s="105">
        <f t="shared" si="84"/>
        <v>0</v>
      </c>
      <c r="Y177" s="105">
        <f t="shared" si="84"/>
        <v>0</v>
      </c>
      <c r="Z177" s="105">
        <f t="shared" si="84"/>
        <v>0</v>
      </c>
      <c r="AA177" s="105">
        <f t="shared" si="84"/>
        <v>0</v>
      </c>
      <c r="AB177" s="105">
        <f t="shared" si="84"/>
        <v>0</v>
      </c>
      <c r="AC177" s="105">
        <f t="shared" si="84"/>
        <v>12220</v>
      </c>
      <c r="AD177" s="105">
        <f t="shared" si="84"/>
        <v>0</v>
      </c>
      <c r="AE177" s="105">
        <f t="shared" si="84"/>
        <v>0</v>
      </c>
      <c r="AF177" s="105">
        <f t="shared" si="84"/>
        <v>0</v>
      </c>
      <c r="AG177" s="105">
        <f t="shared" si="84"/>
        <v>0</v>
      </c>
      <c r="AH177" s="105">
        <f t="shared" si="84"/>
        <v>0</v>
      </c>
      <c r="AI177" s="105">
        <f t="shared" si="84"/>
        <v>0</v>
      </c>
      <c r="AJ177" s="105">
        <f t="shared" si="84"/>
        <v>0</v>
      </c>
      <c r="AK177" s="105">
        <f t="shared" si="84"/>
        <v>0</v>
      </c>
    </row>
    <row r="178" spans="1:37" ht="15.75" x14ac:dyDescent="0.2">
      <c r="A178" s="145" t="s">
        <v>616</v>
      </c>
      <c r="B178" s="145" t="s">
        <v>632</v>
      </c>
      <c r="C178" s="147">
        <v>43</v>
      </c>
      <c r="D178" s="147"/>
      <c r="E178" s="145"/>
      <c r="F178" s="168">
        <v>422</v>
      </c>
      <c r="G178" s="148"/>
      <c r="H178" s="149"/>
      <c r="I178" s="101">
        <f t="shared" ref="I178:AK178" si="85">I179</f>
        <v>11740</v>
      </c>
      <c r="J178" s="101">
        <f t="shared" si="85"/>
        <v>0</v>
      </c>
      <c r="K178" s="101">
        <f t="shared" si="85"/>
        <v>5870</v>
      </c>
      <c r="L178" s="101">
        <f t="shared" si="85"/>
        <v>0</v>
      </c>
      <c r="M178" s="108">
        <f t="shared" si="85"/>
        <v>5870</v>
      </c>
      <c r="N178" s="108">
        <f t="shared" si="85"/>
        <v>0</v>
      </c>
      <c r="O178" s="108">
        <f t="shared" si="85"/>
        <v>5870</v>
      </c>
      <c r="P178" s="108">
        <f t="shared" si="85"/>
        <v>0</v>
      </c>
      <c r="Q178" s="108">
        <f t="shared" si="85"/>
        <v>5870</v>
      </c>
      <c r="R178" s="108">
        <f t="shared" si="85"/>
        <v>0</v>
      </c>
      <c r="S178" s="108">
        <f t="shared" si="85"/>
        <v>11740</v>
      </c>
      <c r="T178" s="108">
        <f t="shared" si="85"/>
        <v>0</v>
      </c>
      <c r="U178" s="101">
        <f t="shared" si="85"/>
        <v>0</v>
      </c>
      <c r="V178" s="101">
        <f t="shared" si="85"/>
        <v>0</v>
      </c>
      <c r="W178" s="108">
        <f t="shared" si="85"/>
        <v>0</v>
      </c>
      <c r="X178" s="108">
        <f t="shared" si="85"/>
        <v>0</v>
      </c>
      <c r="Y178" s="108">
        <f t="shared" si="85"/>
        <v>0</v>
      </c>
      <c r="Z178" s="108">
        <f t="shared" si="85"/>
        <v>0</v>
      </c>
      <c r="AA178" s="108">
        <f t="shared" si="85"/>
        <v>0</v>
      </c>
      <c r="AB178" s="108">
        <f t="shared" si="85"/>
        <v>0</v>
      </c>
      <c r="AC178" s="108">
        <f t="shared" si="85"/>
        <v>5870</v>
      </c>
      <c r="AD178" s="108">
        <f t="shared" si="85"/>
        <v>0</v>
      </c>
      <c r="AE178" s="108">
        <f t="shared" si="85"/>
        <v>0</v>
      </c>
      <c r="AF178" s="108">
        <f t="shared" si="85"/>
        <v>0</v>
      </c>
      <c r="AG178" s="108">
        <f t="shared" si="85"/>
        <v>0</v>
      </c>
      <c r="AH178" s="108">
        <f t="shared" si="85"/>
        <v>0</v>
      </c>
      <c r="AI178" s="108">
        <f t="shared" si="85"/>
        <v>0</v>
      </c>
      <c r="AJ178" s="108">
        <f t="shared" si="85"/>
        <v>0</v>
      </c>
      <c r="AK178" s="108">
        <f t="shared" si="85"/>
        <v>0</v>
      </c>
    </row>
    <row r="179" spans="1:37" ht="15" x14ac:dyDescent="0.2">
      <c r="A179" s="151" t="s">
        <v>616</v>
      </c>
      <c r="B179" s="151" t="s">
        <v>632</v>
      </c>
      <c r="C179" s="153">
        <v>43</v>
      </c>
      <c r="D179" s="153"/>
      <c r="E179" s="151" t="s">
        <v>101</v>
      </c>
      <c r="F179" s="174">
        <v>4221</v>
      </c>
      <c r="G179" s="155" t="s">
        <v>614</v>
      </c>
      <c r="H179" s="156"/>
      <c r="I179" s="94">
        <v>11740</v>
      </c>
      <c r="J179" s="112"/>
      <c r="K179" s="94">
        <v>5870</v>
      </c>
      <c r="L179" s="112"/>
      <c r="M179" s="118">
        <v>5870</v>
      </c>
      <c r="N179" s="113"/>
      <c r="O179" s="118">
        <v>5870</v>
      </c>
      <c r="P179" s="113"/>
      <c r="Q179" s="118">
        <v>5870</v>
      </c>
      <c r="R179" s="113"/>
      <c r="S179" s="118">
        <v>11740</v>
      </c>
      <c r="T179" s="113"/>
      <c r="U179" s="94">
        <v>0</v>
      </c>
      <c r="V179" s="112"/>
      <c r="W179" s="118">
        <v>0</v>
      </c>
      <c r="X179" s="113"/>
      <c r="Y179" s="118">
        <v>0</v>
      </c>
      <c r="Z179" s="113"/>
      <c r="AA179" s="118">
        <v>0</v>
      </c>
      <c r="AB179" s="113"/>
      <c r="AC179" s="118">
        <v>5870</v>
      </c>
      <c r="AD179" s="113"/>
      <c r="AE179" s="118">
        <v>0</v>
      </c>
      <c r="AF179" s="113"/>
      <c r="AG179" s="118">
        <v>0</v>
      </c>
      <c r="AH179" s="113"/>
      <c r="AI179" s="118">
        <v>0</v>
      </c>
      <c r="AJ179" s="113"/>
      <c r="AK179" s="118"/>
    </row>
    <row r="180" spans="1:37" ht="15.75" x14ac:dyDescent="0.2">
      <c r="A180" s="145" t="s">
        <v>616</v>
      </c>
      <c r="B180" s="145" t="s">
        <v>632</v>
      </c>
      <c r="C180" s="147">
        <v>43</v>
      </c>
      <c r="D180" s="147"/>
      <c r="E180" s="145"/>
      <c r="F180" s="168">
        <v>426</v>
      </c>
      <c r="G180" s="148"/>
      <c r="H180" s="149"/>
      <c r="I180" s="101">
        <f t="shared" ref="I180:AK180" si="86">SUM(I181:I181)</f>
        <v>12700</v>
      </c>
      <c r="J180" s="101">
        <f t="shared" si="86"/>
        <v>0</v>
      </c>
      <c r="K180" s="101">
        <f t="shared" si="86"/>
        <v>6350</v>
      </c>
      <c r="L180" s="101">
        <f t="shared" si="86"/>
        <v>0</v>
      </c>
      <c r="M180" s="108">
        <f t="shared" si="86"/>
        <v>6350</v>
      </c>
      <c r="N180" s="108">
        <f t="shared" si="86"/>
        <v>0</v>
      </c>
      <c r="O180" s="108">
        <f t="shared" si="86"/>
        <v>6350</v>
      </c>
      <c r="P180" s="108">
        <f t="shared" si="86"/>
        <v>0</v>
      </c>
      <c r="Q180" s="108">
        <f t="shared" si="86"/>
        <v>6350</v>
      </c>
      <c r="R180" s="108">
        <f t="shared" si="86"/>
        <v>0</v>
      </c>
      <c r="S180" s="108">
        <f t="shared" si="86"/>
        <v>12700</v>
      </c>
      <c r="T180" s="108">
        <f t="shared" si="86"/>
        <v>0</v>
      </c>
      <c r="U180" s="101">
        <f t="shared" si="86"/>
        <v>0</v>
      </c>
      <c r="V180" s="101">
        <f t="shared" si="86"/>
        <v>0</v>
      </c>
      <c r="W180" s="108">
        <f t="shared" si="86"/>
        <v>0</v>
      </c>
      <c r="X180" s="108">
        <f t="shared" si="86"/>
        <v>0</v>
      </c>
      <c r="Y180" s="108">
        <f t="shared" si="86"/>
        <v>0</v>
      </c>
      <c r="Z180" s="108">
        <f t="shared" si="86"/>
        <v>0</v>
      </c>
      <c r="AA180" s="108">
        <f t="shared" si="86"/>
        <v>0</v>
      </c>
      <c r="AB180" s="108">
        <f t="shared" si="86"/>
        <v>0</v>
      </c>
      <c r="AC180" s="108">
        <f t="shared" si="86"/>
        <v>6350</v>
      </c>
      <c r="AD180" s="108">
        <f t="shared" si="86"/>
        <v>0</v>
      </c>
      <c r="AE180" s="108">
        <f t="shared" si="86"/>
        <v>0</v>
      </c>
      <c r="AF180" s="108">
        <f t="shared" si="86"/>
        <v>0</v>
      </c>
      <c r="AG180" s="108">
        <f t="shared" si="86"/>
        <v>0</v>
      </c>
      <c r="AH180" s="108">
        <f t="shared" si="86"/>
        <v>0</v>
      </c>
      <c r="AI180" s="108">
        <f t="shared" si="86"/>
        <v>0</v>
      </c>
      <c r="AJ180" s="108">
        <f t="shared" si="86"/>
        <v>0</v>
      </c>
      <c r="AK180" s="108">
        <f t="shared" si="86"/>
        <v>0</v>
      </c>
    </row>
    <row r="181" spans="1:37" ht="15" x14ac:dyDescent="0.2">
      <c r="A181" s="151" t="s">
        <v>616</v>
      </c>
      <c r="B181" s="151" t="s">
        <v>632</v>
      </c>
      <c r="C181" s="153">
        <v>43</v>
      </c>
      <c r="D181" s="153"/>
      <c r="E181" s="151" t="s">
        <v>101</v>
      </c>
      <c r="F181" s="174">
        <v>4262</v>
      </c>
      <c r="G181" s="155" t="s">
        <v>218</v>
      </c>
      <c r="H181" s="156"/>
      <c r="I181" s="94">
        <v>12700</v>
      </c>
      <c r="J181" s="112"/>
      <c r="K181" s="94">
        <v>6350</v>
      </c>
      <c r="L181" s="112"/>
      <c r="M181" s="118">
        <v>6350</v>
      </c>
      <c r="N181" s="113"/>
      <c r="O181" s="118">
        <v>6350</v>
      </c>
      <c r="P181" s="113"/>
      <c r="Q181" s="118">
        <v>6350</v>
      </c>
      <c r="R181" s="113"/>
      <c r="S181" s="118">
        <v>12700</v>
      </c>
      <c r="T181" s="113"/>
      <c r="U181" s="94">
        <v>0</v>
      </c>
      <c r="V181" s="112"/>
      <c r="W181" s="118">
        <v>0</v>
      </c>
      <c r="X181" s="113"/>
      <c r="Y181" s="118">
        <v>0</v>
      </c>
      <c r="Z181" s="113"/>
      <c r="AA181" s="118">
        <v>0</v>
      </c>
      <c r="AB181" s="113"/>
      <c r="AC181" s="118">
        <v>6350</v>
      </c>
      <c r="AD181" s="113"/>
      <c r="AE181" s="118">
        <v>0</v>
      </c>
      <c r="AF181" s="113"/>
      <c r="AG181" s="118">
        <v>0</v>
      </c>
      <c r="AH181" s="113"/>
      <c r="AI181" s="118">
        <v>0</v>
      </c>
      <c r="AJ181" s="113"/>
      <c r="AK181" s="118"/>
    </row>
    <row r="182" spans="1:37" ht="15.75" x14ac:dyDescent="0.2">
      <c r="A182" s="170" t="s">
        <v>616</v>
      </c>
      <c r="B182" s="170" t="s">
        <v>632</v>
      </c>
      <c r="C182" s="141">
        <v>51</v>
      </c>
      <c r="D182" s="141">
        <v>51000</v>
      </c>
      <c r="E182" s="171"/>
      <c r="F182" s="142">
        <v>31</v>
      </c>
      <c r="G182" s="143"/>
      <c r="H182" s="172"/>
      <c r="I182" s="105">
        <f t="shared" ref="I182:AK182" si="87">I183+I185</f>
        <v>15720</v>
      </c>
      <c r="J182" s="105">
        <f t="shared" si="87"/>
        <v>0</v>
      </c>
      <c r="K182" s="105">
        <f t="shared" si="87"/>
        <v>9360</v>
      </c>
      <c r="L182" s="105">
        <f t="shared" si="87"/>
        <v>0</v>
      </c>
      <c r="M182" s="105">
        <f t="shared" si="87"/>
        <v>9360</v>
      </c>
      <c r="N182" s="105">
        <f t="shared" si="87"/>
        <v>0</v>
      </c>
      <c r="O182" s="105">
        <f t="shared" si="87"/>
        <v>9360</v>
      </c>
      <c r="P182" s="105">
        <f t="shared" si="87"/>
        <v>0</v>
      </c>
      <c r="Q182" s="105">
        <f t="shared" si="87"/>
        <v>9360</v>
      </c>
      <c r="R182" s="105">
        <f t="shared" si="87"/>
        <v>0</v>
      </c>
      <c r="S182" s="105">
        <f t="shared" si="87"/>
        <v>18720</v>
      </c>
      <c r="T182" s="105">
        <f t="shared" si="87"/>
        <v>0</v>
      </c>
      <c r="U182" s="105">
        <f t="shared" si="87"/>
        <v>0</v>
      </c>
      <c r="V182" s="105">
        <f t="shared" si="87"/>
        <v>0</v>
      </c>
      <c r="W182" s="105">
        <f t="shared" si="87"/>
        <v>0</v>
      </c>
      <c r="X182" s="105">
        <f t="shared" si="87"/>
        <v>0</v>
      </c>
      <c r="Y182" s="105">
        <f t="shared" si="87"/>
        <v>0</v>
      </c>
      <c r="Z182" s="105">
        <f t="shared" si="87"/>
        <v>0</v>
      </c>
      <c r="AA182" s="105">
        <f t="shared" si="87"/>
        <v>0</v>
      </c>
      <c r="AB182" s="105">
        <f t="shared" si="87"/>
        <v>0</v>
      </c>
      <c r="AC182" s="105">
        <f t="shared" si="87"/>
        <v>9360</v>
      </c>
      <c r="AD182" s="105">
        <f t="shared" si="87"/>
        <v>0</v>
      </c>
      <c r="AE182" s="105">
        <f t="shared" si="87"/>
        <v>0</v>
      </c>
      <c r="AF182" s="105">
        <f t="shared" si="87"/>
        <v>0</v>
      </c>
      <c r="AG182" s="105">
        <f t="shared" si="87"/>
        <v>0</v>
      </c>
      <c r="AH182" s="105">
        <f t="shared" si="87"/>
        <v>0</v>
      </c>
      <c r="AI182" s="105">
        <f t="shared" si="87"/>
        <v>0</v>
      </c>
      <c r="AJ182" s="105">
        <f t="shared" si="87"/>
        <v>0</v>
      </c>
      <c r="AK182" s="105">
        <f t="shared" si="87"/>
        <v>0</v>
      </c>
    </row>
    <row r="183" spans="1:37" ht="15.75" x14ac:dyDescent="0.2">
      <c r="A183" s="145" t="s">
        <v>616</v>
      </c>
      <c r="B183" s="145" t="s">
        <v>632</v>
      </c>
      <c r="C183" s="147">
        <v>51</v>
      </c>
      <c r="D183" s="147">
        <v>51000</v>
      </c>
      <c r="E183" s="145"/>
      <c r="F183" s="168">
        <v>311</v>
      </c>
      <c r="G183" s="148"/>
      <c r="H183" s="149"/>
      <c r="I183" s="101">
        <f t="shared" ref="I183:AK183" si="88">I184</f>
        <v>13500</v>
      </c>
      <c r="J183" s="101">
        <f t="shared" si="88"/>
        <v>0</v>
      </c>
      <c r="K183" s="101">
        <f t="shared" si="88"/>
        <v>8000</v>
      </c>
      <c r="L183" s="101">
        <f t="shared" si="88"/>
        <v>0</v>
      </c>
      <c r="M183" s="108">
        <f t="shared" si="88"/>
        <v>8000</v>
      </c>
      <c r="N183" s="108">
        <f t="shared" si="88"/>
        <v>0</v>
      </c>
      <c r="O183" s="108">
        <f t="shared" si="88"/>
        <v>8000</v>
      </c>
      <c r="P183" s="108">
        <f t="shared" si="88"/>
        <v>0</v>
      </c>
      <c r="Q183" s="108">
        <f t="shared" si="88"/>
        <v>8000</v>
      </c>
      <c r="R183" s="108">
        <f t="shared" si="88"/>
        <v>0</v>
      </c>
      <c r="S183" s="108">
        <f t="shared" si="88"/>
        <v>16000</v>
      </c>
      <c r="T183" s="108">
        <f t="shared" si="88"/>
        <v>0</v>
      </c>
      <c r="U183" s="101">
        <f t="shared" si="88"/>
        <v>0</v>
      </c>
      <c r="V183" s="101">
        <f t="shared" si="88"/>
        <v>0</v>
      </c>
      <c r="W183" s="108">
        <f t="shared" si="88"/>
        <v>0</v>
      </c>
      <c r="X183" s="108">
        <f t="shared" si="88"/>
        <v>0</v>
      </c>
      <c r="Y183" s="108">
        <f t="shared" si="88"/>
        <v>0</v>
      </c>
      <c r="Z183" s="108">
        <f t="shared" si="88"/>
        <v>0</v>
      </c>
      <c r="AA183" s="108">
        <f t="shared" si="88"/>
        <v>0</v>
      </c>
      <c r="AB183" s="108">
        <f t="shared" si="88"/>
        <v>0</v>
      </c>
      <c r="AC183" s="108">
        <f t="shared" si="88"/>
        <v>8000</v>
      </c>
      <c r="AD183" s="108">
        <f t="shared" si="88"/>
        <v>0</v>
      </c>
      <c r="AE183" s="108">
        <f t="shared" si="88"/>
        <v>0</v>
      </c>
      <c r="AF183" s="108">
        <f t="shared" si="88"/>
        <v>0</v>
      </c>
      <c r="AG183" s="108">
        <f t="shared" si="88"/>
        <v>0</v>
      </c>
      <c r="AH183" s="108">
        <f t="shared" si="88"/>
        <v>0</v>
      </c>
      <c r="AI183" s="108">
        <f t="shared" si="88"/>
        <v>0</v>
      </c>
      <c r="AJ183" s="108">
        <f t="shared" si="88"/>
        <v>0</v>
      </c>
      <c r="AK183" s="108">
        <f t="shared" si="88"/>
        <v>0</v>
      </c>
    </row>
    <row r="184" spans="1:37" ht="15" x14ac:dyDescent="0.2">
      <c r="A184" s="151" t="s">
        <v>616</v>
      </c>
      <c r="B184" s="151" t="s">
        <v>632</v>
      </c>
      <c r="C184" s="153">
        <v>51</v>
      </c>
      <c r="D184" s="153">
        <v>51000</v>
      </c>
      <c r="E184" s="151" t="s">
        <v>101</v>
      </c>
      <c r="F184" s="174">
        <v>3111</v>
      </c>
      <c r="G184" s="155" t="s">
        <v>33</v>
      </c>
      <c r="H184" s="156"/>
      <c r="I184" s="94">
        <v>13500</v>
      </c>
      <c r="J184" s="112"/>
      <c r="K184" s="94">
        <v>8000</v>
      </c>
      <c r="L184" s="112"/>
      <c r="M184" s="118">
        <v>8000</v>
      </c>
      <c r="N184" s="113"/>
      <c r="O184" s="118">
        <v>8000</v>
      </c>
      <c r="P184" s="113"/>
      <c r="Q184" s="118">
        <v>8000</v>
      </c>
      <c r="R184" s="113"/>
      <c r="S184" s="118">
        <v>16000</v>
      </c>
      <c r="T184" s="113"/>
      <c r="U184" s="94">
        <v>0</v>
      </c>
      <c r="V184" s="112"/>
      <c r="W184" s="118"/>
      <c r="X184" s="113"/>
      <c r="Y184" s="118"/>
      <c r="Z184" s="113"/>
      <c r="AA184" s="118"/>
      <c r="AB184" s="113"/>
      <c r="AC184" s="118">
        <v>8000</v>
      </c>
      <c r="AD184" s="113"/>
      <c r="AE184" s="118">
        <v>0</v>
      </c>
      <c r="AF184" s="113"/>
      <c r="AG184" s="118">
        <v>0</v>
      </c>
      <c r="AH184" s="113"/>
      <c r="AI184" s="118">
        <v>0</v>
      </c>
      <c r="AJ184" s="113"/>
      <c r="AK184" s="118"/>
    </row>
    <row r="185" spans="1:37" ht="15.75" x14ac:dyDescent="0.2">
      <c r="A185" s="145" t="s">
        <v>616</v>
      </c>
      <c r="B185" s="145" t="s">
        <v>632</v>
      </c>
      <c r="C185" s="147">
        <v>51</v>
      </c>
      <c r="D185" s="147">
        <v>51000</v>
      </c>
      <c r="E185" s="145"/>
      <c r="F185" s="168">
        <v>313</v>
      </c>
      <c r="G185" s="148"/>
      <c r="H185" s="149"/>
      <c r="I185" s="101">
        <f t="shared" ref="I185:AK185" si="89">I186</f>
        <v>2220</v>
      </c>
      <c r="J185" s="101">
        <f t="shared" si="89"/>
        <v>0</v>
      </c>
      <c r="K185" s="101">
        <f t="shared" si="89"/>
        <v>1360</v>
      </c>
      <c r="L185" s="101">
        <f t="shared" si="89"/>
        <v>0</v>
      </c>
      <c r="M185" s="108">
        <f t="shared" si="89"/>
        <v>1360</v>
      </c>
      <c r="N185" s="108">
        <f t="shared" si="89"/>
        <v>0</v>
      </c>
      <c r="O185" s="108">
        <f t="shared" si="89"/>
        <v>1360</v>
      </c>
      <c r="P185" s="108">
        <f t="shared" si="89"/>
        <v>0</v>
      </c>
      <c r="Q185" s="108">
        <f t="shared" si="89"/>
        <v>1360</v>
      </c>
      <c r="R185" s="108">
        <f t="shared" si="89"/>
        <v>0</v>
      </c>
      <c r="S185" s="108">
        <f t="shared" si="89"/>
        <v>2720</v>
      </c>
      <c r="T185" s="108">
        <f t="shared" si="89"/>
        <v>0</v>
      </c>
      <c r="U185" s="101">
        <f t="shared" si="89"/>
        <v>0</v>
      </c>
      <c r="V185" s="101">
        <f t="shared" si="89"/>
        <v>0</v>
      </c>
      <c r="W185" s="108">
        <f t="shared" si="89"/>
        <v>0</v>
      </c>
      <c r="X185" s="108">
        <f t="shared" si="89"/>
        <v>0</v>
      </c>
      <c r="Y185" s="108">
        <f t="shared" si="89"/>
        <v>0</v>
      </c>
      <c r="Z185" s="108">
        <f t="shared" si="89"/>
        <v>0</v>
      </c>
      <c r="AA185" s="108">
        <f t="shared" si="89"/>
        <v>0</v>
      </c>
      <c r="AB185" s="108">
        <f t="shared" si="89"/>
        <v>0</v>
      </c>
      <c r="AC185" s="108">
        <f t="shared" si="89"/>
        <v>1360</v>
      </c>
      <c r="AD185" s="108">
        <f t="shared" si="89"/>
        <v>0</v>
      </c>
      <c r="AE185" s="108">
        <f t="shared" si="89"/>
        <v>0</v>
      </c>
      <c r="AF185" s="108">
        <f t="shared" si="89"/>
        <v>0</v>
      </c>
      <c r="AG185" s="108">
        <f t="shared" si="89"/>
        <v>0</v>
      </c>
      <c r="AH185" s="108">
        <f t="shared" si="89"/>
        <v>0</v>
      </c>
      <c r="AI185" s="108">
        <f t="shared" si="89"/>
        <v>0</v>
      </c>
      <c r="AJ185" s="108">
        <f t="shared" si="89"/>
        <v>0</v>
      </c>
      <c r="AK185" s="108">
        <f t="shared" si="89"/>
        <v>0</v>
      </c>
    </row>
    <row r="186" spans="1:37" ht="15" x14ac:dyDescent="0.2">
      <c r="A186" s="151" t="s">
        <v>616</v>
      </c>
      <c r="B186" s="151" t="s">
        <v>632</v>
      </c>
      <c r="C186" s="153">
        <v>51</v>
      </c>
      <c r="D186" s="153">
        <v>51000</v>
      </c>
      <c r="E186" s="151" t="s">
        <v>101</v>
      </c>
      <c r="F186" s="174">
        <v>3132</v>
      </c>
      <c r="G186" s="155" t="s">
        <v>40</v>
      </c>
      <c r="H186" s="156"/>
      <c r="I186" s="94">
        <v>2220</v>
      </c>
      <c r="J186" s="112"/>
      <c r="K186" s="94">
        <v>1360</v>
      </c>
      <c r="L186" s="112"/>
      <c r="M186" s="118">
        <v>1360</v>
      </c>
      <c r="N186" s="113"/>
      <c r="O186" s="118">
        <v>1360</v>
      </c>
      <c r="P186" s="113"/>
      <c r="Q186" s="118">
        <v>1360</v>
      </c>
      <c r="R186" s="113"/>
      <c r="S186" s="118">
        <v>2720</v>
      </c>
      <c r="T186" s="113"/>
      <c r="U186" s="94">
        <v>0</v>
      </c>
      <c r="V186" s="112"/>
      <c r="W186" s="118">
        <v>0</v>
      </c>
      <c r="X186" s="113"/>
      <c r="Y186" s="118">
        <v>0</v>
      </c>
      <c r="Z186" s="113"/>
      <c r="AA186" s="118">
        <v>0</v>
      </c>
      <c r="AB186" s="113"/>
      <c r="AC186" s="118">
        <v>1360</v>
      </c>
      <c r="AD186" s="113"/>
      <c r="AE186" s="118">
        <v>0</v>
      </c>
      <c r="AF186" s="113"/>
      <c r="AG186" s="118">
        <v>0</v>
      </c>
      <c r="AH186" s="113"/>
      <c r="AI186" s="118">
        <v>0</v>
      </c>
      <c r="AJ186" s="113"/>
      <c r="AK186" s="118"/>
    </row>
    <row r="187" spans="1:37" ht="15.75" x14ac:dyDescent="0.2">
      <c r="A187" s="170" t="s">
        <v>616</v>
      </c>
      <c r="B187" s="170" t="s">
        <v>632</v>
      </c>
      <c r="C187" s="141">
        <v>51</v>
      </c>
      <c r="D187" s="223">
        <v>51000</v>
      </c>
      <c r="E187" s="171"/>
      <c r="F187" s="142">
        <v>32</v>
      </c>
      <c r="G187" s="143"/>
      <c r="H187" s="172"/>
      <c r="I187" s="105">
        <f t="shared" ref="I187:AK187" si="90">I188+I191</f>
        <v>5420</v>
      </c>
      <c r="J187" s="105">
        <f t="shared" si="90"/>
        <v>0</v>
      </c>
      <c r="K187" s="105">
        <f t="shared" si="90"/>
        <v>1210</v>
      </c>
      <c r="L187" s="105">
        <f t="shared" si="90"/>
        <v>0</v>
      </c>
      <c r="M187" s="105">
        <f t="shared" si="90"/>
        <v>1210</v>
      </c>
      <c r="N187" s="105">
        <f t="shared" si="90"/>
        <v>0</v>
      </c>
      <c r="O187" s="105">
        <f t="shared" si="90"/>
        <v>1210</v>
      </c>
      <c r="P187" s="105">
        <f t="shared" si="90"/>
        <v>0</v>
      </c>
      <c r="Q187" s="105">
        <f t="shared" si="90"/>
        <v>1210</v>
      </c>
      <c r="R187" s="105">
        <f t="shared" si="90"/>
        <v>0</v>
      </c>
      <c r="S187" s="105">
        <f t="shared" si="90"/>
        <v>1924</v>
      </c>
      <c r="T187" s="105">
        <f t="shared" si="90"/>
        <v>0</v>
      </c>
      <c r="U187" s="105">
        <f t="shared" si="90"/>
        <v>0</v>
      </c>
      <c r="V187" s="105">
        <f t="shared" si="90"/>
        <v>0</v>
      </c>
      <c r="W187" s="105">
        <f t="shared" si="90"/>
        <v>0</v>
      </c>
      <c r="X187" s="105">
        <f t="shared" si="90"/>
        <v>0</v>
      </c>
      <c r="Y187" s="105">
        <f t="shared" si="90"/>
        <v>0</v>
      </c>
      <c r="Z187" s="105">
        <f t="shared" si="90"/>
        <v>0</v>
      </c>
      <c r="AA187" s="105">
        <f t="shared" si="90"/>
        <v>0</v>
      </c>
      <c r="AB187" s="105">
        <f t="shared" si="90"/>
        <v>0</v>
      </c>
      <c r="AC187" s="105">
        <f t="shared" si="90"/>
        <v>1210</v>
      </c>
      <c r="AD187" s="105">
        <f t="shared" si="90"/>
        <v>0</v>
      </c>
      <c r="AE187" s="105">
        <f t="shared" si="90"/>
        <v>0</v>
      </c>
      <c r="AF187" s="105">
        <f t="shared" si="90"/>
        <v>0</v>
      </c>
      <c r="AG187" s="105">
        <f t="shared" si="90"/>
        <v>0</v>
      </c>
      <c r="AH187" s="105">
        <f t="shared" si="90"/>
        <v>0</v>
      </c>
      <c r="AI187" s="105">
        <f t="shared" si="90"/>
        <v>0</v>
      </c>
      <c r="AJ187" s="105">
        <f t="shared" si="90"/>
        <v>0</v>
      </c>
      <c r="AK187" s="105">
        <f t="shared" si="90"/>
        <v>0</v>
      </c>
    </row>
    <row r="188" spans="1:37" ht="15.75" x14ac:dyDescent="0.2">
      <c r="A188" s="145" t="s">
        <v>616</v>
      </c>
      <c r="B188" s="145" t="s">
        <v>632</v>
      </c>
      <c r="C188" s="147">
        <v>51</v>
      </c>
      <c r="D188" s="153">
        <v>51000</v>
      </c>
      <c r="E188" s="145"/>
      <c r="F188" s="168">
        <v>321</v>
      </c>
      <c r="G188" s="148"/>
      <c r="H188" s="149"/>
      <c r="I188" s="101">
        <f t="shared" ref="I188:AK188" si="91">I189+I190</f>
        <v>3496</v>
      </c>
      <c r="J188" s="101">
        <f t="shared" si="91"/>
        <v>0</v>
      </c>
      <c r="K188" s="101">
        <f t="shared" si="91"/>
        <v>248</v>
      </c>
      <c r="L188" s="101">
        <f t="shared" si="91"/>
        <v>0</v>
      </c>
      <c r="M188" s="108">
        <f t="shared" si="91"/>
        <v>248</v>
      </c>
      <c r="N188" s="108">
        <f t="shared" si="91"/>
        <v>0</v>
      </c>
      <c r="O188" s="108">
        <f t="shared" si="91"/>
        <v>248</v>
      </c>
      <c r="P188" s="108">
        <f t="shared" si="91"/>
        <v>0</v>
      </c>
      <c r="Q188" s="108">
        <f t="shared" si="91"/>
        <v>248</v>
      </c>
      <c r="R188" s="108">
        <f t="shared" si="91"/>
        <v>0</v>
      </c>
      <c r="S188" s="108">
        <f t="shared" si="91"/>
        <v>0</v>
      </c>
      <c r="T188" s="108">
        <f t="shared" si="91"/>
        <v>0</v>
      </c>
      <c r="U188" s="101">
        <f t="shared" si="91"/>
        <v>0</v>
      </c>
      <c r="V188" s="101">
        <f t="shared" si="91"/>
        <v>0</v>
      </c>
      <c r="W188" s="108">
        <f t="shared" si="91"/>
        <v>0</v>
      </c>
      <c r="X188" s="108">
        <f t="shared" si="91"/>
        <v>0</v>
      </c>
      <c r="Y188" s="108">
        <f t="shared" si="91"/>
        <v>0</v>
      </c>
      <c r="Z188" s="108">
        <f t="shared" si="91"/>
        <v>0</v>
      </c>
      <c r="AA188" s="108">
        <f t="shared" si="91"/>
        <v>0</v>
      </c>
      <c r="AB188" s="108">
        <f t="shared" si="91"/>
        <v>0</v>
      </c>
      <c r="AC188" s="108">
        <f t="shared" si="91"/>
        <v>248</v>
      </c>
      <c r="AD188" s="108">
        <f t="shared" si="91"/>
        <v>0</v>
      </c>
      <c r="AE188" s="108">
        <f t="shared" si="91"/>
        <v>0</v>
      </c>
      <c r="AF188" s="108">
        <f t="shared" si="91"/>
        <v>0</v>
      </c>
      <c r="AG188" s="108">
        <f t="shared" si="91"/>
        <v>0</v>
      </c>
      <c r="AH188" s="108">
        <f t="shared" si="91"/>
        <v>0</v>
      </c>
      <c r="AI188" s="108">
        <f t="shared" si="91"/>
        <v>0</v>
      </c>
      <c r="AJ188" s="108">
        <f t="shared" si="91"/>
        <v>0</v>
      </c>
      <c r="AK188" s="108">
        <f t="shared" si="91"/>
        <v>0</v>
      </c>
    </row>
    <row r="189" spans="1:37" ht="15.75" x14ac:dyDescent="0.2">
      <c r="A189" s="151" t="s">
        <v>616</v>
      </c>
      <c r="B189" s="151" t="s">
        <v>632</v>
      </c>
      <c r="C189" s="147">
        <v>51</v>
      </c>
      <c r="D189" s="153">
        <v>51000</v>
      </c>
      <c r="E189" s="151" t="s">
        <v>101</v>
      </c>
      <c r="F189" s="174">
        <v>3211</v>
      </c>
      <c r="G189" s="155" t="s">
        <v>42</v>
      </c>
      <c r="H189" s="156"/>
      <c r="I189" s="94">
        <v>3320</v>
      </c>
      <c r="J189" s="112"/>
      <c r="K189" s="94">
        <v>160</v>
      </c>
      <c r="L189" s="112"/>
      <c r="M189" s="118">
        <v>160</v>
      </c>
      <c r="N189" s="113"/>
      <c r="O189" s="118">
        <v>160</v>
      </c>
      <c r="P189" s="113"/>
      <c r="Q189" s="118">
        <v>160</v>
      </c>
      <c r="R189" s="113"/>
      <c r="S189" s="118"/>
      <c r="T189" s="113"/>
      <c r="U189" s="94">
        <v>0</v>
      </c>
      <c r="V189" s="112"/>
      <c r="W189" s="118">
        <v>0</v>
      </c>
      <c r="X189" s="113"/>
      <c r="Y189" s="118">
        <v>0</v>
      </c>
      <c r="Z189" s="113"/>
      <c r="AA189" s="118">
        <v>0</v>
      </c>
      <c r="AB189" s="113"/>
      <c r="AC189" s="118">
        <v>160</v>
      </c>
      <c r="AD189" s="113"/>
      <c r="AE189" s="118">
        <v>0</v>
      </c>
      <c r="AF189" s="113"/>
      <c r="AG189" s="118">
        <v>0</v>
      </c>
      <c r="AH189" s="113"/>
      <c r="AI189" s="118">
        <v>0</v>
      </c>
      <c r="AJ189" s="113"/>
      <c r="AK189" s="118"/>
    </row>
    <row r="190" spans="1:37" ht="30" x14ac:dyDescent="0.2">
      <c r="A190" s="151" t="s">
        <v>616</v>
      </c>
      <c r="B190" s="151" t="s">
        <v>632</v>
      </c>
      <c r="C190" s="147">
        <v>51</v>
      </c>
      <c r="D190" s="153">
        <v>51000</v>
      </c>
      <c r="E190" s="151" t="s">
        <v>101</v>
      </c>
      <c r="F190" s="174">
        <v>3212</v>
      </c>
      <c r="G190" s="155" t="s">
        <v>43</v>
      </c>
      <c r="H190" s="156"/>
      <c r="I190" s="94">
        <v>176</v>
      </c>
      <c r="J190" s="112"/>
      <c r="K190" s="94">
        <v>88</v>
      </c>
      <c r="L190" s="112"/>
      <c r="M190" s="118">
        <v>88</v>
      </c>
      <c r="N190" s="113"/>
      <c r="O190" s="118">
        <v>88</v>
      </c>
      <c r="P190" s="113"/>
      <c r="Q190" s="118">
        <v>88</v>
      </c>
      <c r="R190" s="113"/>
      <c r="S190" s="118"/>
      <c r="T190" s="113"/>
      <c r="U190" s="94">
        <v>0</v>
      </c>
      <c r="V190" s="112"/>
      <c r="W190" s="118">
        <v>0</v>
      </c>
      <c r="X190" s="113"/>
      <c r="Y190" s="118">
        <v>0</v>
      </c>
      <c r="Z190" s="113"/>
      <c r="AA190" s="118">
        <v>0</v>
      </c>
      <c r="AB190" s="113"/>
      <c r="AC190" s="118">
        <v>88</v>
      </c>
      <c r="AD190" s="113"/>
      <c r="AE190" s="118">
        <v>0</v>
      </c>
      <c r="AF190" s="113"/>
      <c r="AG190" s="118">
        <v>0</v>
      </c>
      <c r="AH190" s="113"/>
      <c r="AI190" s="118">
        <v>0</v>
      </c>
      <c r="AJ190" s="113"/>
      <c r="AK190" s="118"/>
    </row>
    <row r="191" spans="1:37" ht="15.75" x14ac:dyDescent="0.2">
      <c r="A191" s="145" t="s">
        <v>616</v>
      </c>
      <c r="B191" s="145" t="s">
        <v>632</v>
      </c>
      <c r="C191" s="147">
        <v>51</v>
      </c>
      <c r="D191" s="153">
        <v>51000</v>
      </c>
      <c r="E191" s="145"/>
      <c r="F191" s="168">
        <v>323</v>
      </c>
      <c r="G191" s="148"/>
      <c r="H191" s="149"/>
      <c r="I191" s="101">
        <f t="shared" ref="I191:AK191" si="92">SUM(I192:I192)</f>
        <v>1924</v>
      </c>
      <c r="J191" s="101">
        <f t="shared" si="92"/>
        <v>0</v>
      </c>
      <c r="K191" s="101">
        <f t="shared" si="92"/>
        <v>962</v>
      </c>
      <c r="L191" s="101">
        <f t="shared" si="92"/>
        <v>0</v>
      </c>
      <c r="M191" s="108">
        <f t="shared" si="92"/>
        <v>962</v>
      </c>
      <c r="N191" s="108">
        <f t="shared" si="92"/>
        <v>0</v>
      </c>
      <c r="O191" s="108">
        <f t="shared" si="92"/>
        <v>962</v>
      </c>
      <c r="P191" s="108">
        <f t="shared" si="92"/>
        <v>0</v>
      </c>
      <c r="Q191" s="108">
        <f t="shared" si="92"/>
        <v>962</v>
      </c>
      <c r="R191" s="108">
        <f t="shared" si="92"/>
        <v>0</v>
      </c>
      <c r="S191" s="108">
        <f t="shared" si="92"/>
        <v>1924</v>
      </c>
      <c r="T191" s="108">
        <f t="shared" si="92"/>
        <v>0</v>
      </c>
      <c r="U191" s="101">
        <f t="shared" si="92"/>
        <v>0</v>
      </c>
      <c r="V191" s="101">
        <f t="shared" si="92"/>
        <v>0</v>
      </c>
      <c r="W191" s="108">
        <f t="shared" si="92"/>
        <v>0</v>
      </c>
      <c r="X191" s="108">
        <f t="shared" si="92"/>
        <v>0</v>
      </c>
      <c r="Y191" s="108">
        <f t="shared" si="92"/>
        <v>0</v>
      </c>
      <c r="Z191" s="108">
        <f t="shared" si="92"/>
        <v>0</v>
      </c>
      <c r="AA191" s="108">
        <f t="shared" si="92"/>
        <v>0</v>
      </c>
      <c r="AB191" s="108">
        <f t="shared" si="92"/>
        <v>0</v>
      </c>
      <c r="AC191" s="108">
        <f t="shared" si="92"/>
        <v>962</v>
      </c>
      <c r="AD191" s="108">
        <f t="shared" si="92"/>
        <v>0</v>
      </c>
      <c r="AE191" s="108">
        <f t="shared" si="92"/>
        <v>0</v>
      </c>
      <c r="AF191" s="108">
        <f t="shared" si="92"/>
        <v>0</v>
      </c>
      <c r="AG191" s="108">
        <f t="shared" si="92"/>
        <v>0</v>
      </c>
      <c r="AH191" s="108">
        <f t="shared" si="92"/>
        <v>0</v>
      </c>
      <c r="AI191" s="108">
        <f t="shared" si="92"/>
        <v>0</v>
      </c>
      <c r="AJ191" s="108">
        <f t="shared" si="92"/>
        <v>0</v>
      </c>
      <c r="AK191" s="108">
        <f t="shared" si="92"/>
        <v>0</v>
      </c>
    </row>
    <row r="192" spans="1:37" ht="15" x14ac:dyDescent="0.2">
      <c r="A192" s="151" t="s">
        <v>616</v>
      </c>
      <c r="B192" s="151" t="s">
        <v>632</v>
      </c>
      <c r="C192" s="221">
        <v>51</v>
      </c>
      <c r="D192" s="153">
        <v>51000</v>
      </c>
      <c r="E192" s="151" t="s">
        <v>101</v>
      </c>
      <c r="F192" s="174">
        <v>3233</v>
      </c>
      <c r="G192" s="155" t="s">
        <v>54</v>
      </c>
      <c r="H192" s="156"/>
      <c r="I192" s="94">
        <v>1924</v>
      </c>
      <c r="J192" s="112"/>
      <c r="K192" s="94">
        <v>962</v>
      </c>
      <c r="L192" s="112"/>
      <c r="M192" s="118">
        <v>962</v>
      </c>
      <c r="N192" s="113"/>
      <c r="O192" s="118">
        <v>962</v>
      </c>
      <c r="P192" s="113"/>
      <c r="Q192" s="118">
        <v>962</v>
      </c>
      <c r="R192" s="113"/>
      <c r="S192" s="118">
        <v>1924</v>
      </c>
      <c r="T192" s="113"/>
      <c r="U192" s="94">
        <v>0</v>
      </c>
      <c r="V192" s="112"/>
      <c r="W192" s="118"/>
      <c r="X192" s="113"/>
      <c r="Y192" s="118"/>
      <c r="Z192" s="113"/>
      <c r="AA192" s="118"/>
      <c r="AB192" s="113"/>
      <c r="AC192" s="118">
        <v>962</v>
      </c>
      <c r="AD192" s="113"/>
      <c r="AE192" s="118"/>
      <c r="AF192" s="113"/>
      <c r="AG192" s="118"/>
      <c r="AH192" s="113"/>
      <c r="AI192" s="118"/>
      <c r="AJ192" s="113"/>
      <c r="AK192" s="118"/>
    </row>
    <row r="193" spans="1:37" ht="15.75" x14ac:dyDescent="0.2">
      <c r="A193" s="170" t="s">
        <v>616</v>
      </c>
      <c r="B193" s="170" t="s">
        <v>632</v>
      </c>
      <c r="C193" s="220">
        <v>51</v>
      </c>
      <c r="D193" s="219">
        <v>51000</v>
      </c>
      <c r="E193" s="171"/>
      <c r="F193" s="142">
        <v>42</v>
      </c>
      <c r="G193" s="143"/>
      <c r="H193" s="172"/>
      <c r="I193" s="105">
        <f t="shared" ref="I193:AK193" si="93">I194+I196</f>
        <v>19552</v>
      </c>
      <c r="J193" s="105">
        <f t="shared" si="93"/>
        <v>0</v>
      </c>
      <c r="K193" s="105">
        <f t="shared" si="93"/>
        <v>9776</v>
      </c>
      <c r="L193" s="105">
        <f t="shared" si="93"/>
        <v>0</v>
      </c>
      <c r="M193" s="105">
        <f t="shared" si="93"/>
        <v>9776</v>
      </c>
      <c r="N193" s="105">
        <f t="shared" si="93"/>
        <v>0</v>
      </c>
      <c r="O193" s="105">
        <f t="shared" si="93"/>
        <v>9776</v>
      </c>
      <c r="P193" s="105">
        <f t="shared" si="93"/>
        <v>0</v>
      </c>
      <c r="Q193" s="105">
        <f t="shared" si="93"/>
        <v>9776</v>
      </c>
      <c r="R193" s="105">
        <f t="shared" si="93"/>
        <v>0</v>
      </c>
      <c r="S193" s="105">
        <f t="shared" si="93"/>
        <v>19542</v>
      </c>
      <c r="T193" s="105">
        <f t="shared" si="93"/>
        <v>0</v>
      </c>
      <c r="U193" s="105">
        <f t="shared" si="93"/>
        <v>0</v>
      </c>
      <c r="V193" s="105">
        <f t="shared" si="93"/>
        <v>0</v>
      </c>
      <c r="W193" s="105">
        <f t="shared" si="93"/>
        <v>0</v>
      </c>
      <c r="X193" s="105">
        <f t="shared" si="93"/>
        <v>0</v>
      </c>
      <c r="Y193" s="105">
        <f t="shared" si="93"/>
        <v>0</v>
      </c>
      <c r="Z193" s="105">
        <f t="shared" si="93"/>
        <v>0</v>
      </c>
      <c r="AA193" s="105">
        <f t="shared" si="93"/>
        <v>0</v>
      </c>
      <c r="AB193" s="105">
        <f t="shared" si="93"/>
        <v>0</v>
      </c>
      <c r="AC193" s="105">
        <f t="shared" si="93"/>
        <v>9776</v>
      </c>
      <c r="AD193" s="105">
        <f t="shared" si="93"/>
        <v>0</v>
      </c>
      <c r="AE193" s="105">
        <f t="shared" si="93"/>
        <v>0</v>
      </c>
      <c r="AF193" s="105">
        <f t="shared" si="93"/>
        <v>0</v>
      </c>
      <c r="AG193" s="105">
        <f t="shared" si="93"/>
        <v>0</v>
      </c>
      <c r="AH193" s="105">
        <f t="shared" si="93"/>
        <v>0</v>
      </c>
      <c r="AI193" s="105">
        <f t="shared" si="93"/>
        <v>0</v>
      </c>
      <c r="AJ193" s="105">
        <f t="shared" si="93"/>
        <v>0</v>
      </c>
      <c r="AK193" s="105">
        <f t="shared" si="93"/>
        <v>0</v>
      </c>
    </row>
    <row r="194" spans="1:37" ht="15.75" x14ac:dyDescent="0.2">
      <c r="A194" s="145" t="s">
        <v>616</v>
      </c>
      <c r="B194" s="145" t="s">
        <v>632</v>
      </c>
      <c r="C194" s="221">
        <v>51</v>
      </c>
      <c r="D194" s="153">
        <v>51000</v>
      </c>
      <c r="E194" s="145"/>
      <c r="F194" s="168">
        <v>422</v>
      </c>
      <c r="G194" s="148"/>
      <c r="H194" s="149"/>
      <c r="I194" s="101">
        <f t="shared" ref="I194:AK194" si="94">I195</f>
        <v>9392</v>
      </c>
      <c r="J194" s="101">
        <f t="shared" si="94"/>
        <v>0</v>
      </c>
      <c r="K194" s="101">
        <f t="shared" si="94"/>
        <v>4696</v>
      </c>
      <c r="L194" s="101">
        <f t="shared" si="94"/>
        <v>0</v>
      </c>
      <c r="M194" s="108">
        <f t="shared" si="94"/>
        <v>4696</v>
      </c>
      <c r="N194" s="108">
        <f t="shared" si="94"/>
        <v>0</v>
      </c>
      <c r="O194" s="108">
        <f t="shared" si="94"/>
        <v>4696</v>
      </c>
      <c r="P194" s="108">
        <f t="shared" si="94"/>
        <v>0</v>
      </c>
      <c r="Q194" s="108">
        <f t="shared" si="94"/>
        <v>4696</v>
      </c>
      <c r="R194" s="108">
        <f t="shared" si="94"/>
        <v>0</v>
      </c>
      <c r="S194" s="108">
        <f t="shared" si="94"/>
        <v>9392</v>
      </c>
      <c r="T194" s="108">
        <f t="shared" si="94"/>
        <v>0</v>
      </c>
      <c r="U194" s="101">
        <f t="shared" si="94"/>
        <v>0</v>
      </c>
      <c r="V194" s="101">
        <f t="shared" si="94"/>
        <v>0</v>
      </c>
      <c r="W194" s="108">
        <f t="shared" si="94"/>
        <v>0</v>
      </c>
      <c r="X194" s="108">
        <f t="shared" si="94"/>
        <v>0</v>
      </c>
      <c r="Y194" s="108">
        <f t="shared" si="94"/>
        <v>0</v>
      </c>
      <c r="Z194" s="108">
        <f t="shared" si="94"/>
        <v>0</v>
      </c>
      <c r="AA194" s="108">
        <f t="shared" si="94"/>
        <v>0</v>
      </c>
      <c r="AB194" s="108">
        <f t="shared" si="94"/>
        <v>0</v>
      </c>
      <c r="AC194" s="108">
        <f t="shared" si="94"/>
        <v>4696</v>
      </c>
      <c r="AD194" s="108">
        <f t="shared" si="94"/>
        <v>0</v>
      </c>
      <c r="AE194" s="108">
        <f t="shared" si="94"/>
        <v>0</v>
      </c>
      <c r="AF194" s="108">
        <f t="shared" si="94"/>
        <v>0</v>
      </c>
      <c r="AG194" s="108">
        <f t="shared" si="94"/>
        <v>0</v>
      </c>
      <c r="AH194" s="108">
        <f t="shared" si="94"/>
        <v>0</v>
      </c>
      <c r="AI194" s="108">
        <f t="shared" si="94"/>
        <v>0</v>
      </c>
      <c r="AJ194" s="108">
        <f t="shared" si="94"/>
        <v>0</v>
      </c>
      <c r="AK194" s="108">
        <f t="shared" si="94"/>
        <v>0</v>
      </c>
    </row>
    <row r="195" spans="1:37" ht="15" x14ac:dyDescent="0.2">
      <c r="A195" s="151" t="s">
        <v>616</v>
      </c>
      <c r="B195" s="151" t="s">
        <v>632</v>
      </c>
      <c r="C195" s="221">
        <v>51</v>
      </c>
      <c r="D195" s="153">
        <v>51000</v>
      </c>
      <c r="E195" s="151" t="s">
        <v>101</v>
      </c>
      <c r="F195" s="174">
        <v>4221</v>
      </c>
      <c r="G195" s="155" t="s">
        <v>614</v>
      </c>
      <c r="H195" s="156"/>
      <c r="I195" s="94">
        <v>9392</v>
      </c>
      <c r="J195" s="112"/>
      <c r="K195" s="94">
        <v>4696</v>
      </c>
      <c r="L195" s="112"/>
      <c r="M195" s="118">
        <v>4696</v>
      </c>
      <c r="N195" s="113"/>
      <c r="O195" s="118">
        <v>4696</v>
      </c>
      <c r="P195" s="113"/>
      <c r="Q195" s="118">
        <v>4696</v>
      </c>
      <c r="R195" s="113"/>
      <c r="S195" s="118">
        <v>9392</v>
      </c>
      <c r="T195" s="113"/>
      <c r="U195" s="94">
        <v>0</v>
      </c>
      <c r="V195" s="112"/>
      <c r="W195" s="118"/>
      <c r="X195" s="113"/>
      <c r="Y195" s="118"/>
      <c r="Z195" s="113"/>
      <c r="AA195" s="118"/>
      <c r="AB195" s="113"/>
      <c r="AC195" s="118">
        <v>4696</v>
      </c>
      <c r="AD195" s="113"/>
      <c r="AE195" s="118"/>
      <c r="AF195" s="113"/>
      <c r="AG195" s="118"/>
      <c r="AH195" s="113"/>
      <c r="AI195" s="118"/>
      <c r="AJ195" s="113"/>
      <c r="AK195" s="118"/>
    </row>
    <row r="196" spans="1:37" ht="15.75" x14ac:dyDescent="0.2">
      <c r="A196" s="145" t="s">
        <v>616</v>
      </c>
      <c r="B196" s="145" t="s">
        <v>632</v>
      </c>
      <c r="C196" s="221">
        <v>51</v>
      </c>
      <c r="D196" s="153">
        <v>51000</v>
      </c>
      <c r="E196" s="145"/>
      <c r="F196" s="168">
        <v>426</v>
      </c>
      <c r="G196" s="148"/>
      <c r="H196" s="149"/>
      <c r="I196" s="101">
        <f t="shared" ref="I196:AK196" si="95">SUM(I197:I197)</f>
        <v>10160</v>
      </c>
      <c r="J196" s="101">
        <f t="shared" si="95"/>
        <v>0</v>
      </c>
      <c r="K196" s="101">
        <f t="shared" si="95"/>
        <v>5080</v>
      </c>
      <c r="L196" s="101">
        <f t="shared" si="95"/>
        <v>0</v>
      </c>
      <c r="M196" s="108">
        <f t="shared" si="95"/>
        <v>5080</v>
      </c>
      <c r="N196" s="108">
        <f t="shared" si="95"/>
        <v>0</v>
      </c>
      <c r="O196" s="108">
        <f t="shared" si="95"/>
        <v>5080</v>
      </c>
      <c r="P196" s="108">
        <f t="shared" si="95"/>
        <v>0</v>
      </c>
      <c r="Q196" s="108">
        <f t="shared" si="95"/>
        <v>5080</v>
      </c>
      <c r="R196" s="108">
        <f t="shared" si="95"/>
        <v>0</v>
      </c>
      <c r="S196" s="108">
        <f t="shared" si="95"/>
        <v>10150</v>
      </c>
      <c r="T196" s="108">
        <f t="shared" si="95"/>
        <v>0</v>
      </c>
      <c r="U196" s="101">
        <f t="shared" si="95"/>
        <v>0</v>
      </c>
      <c r="V196" s="101">
        <f t="shared" si="95"/>
        <v>0</v>
      </c>
      <c r="W196" s="108">
        <f t="shared" si="95"/>
        <v>0</v>
      </c>
      <c r="X196" s="108">
        <f t="shared" si="95"/>
        <v>0</v>
      </c>
      <c r="Y196" s="108">
        <f t="shared" si="95"/>
        <v>0</v>
      </c>
      <c r="Z196" s="108">
        <f t="shared" si="95"/>
        <v>0</v>
      </c>
      <c r="AA196" s="108">
        <f t="shared" si="95"/>
        <v>0</v>
      </c>
      <c r="AB196" s="108">
        <f t="shared" si="95"/>
        <v>0</v>
      </c>
      <c r="AC196" s="108">
        <f t="shared" si="95"/>
        <v>5080</v>
      </c>
      <c r="AD196" s="108">
        <f t="shared" si="95"/>
        <v>0</v>
      </c>
      <c r="AE196" s="108">
        <f t="shared" si="95"/>
        <v>0</v>
      </c>
      <c r="AF196" s="108">
        <f t="shared" si="95"/>
        <v>0</v>
      </c>
      <c r="AG196" s="108">
        <f t="shared" si="95"/>
        <v>0</v>
      </c>
      <c r="AH196" s="108">
        <f t="shared" si="95"/>
        <v>0</v>
      </c>
      <c r="AI196" s="108">
        <f t="shared" si="95"/>
        <v>0</v>
      </c>
      <c r="AJ196" s="108">
        <f t="shared" si="95"/>
        <v>0</v>
      </c>
      <c r="AK196" s="108">
        <f t="shared" si="95"/>
        <v>0</v>
      </c>
    </row>
    <row r="197" spans="1:37" ht="15" x14ac:dyDescent="0.2">
      <c r="A197" s="151" t="s">
        <v>616</v>
      </c>
      <c r="B197" s="151" t="s">
        <v>632</v>
      </c>
      <c r="C197" s="221">
        <v>51</v>
      </c>
      <c r="D197" s="153">
        <v>51000</v>
      </c>
      <c r="E197" s="151" t="s">
        <v>101</v>
      </c>
      <c r="F197" s="174">
        <v>4262</v>
      </c>
      <c r="G197" s="155" t="s">
        <v>218</v>
      </c>
      <c r="H197" s="156"/>
      <c r="I197" s="94">
        <v>10160</v>
      </c>
      <c r="J197" s="112"/>
      <c r="K197" s="94">
        <v>5080</v>
      </c>
      <c r="L197" s="112"/>
      <c r="M197" s="118">
        <v>5080</v>
      </c>
      <c r="N197" s="113"/>
      <c r="O197" s="118">
        <v>5080</v>
      </c>
      <c r="P197" s="113"/>
      <c r="Q197" s="118">
        <v>5080</v>
      </c>
      <c r="R197" s="113"/>
      <c r="S197" s="118">
        <v>10150</v>
      </c>
      <c r="T197" s="113"/>
      <c r="U197" s="94">
        <v>0</v>
      </c>
      <c r="V197" s="112"/>
      <c r="W197" s="118"/>
      <c r="X197" s="113"/>
      <c r="Y197" s="118"/>
      <c r="Z197" s="113"/>
      <c r="AA197" s="118"/>
      <c r="AB197" s="113"/>
      <c r="AC197" s="118">
        <v>5080</v>
      </c>
      <c r="AD197" s="113"/>
      <c r="AE197" s="118"/>
      <c r="AF197" s="113"/>
      <c r="AG197" s="118"/>
      <c r="AH197" s="113"/>
      <c r="AI197" s="118"/>
      <c r="AJ197" s="113"/>
      <c r="AK197" s="118"/>
    </row>
    <row r="198" spans="1:37" ht="15.75" x14ac:dyDescent="0.2">
      <c r="A198" s="170" t="s">
        <v>616</v>
      </c>
      <c r="B198" s="170" t="s">
        <v>632</v>
      </c>
      <c r="C198" s="219">
        <v>559</v>
      </c>
      <c r="D198" s="219">
        <v>51011</v>
      </c>
      <c r="E198" s="171"/>
      <c r="F198" s="142">
        <v>31</v>
      </c>
      <c r="G198" s="143"/>
      <c r="H198" s="172"/>
      <c r="I198" s="105">
        <f t="shared" ref="I198:AK198" si="96">I199+I201</f>
        <v>4680</v>
      </c>
      <c r="J198" s="105">
        <f t="shared" si="96"/>
        <v>0</v>
      </c>
      <c r="K198" s="105">
        <f t="shared" si="96"/>
        <v>2340</v>
      </c>
      <c r="L198" s="105">
        <f t="shared" si="96"/>
        <v>0</v>
      </c>
      <c r="M198" s="105">
        <f t="shared" si="96"/>
        <v>2340</v>
      </c>
      <c r="N198" s="105">
        <f t="shared" si="96"/>
        <v>0</v>
      </c>
      <c r="O198" s="105">
        <f t="shared" si="96"/>
        <v>2340</v>
      </c>
      <c r="P198" s="105">
        <f t="shared" si="96"/>
        <v>0</v>
      </c>
      <c r="Q198" s="105">
        <f t="shared" si="96"/>
        <v>2340</v>
      </c>
      <c r="R198" s="105">
        <f t="shared" si="96"/>
        <v>0</v>
      </c>
      <c r="S198" s="105">
        <f t="shared" si="96"/>
        <v>4680</v>
      </c>
      <c r="T198" s="105">
        <f t="shared" si="96"/>
        <v>0</v>
      </c>
      <c r="U198" s="105">
        <f t="shared" si="96"/>
        <v>0</v>
      </c>
      <c r="V198" s="105">
        <f t="shared" si="96"/>
        <v>0</v>
      </c>
      <c r="W198" s="105">
        <f t="shared" si="96"/>
        <v>0</v>
      </c>
      <c r="X198" s="105">
        <f t="shared" si="96"/>
        <v>0</v>
      </c>
      <c r="Y198" s="105">
        <f t="shared" si="96"/>
        <v>0</v>
      </c>
      <c r="Z198" s="105">
        <f t="shared" si="96"/>
        <v>0</v>
      </c>
      <c r="AA198" s="105">
        <f t="shared" si="96"/>
        <v>0</v>
      </c>
      <c r="AB198" s="105">
        <f t="shared" si="96"/>
        <v>0</v>
      </c>
      <c r="AC198" s="105">
        <f t="shared" si="96"/>
        <v>2340</v>
      </c>
      <c r="AD198" s="105">
        <f t="shared" si="96"/>
        <v>0</v>
      </c>
      <c r="AE198" s="105">
        <f t="shared" si="96"/>
        <v>0</v>
      </c>
      <c r="AF198" s="105">
        <f t="shared" si="96"/>
        <v>0</v>
      </c>
      <c r="AG198" s="105">
        <f t="shared" si="96"/>
        <v>0</v>
      </c>
      <c r="AH198" s="105">
        <f t="shared" si="96"/>
        <v>0</v>
      </c>
      <c r="AI198" s="105">
        <f t="shared" si="96"/>
        <v>0</v>
      </c>
      <c r="AJ198" s="105">
        <f t="shared" si="96"/>
        <v>0</v>
      </c>
      <c r="AK198" s="105">
        <f t="shared" si="96"/>
        <v>0</v>
      </c>
    </row>
    <row r="199" spans="1:37" ht="15.75" x14ac:dyDescent="0.2">
      <c r="A199" s="145" t="s">
        <v>616</v>
      </c>
      <c r="B199" s="145" t="s">
        <v>632</v>
      </c>
      <c r="C199" s="153">
        <v>559</v>
      </c>
      <c r="D199" s="153">
        <v>51011</v>
      </c>
      <c r="E199" s="145"/>
      <c r="F199" s="168">
        <v>311</v>
      </c>
      <c r="G199" s="148"/>
      <c r="H199" s="149"/>
      <c r="I199" s="101">
        <f t="shared" ref="I199:AK199" si="97">I200</f>
        <v>4000</v>
      </c>
      <c r="J199" s="101">
        <f t="shared" si="97"/>
        <v>0</v>
      </c>
      <c r="K199" s="101">
        <f t="shared" si="97"/>
        <v>2000</v>
      </c>
      <c r="L199" s="101">
        <f t="shared" si="97"/>
        <v>0</v>
      </c>
      <c r="M199" s="108">
        <f t="shared" si="97"/>
        <v>2000</v>
      </c>
      <c r="N199" s="108">
        <f t="shared" si="97"/>
        <v>0</v>
      </c>
      <c r="O199" s="108">
        <f t="shared" si="97"/>
        <v>2000</v>
      </c>
      <c r="P199" s="108">
        <f t="shared" si="97"/>
        <v>0</v>
      </c>
      <c r="Q199" s="108">
        <f t="shared" si="97"/>
        <v>2000</v>
      </c>
      <c r="R199" s="108">
        <f t="shared" si="97"/>
        <v>0</v>
      </c>
      <c r="S199" s="108">
        <f t="shared" si="97"/>
        <v>4000</v>
      </c>
      <c r="T199" s="108">
        <f t="shared" si="97"/>
        <v>0</v>
      </c>
      <c r="U199" s="101">
        <f t="shared" si="97"/>
        <v>0</v>
      </c>
      <c r="V199" s="101">
        <f t="shared" si="97"/>
        <v>0</v>
      </c>
      <c r="W199" s="108">
        <f t="shared" si="97"/>
        <v>0</v>
      </c>
      <c r="X199" s="108">
        <f t="shared" si="97"/>
        <v>0</v>
      </c>
      <c r="Y199" s="108">
        <f t="shared" si="97"/>
        <v>0</v>
      </c>
      <c r="Z199" s="108">
        <f t="shared" si="97"/>
        <v>0</v>
      </c>
      <c r="AA199" s="108">
        <f t="shared" si="97"/>
        <v>0</v>
      </c>
      <c r="AB199" s="108">
        <f t="shared" si="97"/>
        <v>0</v>
      </c>
      <c r="AC199" s="108">
        <f t="shared" si="97"/>
        <v>2000</v>
      </c>
      <c r="AD199" s="108">
        <f t="shared" si="97"/>
        <v>0</v>
      </c>
      <c r="AE199" s="108">
        <f t="shared" si="97"/>
        <v>0</v>
      </c>
      <c r="AF199" s="108">
        <f t="shared" si="97"/>
        <v>0</v>
      </c>
      <c r="AG199" s="108">
        <f t="shared" si="97"/>
        <v>0</v>
      </c>
      <c r="AH199" s="108">
        <f t="shared" si="97"/>
        <v>0</v>
      </c>
      <c r="AI199" s="108">
        <f t="shared" si="97"/>
        <v>0</v>
      </c>
      <c r="AJ199" s="108">
        <f t="shared" si="97"/>
        <v>0</v>
      </c>
      <c r="AK199" s="108">
        <f t="shared" si="97"/>
        <v>0</v>
      </c>
    </row>
    <row r="200" spans="1:37" ht="15" x14ac:dyDescent="0.2">
      <c r="A200" s="151" t="s">
        <v>616</v>
      </c>
      <c r="B200" s="151" t="s">
        <v>632</v>
      </c>
      <c r="C200" s="153">
        <v>559</v>
      </c>
      <c r="D200" s="153">
        <v>51011</v>
      </c>
      <c r="E200" s="151" t="s">
        <v>101</v>
      </c>
      <c r="F200" s="174">
        <v>3111</v>
      </c>
      <c r="G200" s="155" t="s">
        <v>33</v>
      </c>
      <c r="H200" s="156"/>
      <c r="I200" s="94">
        <v>4000</v>
      </c>
      <c r="J200" s="112"/>
      <c r="K200" s="94">
        <v>2000</v>
      </c>
      <c r="L200" s="112"/>
      <c r="M200" s="118">
        <v>2000</v>
      </c>
      <c r="N200" s="113"/>
      <c r="O200" s="118">
        <v>2000</v>
      </c>
      <c r="P200" s="113"/>
      <c r="Q200" s="118">
        <v>2000</v>
      </c>
      <c r="R200" s="113"/>
      <c r="S200" s="118">
        <v>4000</v>
      </c>
      <c r="T200" s="113"/>
      <c r="U200" s="94">
        <v>0</v>
      </c>
      <c r="V200" s="112"/>
      <c r="W200" s="118">
        <v>0</v>
      </c>
      <c r="X200" s="113"/>
      <c r="Y200" s="118">
        <v>0</v>
      </c>
      <c r="Z200" s="113"/>
      <c r="AA200" s="118">
        <v>0</v>
      </c>
      <c r="AB200" s="113"/>
      <c r="AC200" s="118">
        <v>2000</v>
      </c>
      <c r="AD200" s="113"/>
      <c r="AE200" s="118">
        <v>0</v>
      </c>
      <c r="AF200" s="113"/>
      <c r="AG200" s="118">
        <v>0</v>
      </c>
      <c r="AH200" s="113"/>
      <c r="AI200" s="118">
        <v>0</v>
      </c>
      <c r="AJ200" s="113"/>
      <c r="AK200" s="118"/>
    </row>
    <row r="201" spans="1:37" ht="15.75" x14ac:dyDescent="0.2">
      <c r="A201" s="145" t="s">
        <v>616</v>
      </c>
      <c r="B201" s="145" t="s">
        <v>632</v>
      </c>
      <c r="C201" s="153">
        <v>559</v>
      </c>
      <c r="D201" s="153">
        <v>51011</v>
      </c>
      <c r="E201" s="145"/>
      <c r="F201" s="168">
        <v>313</v>
      </c>
      <c r="G201" s="148"/>
      <c r="H201" s="149"/>
      <c r="I201" s="101">
        <f t="shared" ref="I201:AK201" si="98">I202</f>
        <v>680</v>
      </c>
      <c r="J201" s="101">
        <f t="shared" si="98"/>
        <v>0</v>
      </c>
      <c r="K201" s="101">
        <f t="shared" si="98"/>
        <v>340</v>
      </c>
      <c r="L201" s="101">
        <f t="shared" si="98"/>
        <v>0</v>
      </c>
      <c r="M201" s="108">
        <f t="shared" si="98"/>
        <v>340</v>
      </c>
      <c r="N201" s="108">
        <f t="shared" si="98"/>
        <v>0</v>
      </c>
      <c r="O201" s="108">
        <f t="shared" si="98"/>
        <v>340</v>
      </c>
      <c r="P201" s="108">
        <f t="shared" si="98"/>
        <v>0</v>
      </c>
      <c r="Q201" s="108">
        <f t="shared" si="98"/>
        <v>340</v>
      </c>
      <c r="R201" s="108">
        <f t="shared" si="98"/>
        <v>0</v>
      </c>
      <c r="S201" s="108">
        <f t="shared" si="98"/>
        <v>680</v>
      </c>
      <c r="T201" s="108">
        <f t="shared" si="98"/>
        <v>0</v>
      </c>
      <c r="U201" s="101">
        <f t="shared" si="98"/>
        <v>0</v>
      </c>
      <c r="V201" s="101">
        <f t="shared" si="98"/>
        <v>0</v>
      </c>
      <c r="W201" s="108">
        <f t="shared" si="98"/>
        <v>0</v>
      </c>
      <c r="X201" s="108">
        <f t="shared" si="98"/>
        <v>0</v>
      </c>
      <c r="Y201" s="108">
        <f t="shared" si="98"/>
        <v>0</v>
      </c>
      <c r="Z201" s="108">
        <f t="shared" si="98"/>
        <v>0</v>
      </c>
      <c r="AA201" s="108">
        <f t="shared" si="98"/>
        <v>0</v>
      </c>
      <c r="AB201" s="108">
        <f t="shared" si="98"/>
        <v>0</v>
      </c>
      <c r="AC201" s="108">
        <f t="shared" si="98"/>
        <v>340</v>
      </c>
      <c r="AD201" s="108">
        <f t="shared" si="98"/>
        <v>0</v>
      </c>
      <c r="AE201" s="108">
        <f t="shared" si="98"/>
        <v>0</v>
      </c>
      <c r="AF201" s="108">
        <f t="shared" si="98"/>
        <v>0</v>
      </c>
      <c r="AG201" s="108">
        <f t="shared" si="98"/>
        <v>0</v>
      </c>
      <c r="AH201" s="108">
        <f t="shared" si="98"/>
        <v>0</v>
      </c>
      <c r="AI201" s="108">
        <f t="shared" si="98"/>
        <v>0</v>
      </c>
      <c r="AJ201" s="108">
        <f t="shared" si="98"/>
        <v>0</v>
      </c>
      <c r="AK201" s="108">
        <f t="shared" si="98"/>
        <v>0</v>
      </c>
    </row>
    <row r="202" spans="1:37" ht="15" x14ac:dyDescent="0.2">
      <c r="A202" s="151" t="s">
        <v>616</v>
      </c>
      <c r="B202" s="151" t="s">
        <v>632</v>
      </c>
      <c r="C202" s="153">
        <v>559</v>
      </c>
      <c r="D202" s="153">
        <v>51011</v>
      </c>
      <c r="E202" s="151" t="s">
        <v>101</v>
      </c>
      <c r="F202" s="174">
        <v>3132</v>
      </c>
      <c r="G202" s="155" t="s">
        <v>40</v>
      </c>
      <c r="H202" s="156"/>
      <c r="I202" s="94">
        <v>680</v>
      </c>
      <c r="J202" s="112"/>
      <c r="K202" s="94">
        <v>340</v>
      </c>
      <c r="L202" s="112"/>
      <c r="M202" s="118">
        <v>340</v>
      </c>
      <c r="N202" s="113"/>
      <c r="O202" s="118">
        <v>340</v>
      </c>
      <c r="P202" s="113"/>
      <c r="Q202" s="118">
        <v>340</v>
      </c>
      <c r="R202" s="113"/>
      <c r="S202" s="118">
        <v>680</v>
      </c>
      <c r="T202" s="113"/>
      <c r="U202" s="94">
        <v>0</v>
      </c>
      <c r="V202" s="112"/>
      <c r="W202" s="118">
        <v>0</v>
      </c>
      <c r="X202" s="113"/>
      <c r="Y202" s="118">
        <v>0</v>
      </c>
      <c r="Z202" s="113"/>
      <c r="AA202" s="118">
        <v>0</v>
      </c>
      <c r="AB202" s="113"/>
      <c r="AC202" s="118">
        <v>340</v>
      </c>
      <c r="AD202" s="113"/>
      <c r="AE202" s="118">
        <v>0</v>
      </c>
      <c r="AF202" s="113"/>
      <c r="AG202" s="118">
        <v>0</v>
      </c>
      <c r="AH202" s="113"/>
      <c r="AI202" s="118">
        <v>0</v>
      </c>
      <c r="AJ202" s="113"/>
      <c r="AK202" s="118"/>
    </row>
    <row r="203" spans="1:37" ht="15.75" x14ac:dyDescent="0.2">
      <c r="A203" s="170" t="s">
        <v>616</v>
      </c>
      <c r="B203" s="170" t="s">
        <v>632</v>
      </c>
      <c r="C203" s="219">
        <v>559</v>
      </c>
      <c r="D203" s="219">
        <v>51011</v>
      </c>
      <c r="E203" s="171"/>
      <c r="F203" s="142">
        <v>32</v>
      </c>
      <c r="G203" s="143"/>
      <c r="H203" s="172"/>
      <c r="I203" s="105">
        <f t="shared" ref="I203:AK203" si="99">I204+I207</f>
        <v>606</v>
      </c>
      <c r="J203" s="105">
        <f t="shared" si="99"/>
        <v>0</v>
      </c>
      <c r="K203" s="105">
        <f t="shared" si="99"/>
        <v>303</v>
      </c>
      <c r="L203" s="105">
        <f t="shared" si="99"/>
        <v>0</v>
      </c>
      <c r="M203" s="105">
        <f t="shared" si="99"/>
        <v>303</v>
      </c>
      <c r="N203" s="105">
        <f t="shared" si="99"/>
        <v>0</v>
      </c>
      <c r="O203" s="105">
        <f t="shared" si="99"/>
        <v>303</v>
      </c>
      <c r="P203" s="105">
        <f t="shared" si="99"/>
        <v>0</v>
      </c>
      <c r="Q203" s="105">
        <f t="shared" si="99"/>
        <v>303</v>
      </c>
      <c r="R203" s="105">
        <f t="shared" si="99"/>
        <v>0</v>
      </c>
      <c r="S203" s="105">
        <f t="shared" si="99"/>
        <v>482</v>
      </c>
      <c r="T203" s="105">
        <f t="shared" si="99"/>
        <v>0</v>
      </c>
      <c r="U203" s="105">
        <f t="shared" si="99"/>
        <v>0</v>
      </c>
      <c r="V203" s="105">
        <f t="shared" si="99"/>
        <v>0</v>
      </c>
      <c r="W203" s="105">
        <v>0</v>
      </c>
      <c r="X203" s="105">
        <f t="shared" si="99"/>
        <v>0</v>
      </c>
      <c r="Y203" s="105">
        <v>0</v>
      </c>
      <c r="Z203" s="105">
        <f t="shared" ref="Z203:AB203" si="100">Z204+Z207</f>
        <v>0</v>
      </c>
      <c r="AA203" s="105">
        <v>0</v>
      </c>
      <c r="AB203" s="105">
        <f t="shared" si="100"/>
        <v>0</v>
      </c>
      <c r="AC203" s="105">
        <f>AC204+AC207</f>
        <v>303</v>
      </c>
      <c r="AD203" s="105">
        <f t="shared" ref="AD203" si="101">AD204+AD207</f>
        <v>0</v>
      </c>
      <c r="AE203" s="105">
        <f t="shared" si="99"/>
        <v>0</v>
      </c>
      <c r="AF203" s="105">
        <f t="shared" si="99"/>
        <v>0</v>
      </c>
      <c r="AG203" s="105">
        <f t="shared" si="99"/>
        <v>0</v>
      </c>
      <c r="AH203" s="105">
        <f t="shared" si="99"/>
        <v>0</v>
      </c>
      <c r="AI203" s="105">
        <f t="shared" si="99"/>
        <v>0</v>
      </c>
      <c r="AJ203" s="105">
        <f t="shared" si="99"/>
        <v>0</v>
      </c>
      <c r="AK203" s="105">
        <f t="shared" si="99"/>
        <v>0</v>
      </c>
    </row>
    <row r="204" spans="1:37" ht="15.75" x14ac:dyDescent="0.2">
      <c r="A204" s="145" t="s">
        <v>616</v>
      </c>
      <c r="B204" s="145" t="s">
        <v>632</v>
      </c>
      <c r="C204" s="153">
        <v>559</v>
      </c>
      <c r="D204" s="153">
        <v>51011</v>
      </c>
      <c r="E204" s="145"/>
      <c r="F204" s="168">
        <v>321</v>
      </c>
      <c r="G204" s="148"/>
      <c r="H204" s="149"/>
      <c r="I204" s="101">
        <f t="shared" ref="I204:AK204" si="102">I205+I206</f>
        <v>124</v>
      </c>
      <c r="J204" s="101">
        <f t="shared" si="102"/>
        <v>0</v>
      </c>
      <c r="K204" s="101">
        <f t="shared" si="102"/>
        <v>62</v>
      </c>
      <c r="L204" s="101">
        <f t="shared" si="102"/>
        <v>0</v>
      </c>
      <c r="M204" s="108">
        <f t="shared" si="102"/>
        <v>62</v>
      </c>
      <c r="N204" s="108">
        <f t="shared" si="102"/>
        <v>0</v>
      </c>
      <c r="O204" s="108">
        <f t="shared" si="102"/>
        <v>62</v>
      </c>
      <c r="P204" s="108">
        <f t="shared" si="102"/>
        <v>0</v>
      </c>
      <c r="Q204" s="108">
        <f t="shared" si="102"/>
        <v>62</v>
      </c>
      <c r="R204" s="108">
        <f t="shared" si="102"/>
        <v>0</v>
      </c>
      <c r="S204" s="108">
        <f t="shared" si="102"/>
        <v>0</v>
      </c>
      <c r="T204" s="108">
        <f t="shared" si="102"/>
        <v>0</v>
      </c>
      <c r="U204" s="101">
        <f t="shared" si="102"/>
        <v>0</v>
      </c>
      <c r="V204" s="101">
        <f t="shared" si="102"/>
        <v>0</v>
      </c>
      <c r="W204" s="108">
        <f t="shared" si="102"/>
        <v>0</v>
      </c>
      <c r="X204" s="108">
        <f t="shared" si="102"/>
        <v>0</v>
      </c>
      <c r="Y204" s="108">
        <f t="shared" si="102"/>
        <v>0</v>
      </c>
      <c r="Z204" s="108">
        <f t="shared" si="102"/>
        <v>0</v>
      </c>
      <c r="AA204" s="108">
        <f t="shared" si="102"/>
        <v>0</v>
      </c>
      <c r="AB204" s="108">
        <f t="shared" si="102"/>
        <v>0</v>
      </c>
      <c r="AC204" s="108">
        <f t="shared" si="102"/>
        <v>62</v>
      </c>
      <c r="AD204" s="108">
        <f t="shared" si="102"/>
        <v>0</v>
      </c>
      <c r="AE204" s="108">
        <f t="shared" si="102"/>
        <v>0</v>
      </c>
      <c r="AF204" s="108">
        <f t="shared" si="102"/>
        <v>0</v>
      </c>
      <c r="AG204" s="108">
        <f t="shared" si="102"/>
        <v>0</v>
      </c>
      <c r="AH204" s="108">
        <f t="shared" si="102"/>
        <v>0</v>
      </c>
      <c r="AI204" s="108">
        <f t="shared" si="102"/>
        <v>0</v>
      </c>
      <c r="AJ204" s="108">
        <f t="shared" si="102"/>
        <v>0</v>
      </c>
      <c r="AK204" s="108">
        <f t="shared" si="102"/>
        <v>0</v>
      </c>
    </row>
    <row r="205" spans="1:37" ht="15" x14ac:dyDescent="0.2">
      <c r="A205" s="151" t="s">
        <v>616</v>
      </c>
      <c r="B205" s="151" t="s">
        <v>632</v>
      </c>
      <c r="C205" s="153">
        <v>559</v>
      </c>
      <c r="D205" s="153">
        <v>51011</v>
      </c>
      <c r="E205" s="151" t="s">
        <v>101</v>
      </c>
      <c r="F205" s="174">
        <v>3211</v>
      </c>
      <c r="G205" s="155" t="s">
        <v>42</v>
      </c>
      <c r="H205" s="156"/>
      <c r="I205" s="94">
        <v>80</v>
      </c>
      <c r="J205" s="112"/>
      <c r="K205" s="94">
        <v>40</v>
      </c>
      <c r="L205" s="112"/>
      <c r="M205" s="118">
        <v>40</v>
      </c>
      <c r="N205" s="113"/>
      <c r="O205" s="118">
        <v>40</v>
      </c>
      <c r="P205" s="113"/>
      <c r="Q205" s="118">
        <v>40</v>
      </c>
      <c r="R205" s="113"/>
      <c r="S205" s="118"/>
      <c r="T205" s="113"/>
      <c r="U205" s="94">
        <v>0</v>
      </c>
      <c r="V205" s="112"/>
      <c r="W205" s="118"/>
      <c r="X205" s="113"/>
      <c r="Y205" s="118"/>
      <c r="Z205" s="113"/>
      <c r="AA205" s="118"/>
      <c r="AB205" s="113"/>
      <c r="AC205" s="118">
        <v>40</v>
      </c>
      <c r="AD205" s="113"/>
      <c r="AE205" s="118"/>
      <c r="AF205" s="113"/>
      <c r="AG205" s="118"/>
      <c r="AH205" s="113"/>
      <c r="AI205" s="118"/>
      <c r="AJ205" s="113"/>
      <c r="AK205" s="118"/>
    </row>
    <row r="206" spans="1:37" ht="30" x14ac:dyDescent="0.2">
      <c r="A206" s="151" t="s">
        <v>616</v>
      </c>
      <c r="B206" s="151" t="s">
        <v>632</v>
      </c>
      <c r="C206" s="153">
        <v>559</v>
      </c>
      <c r="D206" s="153">
        <v>51011</v>
      </c>
      <c r="E206" s="151" t="s">
        <v>101</v>
      </c>
      <c r="F206" s="174">
        <v>3212</v>
      </c>
      <c r="G206" s="155" t="s">
        <v>43</v>
      </c>
      <c r="H206" s="156"/>
      <c r="I206" s="94">
        <v>44</v>
      </c>
      <c r="J206" s="112"/>
      <c r="K206" s="94">
        <v>22</v>
      </c>
      <c r="L206" s="112"/>
      <c r="M206" s="118">
        <v>22</v>
      </c>
      <c r="N206" s="113"/>
      <c r="O206" s="118">
        <v>22</v>
      </c>
      <c r="P206" s="113"/>
      <c r="Q206" s="118">
        <v>22</v>
      </c>
      <c r="R206" s="113"/>
      <c r="S206" s="118"/>
      <c r="T206" s="113"/>
      <c r="U206" s="94">
        <v>0</v>
      </c>
      <c r="V206" s="112"/>
      <c r="W206" s="118">
        <v>0</v>
      </c>
      <c r="X206" s="113"/>
      <c r="Y206" s="118">
        <v>0</v>
      </c>
      <c r="Z206" s="113"/>
      <c r="AA206" s="118">
        <v>0</v>
      </c>
      <c r="AB206" s="113"/>
      <c r="AC206" s="118">
        <v>22</v>
      </c>
      <c r="AD206" s="113"/>
      <c r="AE206" s="118">
        <v>0</v>
      </c>
      <c r="AF206" s="113"/>
      <c r="AG206" s="118">
        <v>0</v>
      </c>
      <c r="AH206" s="113"/>
      <c r="AI206" s="118">
        <v>0</v>
      </c>
      <c r="AJ206" s="113"/>
      <c r="AK206" s="118"/>
    </row>
    <row r="207" spans="1:37" ht="15.75" x14ac:dyDescent="0.2">
      <c r="A207" s="145" t="s">
        <v>616</v>
      </c>
      <c r="B207" s="145" t="s">
        <v>632</v>
      </c>
      <c r="C207" s="153">
        <v>559</v>
      </c>
      <c r="D207" s="153">
        <v>51011</v>
      </c>
      <c r="E207" s="145"/>
      <c r="F207" s="168">
        <v>323</v>
      </c>
      <c r="G207" s="148"/>
      <c r="H207" s="149"/>
      <c r="I207" s="101">
        <f t="shared" ref="I207:AK207" si="103">SUM(I208:I208)</f>
        <v>482</v>
      </c>
      <c r="J207" s="101">
        <f t="shared" si="103"/>
        <v>0</v>
      </c>
      <c r="K207" s="101">
        <f t="shared" si="103"/>
        <v>241</v>
      </c>
      <c r="L207" s="101">
        <f t="shared" si="103"/>
        <v>0</v>
      </c>
      <c r="M207" s="108">
        <f t="shared" si="103"/>
        <v>241</v>
      </c>
      <c r="N207" s="108">
        <f t="shared" si="103"/>
        <v>0</v>
      </c>
      <c r="O207" s="108">
        <f t="shared" si="103"/>
        <v>241</v>
      </c>
      <c r="P207" s="108">
        <f t="shared" si="103"/>
        <v>0</v>
      </c>
      <c r="Q207" s="108">
        <f t="shared" si="103"/>
        <v>241</v>
      </c>
      <c r="R207" s="108">
        <f t="shared" si="103"/>
        <v>0</v>
      </c>
      <c r="S207" s="108">
        <f t="shared" si="103"/>
        <v>482</v>
      </c>
      <c r="T207" s="108">
        <f t="shared" si="103"/>
        <v>0</v>
      </c>
      <c r="U207" s="101">
        <f t="shared" si="103"/>
        <v>0</v>
      </c>
      <c r="V207" s="101">
        <f t="shared" si="103"/>
        <v>0</v>
      </c>
      <c r="W207" s="108">
        <f t="shared" si="103"/>
        <v>0</v>
      </c>
      <c r="X207" s="108">
        <f t="shared" si="103"/>
        <v>0</v>
      </c>
      <c r="Y207" s="108">
        <f t="shared" si="103"/>
        <v>0</v>
      </c>
      <c r="Z207" s="108">
        <f t="shared" si="103"/>
        <v>0</v>
      </c>
      <c r="AA207" s="108">
        <f t="shared" si="103"/>
        <v>0</v>
      </c>
      <c r="AB207" s="108">
        <f t="shared" si="103"/>
        <v>0</v>
      </c>
      <c r="AC207" s="108">
        <f t="shared" si="103"/>
        <v>241</v>
      </c>
      <c r="AD207" s="108">
        <f t="shared" si="103"/>
        <v>0</v>
      </c>
      <c r="AE207" s="108">
        <f t="shared" si="103"/>
        <v>0</v>
      </c>
      <c r="AF207" s="108">
        <f t="shared" si="103"/>
        <v>0</v>
      </c>
      <c r="AG207" s="108">
        <f t="shared" si="103"/>
        <v>0</v>
      </c>
      <c r="AH207" s="108">
        <f t="shared" si="103"/>
        <v>0</v>
      </c>
      <c r="AI207" s="108">
        <f t="shared" si="103"/>
        <v>0</v>
      </c>
      <c r="AJ207" s="108">
        <f t="shared" si="103"/>
        <v>0</v>
      </c>
      <c r="AK207" s="108">
        <f t="shared" si="103"/>
        <v>0</v>
      </c>
    </row>
    <row r="208" spans="1:37" ht="15" x14ac:dyDescent="0.2">
      <c r="A208" s="151" t="s">
        <v>616</v>
      </c>
      <c r="B208" s="151" t="s">
        <v>632</v>
      </c>
      <c r="C208" s="153">
        <v>559</v>
      </c>
      <c r="D208" s="153">
        <v>51011</v>
      </c>
      <c r="E208" s="151" t="s">
        <v>101</v>
      </c>
      <c r="F208" s="174">
        <v>3233</v>
      </c>
      <c r="G208" s="155" t="s">
        <v>54</v>
      </c>
      <c r="H208" s="156"/>
      <c r="I208" s="94">
        <v>482</v>
      </c>
      <c r="J208" s="112"/>
      <c r="K208" s="94">
        <v>241</v>
      </c>
      <c r="L208" s="112"/>
      <c r="M208" s="118">
        <v>241</v>
      </c>
      <c r="N208" s="113"/>
      <c r="O208" s="118">
        <v>241</v>
      </c>
      <c r="P208" s="113"/>
      <c r="Q208" s="118">
        <v>241</v>
      </c>
      <c r="R208" s="113"/>
      <c r="S208" s="118">
        <v>482</v>
      </c>
      <c r="T208" s="113"/>
      <c r="U208" s="94">
        <v>0</v>
      </c>
      <c r="V208" s="112"/>
      <c r="W208" s="118">
        <v>0</v>
      </c>
      <c r="X208" s="113"/>
      <c r="Y208" s="118">
        <v>0</v>
      </c>
      <c r="Z208" s="113"/>
      <c r="AA208" s="118">
        <v>0</v>
      </c>
      <c r="AB208" s="113"/>
      <c r="AC208" s="118">
        <v>241</v>
      </c>
      <c r="AD208" s="113"/>
      <c r="AE208" s="118">
        <v>0</v>
      </c>
      <c r="AF208" s="113"/>
      <c r="AG208" s="118">
        <v>0</v>
      </c>
      <c r="AH208" s="113"/>
      <c r="AI208" s="118">
        <v>0</v>
      </c>
      <c r="AJ208" s="113"/>
      <c r="AK208" s="118"/>
    </row>
    <row r="209" spans="1:37" ht="15.75" x14ac:dyDescent="0.2">
      <c r="A209" s="170" t="s">
        <v>616</v>
      </c>
      <c r="B209" s="170" t="s">
        <v>632</v>
      </c>
      <c r="C209" s="219">
        <v>559</v>
      </c>
      <c r="D209" s="219">
        <v>51011</v>
      </c>
      <c r="E209" s="171"/>
      <c r="F209" s="142">
        <v>42</v>
      </c>
      <c r="G209" s="143"/>
      <c r="H209" s="172"/>
      <c r="I209" s="105">
        <f t="shared" ref="I209:AK209" si="104">I210+I212</f>
        <v>4888</v>
      </c>
      <c r="J209" s="105">
        <f t="shared" si="104"/>
        <v>0</v>
      </c>
      <c r="K209" s="105">
        <f t="shared" si="104"/>
        <v>2444</v>
      </c>
      <c r="L209" s="105">
        <f t="shared" si="104"/>
        <v>0</v>
      </c>
      <c r="M209" s="105">
        <f t="shared" si="104"/>
        <v>2444</v>
      </c>
      <c r="N209" s="105">
        <f t="shared" si="104"/>
        <v>0</v>
      </c>
      <c r="O209" s="105">
        <f t="shared" si="104"/>
        <v>2444</v>
      </c>
      <c r="P209" s="105">
        <f t="shared" si="104"/>
        <v>0</v>
      </c>
      <c r="Q209" s="105">
        <f t="shared" si="104"/>
        <v>2444</v>
      </c>
      <c r="R209" s="105">
        <f t="shared" si="104"/>
        <v>0</v>
      </c>
      <c r="S209" s="105">
        <f t="shared" si="104"/>
        <v>4888</v>
      </c>
      <c r="T209" s="105">
        <f t="shared" si="104"/>
        <v>0</v>
      </c>
      <c r="U209" s="105">
        <f t="shared" si="104"/>
        <v>0</v>
      </c>
      <c r="V209" s="105">
        <f t="shared" si="104"/>
        <v>0</v>
      </c>
      <c r="W209" s="105">
        <f t="shared" si="104"/>
        <v>0</v>
      </c>
      <c r="X209" s="105">
        <f t="shared" si="104"/>
        <v>0</v>
      </c>
      <c r="Y209" s="105">
        <f t="shared" si="104"/>
        <v>0</v>
      </c>
      <c r="Z209" s="105">
        <f t="shared" si="104"/>
        <v>0</v>
      </c>
      <c r="AA209" s="105">
        <f t="shared" si="104"/>
        <v>0</v>
      </c>
      <c r="AB209" s="105">
        <f t="shared" si="104"/>
        <v>0</v>
      </c>
      <c r="AC209" s="105">
        <f t="shared" si="104"/>
        <v>2444</v>
      </c>
      <c r="AD209" s="105">
        <f t="shared" si="104"/>
        <v>0</v>
      </c>
      <c r="AE209" s="105">
        <f t="shared" si="104"/>
        <v>0</v>
      </c>
      <c r="AF209" s="105">
        <f t="shared" si="104"/>
        <v>0</v>
      </c>
      <c r="AG209" s="105">
        <f t="shared" si="104"/>
        <v>0</v>
      </c>
      <c r="AH209" s="105">
        <f t="shared" si="104"/>
        <v>0</v>
      </c>
      <c r="AI209" s="105">
        <f t="shared" si="104"/>
        <v>0</v>
      </c>
      <c r="AJ209" s="105">
        <f t="shared" si="104"/>
        <v>0</v>
      </c>
      <c r="AK209" s="105">
        <f t="shared" si="104"/>
        <v>0</v>
      </c>
    </row>
    <row r="210" spans="1:37" ht="15.75" x14ac:dyDescent="0.2">
      <c r="A210" s="145" t="s">
        <v>616</v>
      </c>
      <c r="B210" s="145" t="s">
        <v>632</v>
      </c>
      <c r="C210" s="153">
        <v>559</v>
      </c>
      <c r="D210" s="153">
        <v>51011</v>
      </c>
      <c r="E210" s="145"/>
      <c r="F210" s="168">
        <v>422</v>
      </c>
      <c r="G210" s="148"/>
      <c r="H210" s="149"/>
      <c r="I210" s="101">
        <f t="shared" ref="I210:AK210" si="105">I211</f>
        <v>2348</v>
      </c>
      <c r="J210" s="101">
        <f t="shared" si="105"/>
        <v>0</v>
      </c>
      <c r="K210" s="101">
        <f t="shared" si="105"/>
        <v>1174</v>
      </c>
      <c r="L210" s="101">
        <f t="shared" si="105"/>
        <v>0</v>
      </c>
      <c r="M210" s="108">
        <f t="shared" si="105"/>
        <v>1174</v>
      </c>
      <c r="N210" s="108">
        <f t="shared" si="105"/>
        <v>0</v>
      </c>
      <c r="O210" s="108">
        <f t="shared" si="105"/>
        <v>1174</v>
      </c>
      <c r="P210" s="108">
        <f t="shared" si="105"/>
        <v>0</v>
      </c>
      <c r="Q210" s="108">
        <f t="shared" si="105"/>
        <v>1174</v>
      </c>
      <c r="R210" s="108">
        <f t="shared" si="105"/>
        <v>0</v>
      </c>
      <c r="S210" s="108">
        <f t="shared" si="105"/>
        <v>2348</v>
      </c>
      <c r="T210" s="108">
        <f t="shared" si="105"/>
        <v>0</v>
      </c>
      <c r="U210" s="101">
        <f t="shared" si="105"/>
        <v>0</v>
      </c>
      <c r="V210" s="101">
        <f t="shared" si="105"/>
        <v>0</v>
      </c>
      <c r="W210" s="108">
        <f t="shared" si="105"/>
        <v>0</v>
      </c>
      <c r="X210" s="108">
        <f t="shared" si="105"/>
        <v>0</v>
      </c>
      <c r="Y210" s="108">
        <f t="shared" si="105"/>
        <v>0</v>
      </c>
      <c r="Z210" s="108">
        <f t="shared" si="105"/>
        <v>0</v>
      </c>
      <c r="AA210" s="108">
        <f t="shared" si="105"/>
        <v>0</v>
      </c>
      <c r="AB210" s="108">
        <f t="shared" si="105"/>
        <v>0</v>
      </c>
      <c r="AC210" s="108">
        <f t="shared" si="105"/>
        <v>1174</v>
      </c>
      <c r="AD210" s="108">
        <f t="shared" si="105"/>
        <v>0</v>
      </c>
      <c r="AE210" s="108">
        <f t="shared" si="105"/>
        <v>0</v>
      </c>
      <c r="AF210" s="108">
        <f t="shared" si="105"/>
        <v>0</v>
      </c>
      <c r="AG210" s="108">
        <f t="shared" si="105"/>
        <v>0</v>
      </c>
      <c r="AH210" s="108">
        <f t="shared" si="105"/>
        <v>0</v>
      </c>
      <c r="AI210" s="108">
        <f t="shared" si="105"/>
        <v>0</v>
      </c>
      <c r="AJ210" s="108">
        <f t="shared" si="105"/>
        <v>0</v>
      </c>
      <c r="AK210" s="108">
        <f t="shared" si="105"/>
        <v>0</v>
      </c>
    </row>
    <row r="211" spans="1:37" ht="15" x14ac:dyDescent="0.2">
      <c r="A211" s="151" t="s">
        <v>616</v>
      </c>
      <c r="B211" s="151" t="s">
        <v>632</v>
      </c>
      <c r="C211" s="153">
        <v>559</v>
      </c>
      <c r="D211" s="153">
        <v>51011</v>
      </c>
      <c r="E211" s="151" t="s">
        <v>101</v>
      </c>
      <c r="F211" s="174">
        <v>4221</v>
      </c>
      <c r="G211" s="155" t="s">
        <v>614</v>
      </c>
      <c r="H211" s="156"/>
      <c r="I211" s="94">
        <v>2348</v>
      </c>
      <c r="J211" s="112"/>
      <c r="K211" s="94">
        <v>1174</v>
      </c>
      <c r="L211" s="112"/>
      <c r="M211" s="118">
        <v>1174</v>
      </c>
      <c r="N211" s="113"/>
      <c r="O211" s="118">
        <v>1174</v>
      </c>
      <c r="P211" s="113"/>
      <c r="Q211" s="118">
        <v>1174</v>
      </c>
      <c r="R211" s="113"/>
      <c r="S211" s="118">
        <v>2348</v>
      </c>
      <c r="T211" s="113"/>
      <c r="U211" s="94">
        <v>0</v>
      </c>
      <c r="V211" s="112"/>
      <c r="W211" s="118">
        <v>0</v>
      </c>
      <c r="X211" s="113"/>
      <c r="Y211" s="118">
        <v>0</v>
      </c>
      <c r="Z211" s="113"/>
      <c r="AA211" s="118">
        <v>0</v>
      </c>
      <c r="AB211" s="113"/>
      <c r="AC211" s="118">
        <v>1174</v>
      </c>
      <c r="AD211" s="113"/>
      <c r="AE211" s="118">
        <v>0</v>
      </c>
      <c r="AF211" s="113"/>
      <c r="AG211" s="118">
        <v>0</v>
      </c>
      <c r="AH211" s="113"/>
      <c r="AI211" s="118">
        <v>0</v>
      </c>
      <c r="AJ211" s="113"/>
      <c r="AK211" s="118"/>
    </row>
    <row r="212" spans="1:37" ht="15.75" x14ac:dyDescent="0.2">
      <c r="A212" s="145" t="s">
        <v>616</v>
      </c>
      <c r="B212" s="145" t="s">
        <v>632</v>
      </c>
      <c r="C212" s="153">
        <v>559</v>
      </c>
      <c r="D212" s="153">
        <v>51011</v>
      </c>
      <c r="E212" s="145"/>
      <c r="F212" s="168">
        <v>426</v>
      </c>
      <c r="G212" s="148"/>
      <c r="H212" s="149"/>
      <c r="I212" s="101">
        <f t="shared" ref="I212:AK212" si="106">SUM(I213:I213)</f>
        <v>2540</v>
      </c>
      <c r="J212" s="101">
        <f t="shared" si="106"/>
        <v>0</v>
      </c>
      <c r="K212" s="101">
        <f t="shared" si="106"/>
        <v>1270</v>
      </c>
      <c r="L212" s="101">
        <f t="shared" si="106"/>
        <v>0</v>
      </c>
      <c r="M212" s="108">
        <f t="shared" si="106"/>
        <v>1270</v>
      </c>
      <c r="N212" s="108">
        <f t="shared" si="106"/>
        <v>0</v>
      </c>
      <c r="O212" s="108">
        <f t="shared" si="106"/>
        <v>1270</v>
      </c>
      <c r="P212" s="108">
        <f t="shared" si="106"/>
        <v>0</v>
      </c>
      <c r="Q212" s="108">
        <f t="shared" si="106"/>
        <v>1270</v>
      </c>
      <c r="R212" s="108">
        <f t="shared" si="106"/>
        <v>0</v>
      </c>
      <c r="S212" s="108">
        <f t="shared" si="106"/>
        <v>2540</v>
      </c>
      <c r="T212" s="108">
        <f t="shared" si="106"/>
        <v>0</v>
      </c>
      <c r="U212" s="101">
        <f t="shared" si="106"/>
        <v>0</v>
      </c>
      <c r="V212" s="101">
        <f t="shared" si="106"/>
        <v>0</v>
      </c>
      <c r="W212" s="108">
        <f t="shared" si="106"/>
        <v>0</v>
      </c>
      <c r="X212" s="108">
        <f t="shared" si="106"/>
        <v>0</v>
      </c>
      <c r="Y212" s="108">
        <f t="shared" si="106"/>
        <v>0</v>
      </c>
      <c r="Z212" s="108">
        <f t="shared" si="106"/>
        <v>0</v>
      </c>
      <c r="AA212" s="108">
        <f t="shared" si="106"/>
        <v>0</v>
      </c>
      <c r="AB212" s="108">
        <f t="shared" si="106"/>
        <v>0</v>
      </c>
      <c r="AC212" s="108">
        <f t="shared" si="106"/>
        <v>1270</v>
      </c>
      <c r="AD212" s="108">
        <f t="shared" si="106"/>
        <v>0</v>
      </c>
      <c r="AE212" s="108">
        <f t="shared" si="106"/>
        <v>0</v>
      </c>
      <c r="AF212" s="108">
        <f t="shared" si="106"/>
        <v>0</v>
      </c>
      <c r="AG212" s="108">
        <f t="shared" si="106"/>
        <v>0</v>
      </c>
      <c r="AH212" s="108">
        <f t="shared" si="106"/>
        <v>0</v>
      </c>
      <c r="AI212" s="108">
        <f t="shared" si="106"/>
        <v>0</v>
      </c>
      <c r="AJ212" s="108">
        <f t="shared" si="106"/>
        <v>0</v>
      </c>
      <c r="AK212" s="108">
        <f t="shared" si="106"/>
        <v>0</v>
      </c>
    </row>
    <row r="213" spans="1:37" ht="15" x14ac:dyDescent="0.2">
      <c r="A213" s="151" t="s">
        <v>616</v>
      </c>
      <c r="B213" s="151" t="s">
        <v>632</v>
      </c>
      <c r="C213" s="153">
        <v>559</v>
      </c>
      <c r="D213" s="153">
        <v>51011</v>
      </c>
      <c r="E213" s="151" t="s">
        <v>101</v>
      </c>
      <c r="F213" s="174">
        <v>4262</v>
      </c>
      <c r="G213" s="155" t="s">
        <v>218</v>
      </c>
      <c r="H213" s="156"/>
      <c r="I213" s="94">
        <v>2540</v>
      </c>
      <c r="J213" s="112"/>
      <c r="K213" s="94">
        <v>1270</v>
      </c>
      <c r="L213" s="112"/>
      <c r="M213" s="118">
        <v>1270</v>
      </c>
      <c r="N213" s="113"/>
      <c r="O213" s="118">
        <v>1270</v>
      </c>
      <c r="P213" s="113"/>
      <c r="Q213" s="118">
        <v>1270</v>
      </c>
      <c r="R213" s="113"/>
      <c r="S213" s="118">
        <v>2540</v>
      </c>
      <c r="T213" s="113"/>
      <c r="U213" s="94">
        <v>0</v>
      </c>
      <c r="V213" s="112"/>
      <c r="W213" s="118"/>
      <c r="X213" s="113"/>
      <c r="Y213" s="118"/>
      <c r="Z213" s="113"/>
      <c r="AA213" s="118"/>
      <c r="AB213" s="113"/>
      <c r="AC213" s="118">
        <v>1270</v>
      </c>
      <c r="AD213" s="113"/>
      <c r="AE213" s="118"/>
      <c r="AF213" s="113"/>
      <c r="AG213" s="118"/>
      <c r="AH213" s="113"/>
      <c r="AI213" s="118"/>
      <c r="AJ213" s="113"/>
      <c r="AK213" s="118"/>
    </row>
    <row r="214" spans="1:37" ht="90" x14ac:dyDescent="0.2">
      <c r="A214" s="175" t="s">
        <v>616</v>
      </c>
      <c r="B214" s="176" t="s">
        <v>643</v>
      </c>
      <c r="C214" s="176"/>
      <c r="D214" s="176"/>
      <c r="E214" s="176"/>
      <c r="F214" s="177"/>
      <c r="G214" s="178" t="s">
        <v>644</v>
      </c>
      <c r="H214" s="179" t="s">
        <v>603</v>
      </c>
      <c r="I214" s="100">
        <f t="shared" ref="I214:AK214" si="107">I215+I218</f>
        <v>0</v>
      </c>
      <c r="J214" s="100">
        <f t="shared" si="107"/>
        <v>0</v>
      </c>
      <c r="K214" s="100">
        <f t="shared" si="107"/>
        <v>1000</v>
      </c>
      <c r="L214" s="100">
        <f t="shared" si="107"/>
        <v>0</v>
      </c>
      <c r="M214" s="100">
        <f t="shared" si="107"/>
        <v>1000</v>
      </c>
      <c r="N214" s="100">
        <f t="shared" si="107"/>
        <v>0</v>
      </c>
      <c r="O214" s="100">
        <f t="shared" si="107"/>
        <v>1000</v>
      </c>
      <c r="P214" s="100">
        <f t="shared" si="107"/>
        <v>0</v>
      </c>
      <c r="Q214" s="100">
        <f t="shared" si="107"/>
        <v>1000</v>
      </c>
      <c r="R214" s="100">
        <f t="shared" si="107"/>
        <v>0</v>
      </c>
      <c r="S214" s="100">
        <f t="shared" si="107"/>
        <v>0</v>
      </c>
      <c r="T214" s="100">
        <f t="shared" si="107"/>
        <v>0</v>
      </c>
      <c r="U214" s="100">
        <f t="shared" si="107"/>
        <v>1000000</v>
      </c>
      <c r="V214" s="100">
        <f t="shared" si="107"/>
        <v>0</v>
      </c>
      <c r="W214" s="100">
        <f t="shared" si="107"/>
        <v>1000000</v>
      </c>
      <c r="X214" s="100">
        <f t="shared" si="107"/>
        <v>0</v>
      </c>
      <c r="Y214" s="100">
        <f t="shared" si="107"/>
        <v>1000000</v>
      </c>
      <c r="Z214" s="100">
        <f t="shared" si="107"/>
        <v>0</v>
      </c>
      <c r="AA214" s="100">
        <f t="shared" si="107"/>
        <v>1000000</v>
      </c>
      <c r="AB214" s="100">
        <f t="shared" si="107"/>
        <v>0</v>
      </c>
      <c r="AC214" s="100">
        <f t="shared" si="107"/>
        <v>0</v>
      </c>
      <c r="AD214" s="100">
        <f t="shared" si="107"/>
        <v>0</v>
      </c>
      <c r="AE214" s="100">
        <f t="shared" si="107"/>
        <v>0</v>
      </c>
      <c r="AF214" s="100">
        <f t="shared" si="107"/>
        <v>0</v>
      </c>
      <c r="AG214" s="100">
        <f t="shared" si="107"/>
        <v>0</v>
      </c>
      <c r="AH214" s="100">
        <f t="shared" si="107"/>
        <v>0</v>
      </c>
      <c r="AI214" s="100">
        <f t="shared" si="107"/>
        <v>0</v>
      </c>
      <c r="AJ214" s="100">
        <f t="shared" si="107"/>
        <v>0</v>
      </c>
      <c r="AK214" s="100">
        <f t="shared" si="107"/>
        <v>0</v>
      </c>
    </row>
    <row r="215" spans="1:37" ht="15.75" x14ac:dyDescent="0.2">
      <c r="A215" s="170" t="s">
        <v>616</v>
      </c>
      <c r="B215" s="170" t="s">
        <v>643</v>
      </c>
      <c r="C215" s="141">
        <v>43</v>
      </c>
      <c r="D215" s="141"/>
      <c r="E215" s="171"/>
      <c r="F215" s="142">
        <v>42</v>
      </c>
      <c r="G215" s="143"/>
      <c r="H215" s="172"/>
      <c r="I215" s="105">
        <f t="shared" ref="I215:AK216" si="108">I216</f>
        <v>0</v>
      </c>
      <c r="J215" s="105">
        <f t="shared" si="108"/>
        <v>0</v>
      </c>
      <c r="K215" s="105">
        <f t="shared" si="108"/>
        <v>150</v>
      </c>
      <c r="L215" s="105">
        <f t="shared" si="108"/>
        <v>0</v>
      </c>
      <c r="M215" s="105">
        <f t="shared" si="108"/>
        <v>150</v>
      </c>
      <c r="N215" s="105">
        <f t="shared" si="108"/>
        <v>0</v>
      </c>
      <c r="O215" s="105">
        <f t="shared" si="108"/>
        <v>150</v>
      </c>
      <c r="P215" s="105">
        <f t="shared" si="108"/>
        <v>0</v>
      </c>
      <c r="Q215" s="105">
        <f t="shared" si="108"/>
        <v>150</v>
      </c>
      <c r="R215" s="105">
        <f t="shared" si="108"/>
        <v>0</v>
      </c>
      <c r="S215" s="105">
        <f t="shared" si="108"/>
        <v>0</v>
      </c>
      <c r="T215" s="105">
        <f t="shared" si="108"/>
        <v>0</v>
      </c>
      <c r="U215" s="105">
        <f t="shared" si="108"/>
        <v>150000</v>
      </c>
      <c r="V215" s="105">
        <f t="shared" si="108"/>
        <v>0</v>
      </c>
      <c r="W215" s="105">
        <f t="shared" si="108"/>
        <v>150000</v>
      </c>
      <c r="X215" s="105">
        <f t="shared" si="108"/>
        <v>0</v>
      </c>
      <c r="Y215" s="105">
        <f t="shared" si="108"/>
        <v>150000</v>
      </c>
      <c r="Z215" s="105">
        <f t="shared" si="108"/>
        <v>0</v>
      </c>
      <c r="AA215" s="105">
        <f t="shared" si="108"/>
        <v>150000</v>
      </c>
      <c r="AB215" s="105">
        <f t="shared" si="108"/>
        <v>0</v>
      </c>
      <c r="AC215" s="105">
        <f t="shared" si="108"/>
        <v>0</v>
      </c>
      <c r="AD215" s="105">
        <f t="shared" si="108"/>
        <v>0</v>
      </c>
      <c r="AE215" s="105">
        <f t="shared" si="108"/>
        <v>0</v>
      </c>
      <c r="AF215" s="105">
        <f t="shared" si="108"/>
        <v>0</v>
      </c>
      <c r="AG215" s="105">
        <f t="shared" si="108"/>
        <v>0</v>
      </c>
      <c r="AH215" s="105">
        <f t="shared" si="108"/>
        <v>0</v>
      </c>
      <c r="AI215" s="105">
        <f t="shared" si="108"/>
        <v>0</v>
      </c>
      <c r="AJ215" s="105">
        <f t="shared" si="108"/>
        <v>0</v>
      </c>
      <c r="AK215" s="105">
        <f t="shared" si="108"/>
        <v>0</v>
      </c>
    </row>
    <row r="216" spans="1:37" ht="15.75" x14ac:dyDescent="0.2">
      <c r="A216" s="145" t="s">
        <v>616</v>
      </c>
      <c r="B216" s="145" t="s">
        <v>643</v>
      </c>
      <c r="C216" s="147">
        <v>43</v>
      </c>
      <c r="D216" s="147"/>
      <c r="E216" s="145"/>
      <c r="F216" s="168">
        <v>421</v>
      </c>
      <c r="G216" s="148"/>
      <c r="H216" s="149"/>
      <c r="I216" s="101">
        <f t="shared" si="108"/>
        <v>0</v>
      </c>
      <c r="J216" s="101">
        <f t="shared" si="108"/>
        <v>0</v>
      </c>
      <c r="K216" s="101">
        <f t="shared" si="108"/>
        <v>150</v>
      </c>
      <c r="L216" s="101">
        <f t="shared" si="108"/>
        <v>0</v>
      </c>
      <c r="M216" s="108">
        <f t="shared" si="108"/>
        <v>150</v>
      </c>
      <c r="N216" s="108">
        <f t="shared" si="108"/>
        <v>0</v>
      </c>
      <c r="O216" s="108">
        <f t="shared" si="108"/>
        <v>150</v>
      </c>
      <c r="P216" s="108">
        <f t="shared" si="108"/>
        <v>0</v>
      </c>
      <c r="Q216" s="108">
        <f t="shared" si="108"/>
        <v>150</v>
      </c>
      <c r="R216" s="108">
        <f t="shared" si="108"/>
        <v>0</v>
      </c>
      <c r="S216" s="108">
        <f t="shared" si="108"/>
        <v>0</v>
      </c>
      <c r="T216" s="108">
        <f t="shared" si="108"/>
        <v>0</v>
      </c>
      <c r="U216" s="101">
        <f t="shared" si="108"/>
        <v>150000</v>
      </c>
      <c r="V216" s="101">
        <f t="shared" si="108"/>
        <v>0</v>
      </c>
      <c r="W216" s="108">
        <f t="shared" si="108"/>
        <v>150000</v>
      </c>
      <c r="X216" s="108">
        <f t="shared" si="108"/>
        <v>0</v>
      </c>
      <c r="Y216" s="108">
        <f t="shared" si="108"/>
        <v>150000</v>
      </c>
      <c r="Z216" s="108">
        <f t="shared" si="108"/>
        <v>0</v>
      </c>
      <c r="AA216" s="108">
        <f t="shared" si="108"/>
        <v>150000</v>
      </c>
      <c r="AB216" s="108">
        <f t="shared" si="108"/>
        <v>0</v>
      </c>
      <c r="AC216" s="108">
        <f t="shared" si="108"/>
        <v>0</v>
      </c>
      <c r="AD216" s="108">
        <f t="shared" si="108"/>
        <v>0</v>
      </c>
      <c r="AE216" s="108">
        <f t="shared" si="108"/>
        <v>0</v>
      </c>
      <c r="AF216" s="108">
        <f t="shared" si="108"/>
        <v>0</v>
      </c>
      <c r="AG216" s="108">
        <f t="shared" si="108"/>
        <v>0</v>
      </c>
      <c r="AH216" s="108">
        <f t="shared" si="108"/>
        <v>0</v>
      </c>
      <c r="AI216" s="108">
        <f t="shared" si="108"/>
        <v>0</v>
      </c>
      <c r="AJ216" s="108">
        <f t="shared" si="108"/>
        <v>0</v>
      </c>
      <c r="AK216" s="108">
        <f t="shared" si="108"/>
        <v>0</v>
      </c>
    </row>
    <row r="217" spans="1:37" ht="15" x14ac:dyDescent="0.2">
      <c r="A217" s="151" t="s">
        <v>616</v>
      </c>
      <c r="B217" s="151" t="s">
        <v>643</v>
      </c>
      <c r="C217" s="153">
        <v>43</v>
      </c>
      <c r="D217" s="153"/>
      <c r="E217" s="151" t="s">
        <v>101</v>
      </c>
      <c r="F217" s="174">
        <v>4214</v>
      </c>
      <c r="G217" s="155" t="s">
        <v>645</v>
      </c>
      <c r="H217" s="156"/>
      <c r="I217" s="94">
        <v>0</v>
      </c>
      <c r="J217" s="112"/>
      <c r="K217" s="94">
        <v>150</v>
      </c>
      <c r="L217" s="112"/>
      <c r="M217" s="118">
        <v>150</v>
      </c>
      <c r="N217" s="113"/>
      <c r="O217" s="118">
        <v>150</v>
      </c>
      <c r="P217" s="113"/>
      <c r="Q217" s="118">
        <v>150</v>
      </c>
      <c r="R217" s="113"/>
      <c r="S217" s="118"/>
      <c r="T217" s="113"/>
      <c r="U217" s="94">
        <v>150000</v>
      </c>
      <c r="V217" s="112"/>
      <c r="W217" s="118">
        <v>150000</v>
      </c>
      <c r="X217" s="113"/>
      <c r="Y217" s="118">
        <v>150000</v>
      </c>
      <c r="Z217" s="113"/>
      <c r="AA217" s="118">
        <v>150000</v>
      </c>
      <c r="AB217" s="113"/>
      <c r="AC217" s="118"/>
      <c r="AD217" s="113"/>
      <c r="AE217" s="118"/>
      <c r="AF217" s="113"/>
      <c r="AG217" s="118"/>
      <c r="AH217" s="113"/>
      <c r="AI217" s="118"/>
      <c r="AJ217" s="113"/>
      <c r="AK217" s="118"/>
    </row>
    <row r="218" spans="1:37" ht="15.75" x14ac:dyDescent="0.2">
      <c r="A218" s="170" t="s">
        <v>616</v>
      </c>
      <c r="B218" s="170" t="s">
        <v>643</v>
      </c>
      <c r="C218" s="141">
        <v>559</v>
      </c>
      <c r="D218" s="141"/>
      <c r="E218" s="171"/>
      <c r="F218" s="142">
        <v>42</v>
      </c>
      <c r="G218" s="143"/>
      <c r="H218" s="172"/>
      <c r="I218" s="105">
        <f t="shared" ref="I218:AK219" si="109">I219</f>
        <v>0</v>
      </c>
      <c r="J218" s="105">
        <f t="shared" si="109"/>
        <v>0</v>
      </c>
      <c r="K218" s="105">
        <f t="shared" si="109"/>
        <v>850</v>
      </c>
      <c r="L218" s="105">
        <f t="shared" si="109"/>
        <v>0</v>
      </c>
      <c r="M218" s="105">
        <f t="shared" si="109"/>
        <v>850</v>
      </c>
      <c r="N218" s="105">
        <f t="shared" si="109"/>
        <v>0</v>
      </c>
      <c r="O218" s="105">
        <f t="shared" si="109"/>
        <v>850</v>
      </c>
      <c r="P218" s="105">
        <f t="shared" si="109"/>
        <v>0</v>
      </c>
      <c r="Q218" s="105">
        <f t="shared" si="109"/>
        <v>850</v>
      </c>
      <c r="R218" s="105">
        <f t="shared" si="109"/>
        <v>0</v>
      </c>
      <c r="S218" s="105">
        <f t="shared" si="109"/>
        <v>0</v>
      </c>
      <c r="T218" s="105">
        <f t="shared" si="109"/>
        <v>0</v>
      </c>
      <c r="U218" s="105">
        <f t="shared" si="109"/>
        <v>850000</v>
      </c>
      <c r="V218" s="105">
        <f t="shared" si="109"/>
        <v>0</v>
      </c>
      <c r="W218" s="105">
        <f t="shared" si="109"/>
        <v>850000</v>
      </c>
      <c r="X218" s="105">
        <f t="shared" si="109"/>
        <v>0</v>
      </c>
      <c r="Y218" s="105">
        <f t="shared" si="109"/>
        <v>850000</v>
      </c>
      <c r="Z218" s="105">
        <f t="shared" si="109"/>
        <v>0</v>
      </c>
      <c r="AA218" s="105">
        <f t="shared" si="109"/>
        <v>850000</v>
      </c>
      <c r="AB218" s="105">
        <f t="shared" si="109"/>
        <v>0</v>
      </c>
      <c r="AC218" s="105">
        <f t="shared" si="109"/>
        <v>0</v>
      </c>
      <c r="AD218" s="105">
        <f t="shared" si="109"/>
        <v>0</v>
      </c>
      <c r="AE218" s="105">
        <f t="shared" si="109"/>
        <v>0</v>
      </c>
      <c r="AF218" s="105">
        <f t="shared" si="109"/>
        <v>0</v>
      </c>
      <c r="AG218" s="105">
        <f t="shared" si="109"/>
        <v>0</v>
      </c>
      <c r="AH218" s="105">
        <f t="shared" si="109"/>
        <v>0</v>
      </c>
      <c r="AI218" s="105">
        <f t="shared" si="109"/>
        <v>0</v>
      </c>
      <c r="AJ218" s="105">
        <f t="shared" si="109"/>
        <v>0</v>
      </c>
      <c r="AK218" s="105">
        <f t="shared" si="109"/>
        <v>0</v>
      </c>
    </row>
    <row r="219" spans="1:37" ht="15.75" x14ac:dyDescent="0.2">
      <c r="A219" s="145" t="s">
        <v>616</v>
      </c>
      <c r="B219" s="145" t="s">
        <v>643</v>
      </c>
      <c r="C219" s="147">
        <v>559</v>
      </c>
      <c r="D219" s="147"/>
      <c r="E219" s="145"/>
      <c r="F219" s="168">
        <v>421</v>
      </c>
      <c r="G219" s="148"/>
      <c r="H219" s="149"/>
      <c r="I219" s="101">
        <f t="shared" si="109"/>
        <v>0</v>
      </c>
      <c r="J219" s="101">
        <f t="shared" si="109"/>
        <v>0</v>
      </c>
      <c r="K219" s="101">
        <f t="shared" si="109"/>
        <v>850</v>
      </c>
      <c r="L219" s="101">
        <f t="shared" si="109"/>
        <v>0</v>
      </c>
      <c r="M219" s="108">
        <f t="shared" si="109"/>
        <v>850</v>
      </c>
      <c r="N219" s="108">
        <f t="shared" si="109"/>
        <v>0</v>
      </c>
      <c r="O219" s="108">
        <f t="shared" si="109"/>
        <v>850</v>
      </c>
      <c r="P219" s="108">
        <f t="shared" si="109"/>
        <v>0</v>
      </c>
      <c r="Q219" s="108">
        <f t="shared" si="109"/>
        <v>850</v>
      </c>
      <c r="R219" s="108">
        <f t="shared" si="109"/>
        <v>0</v>
      </c>
      <c r="S219" s="108">
        <f t="shared" si="109"/>
        <v>0</v>
      </c>
      <c r="T219" s="108">
        <f t="shared" si="109"/>
        <v>0</v>
      </c>
      <c r="U219" s="101">
        <f t="shared" si="109"/>
        <v>850000</v>
      </c>
      <c r="V219" s="101">
        <f t="shared" si="109"/>
        <v>0</v>
      </c>
      <c r="W219" s="108">
        <f t="shared" si="109"/>
        <v>850000</v>
      </c>
      <c r="X219" s="108">
        <f t="shared" si="109"/>
        <v>0</v>
      </c>
      <c r="Y219" s="108">
        <f t="shared" si="109"/>
        <v>850000</v>
      </c>
      <c r="Z219" s="108">
        <f t="shared" si="109"/>
        <v>0</v>
      </c>
      <c r="AA219" s="108">
        <f t="shared" si="109"/>
        <v>850000</v>
      </c>
      <c r="AB219" s="108">
        <f t="shared" si="109"/>
        <v>0</v>
      </c>
      <c r="AC219" s="108">
        <f t="shared" si="109"/>
        <v>0</v>
      </c>
      <c r="AD219" s="108">
        <f t="shared" si="109"/>
        <v>0</v>
      </c>
      <c r="AE219" s="108">
        <f t="shared" si="109"/>
        <v>0</v>
      </c>
      <c r="AF219" s="108">
        <f t="shared" si="109"/>
        <v>0</v>
      </c>
      <c r="AG219" s="108">
        <f t="shared" si="109"/>
        <v>0</v>
      </c>
      <c r="AH219" s="108">
        <f t="shared" si="109"/>
        <v>0</v>
      </c>
      <c r="AI219" s="108">
        <f t="shared" si="109"/>
        <v>0</v>
      </c>
      <c r="AJ219" s="108">
        <f t="shared" si="109"/>
        <v>0</v>
      </c>
      <c r="AK219" s="108">
        <f t="shared" si="109"/>
        <v>0</v>
      </c>
    </row>
    <row r="220" spans="1:37" ht="15" x14ac:dyDescent="0.2">
      <c r="A220" s="151" t="s">
        <v>616</v>
      </c>
      <c r="B220" s="151" t="s">
        <v>643</v>
      </c>
      <c r="C220" s="153">
        <v>559</v>
      </c>
      <c r="D220" s="153"/>
      <c r="E220" s="151" t="s">
        <v>101</v>
      </c>
      <c r="F220" s="174">
        <v>4214</v>
      </c>
      <c r="G220" s="155" t="s">
        <v>645</v>
      </c>
      <c r="H220" s="156"/>
      <c r="I220" s="94">
        <v>0</v>
      </c>
      <c r="J220" s="112"/>
      <c r="K220" s="94">
        <v>850</v>
      </c>
      <c r="L220" s="112"/>
      <c r="M220" s="118">
        <v>850</v>
      </c>
      <c r="N220" s="113"/>
      <c r="O220" s="118">
        <v>850</v>
      </c>
      <c r="P220" s="113"/>
      <c r="Q220" s="118">
        <v>850</v>
      </c>
      <c r="R220" s="113"/>
      <c r="S220" s="118"/>
      <c r="T220" s="113"/>
      <c r="U220" s="94">
        <v>850000</v>
      </c>
      <c r="V220" s="112"/>
      <c r="W220" s="118">
        <v>850000</v>
      </c>
      <c r="X220" s="113"/>
      <c r="Y220" s="118">
        <v>850000</v>
      </c>
      <c r="Z220" s="113"/>
      <c r="AA220" s="118">
        <v>850000</v>
      </c>
      <c r="AB220" s="113"/>
      <c r="AC220" s="118"/>
      <c r="AD220" s="113"/>
      <c r="AE220" s="118"/>
      <c r="AF220" s="113"/>
      <c r="AG220" s="118"/>
      <c r="AH220" s="113"/>
      <c r="AI220" s="118"/>
      <c r="AJ220" s="113"/>
      <c r="AK220" s="118"/>
    </row>
    <row r="221" spans="1:37" ht="90" x14ac:dyDescent="0.2">
      <c r="A221" s="175" t="s">
        <v>616</v>
      </c>
      <c r="B221" s="176" t="s">
        <v>680</v>
      </c>
      <c r="C221" s="176"/>
      <c r="D221" s="176"/>
      <c r="E221" s="176"/>
      <c r="F221" s="177"/>
      <c r="G221" s="180" t="s">
        <v>679</v>
      </c>
      <c r="H221" s="179" t="s">
        <v>603</v>
      </c>
      <c r="I221" s="100">
        <f>I222+I229+I241+I244+I251+I263</f>
        <v>0</v>
      </c>
      <c r="J221" s="100">
        <f>J222+J229+J241+J244+J251+J263</f>
        <v>0</v>
      </c>
      <c r="K221" s="100">
        <f t="shared" ref="K221:AK221" si="110">K222+K229+K241+K244+K251+K263</f>
        <v>0</v>
      </c>
      <c r="L221" s="100">
        <f t="shared" si="110"/>
        <v>0</v>
      </c>
      <c r="M221" s="100">
        <f t="shared" si="110"/>
        <v>0</v>
      </c>
      <c r="N221" s="100">
        <f t="shared" si="110"/>
        <v>0</v>
      </c>
      <c r="O221" s="100">
        <f t="shared" si="110"/>
        <v>0</v>
      </c>
      <c r="P221" s="100">
        <f t="shared" si="110"/>
        <v>0</v>
      </c>
      <c r="Q221" s="100">
        <f t="shared" si="110"/>
        <v>0</v>
      </c>
      <c r="R221" s="100">
        <f t="shared" si="110"/>
        <v>0</v>
      </c>
      <c r="S221" s="100">
        <f t="shared" si="110"/>
        <v>297930</v>
      </c>
      <c r="T221" s="100">
        <f t="shared" si="110"/>
        <v>0</v>
      </c>
      <c r="U221" s="100">
        <f t="shared" si="110"/>
        <v>0</v>
      </c>
      <c r="V221" s="100">
        <f t="shared" si="110"/>
        <v>0</v>
      </c>
      <c r="W221" s="100">
        <f t="shared" si="110"/>
        <v>0</v>
      </c>
      <c r="X221" s="100">
        <f t="shared" si="110"/>
        <v>0</v>
      </c>
      <c r="Y221" s="100">
        <f t="shared" si="110"/>
        <v>0</v>
      </c>
      <c r="Z221" s="100">
        <f t="shared" si="110"/>
        <v>0</v>
      </c>
      <c r="AA221" s="100">
        <f t="shared" si="110"/>
        <v>0</v>
      </c>
      <c r="AB221" s="100">
        <f t="shared" si="110"/>
        <v>0</v>
      </c>
      <c r="AC221" s="100">
        <f t="shared" si="110"/>
        <v>659700</v>
      </c>
      <c r="AD221" s="100">
        <f t="shared" si="110"/>
        <v>0</v>
      </c>
      <c r="AE221" s="100">
        <f t="shared" si="110"/>
        <v>0</v>
      </c>
      <c r="AF221" s="100">
        <f t="shared" si="110"/>
        <v>0</v>
      </c>
      <c r="AG221" s="100">
        <f t="shared" si="110"/>
        <v>0</v>
      </c>
      <c r="AH221" s="100">
        <f t="shared" si="110"/>
        <v>0</v>
      </c>
      <c r="AI221" s="100">
        <f t="shared" si="110"/>
        <v>0</v>
      </c>
      <c r="AJ221" s="100">
        <f t="shared" si="110"/>
        <v>0</v>
      </c>
      <c r="AK221" s="100">
        <f t="shared" si="110"/>
        <v>180000</v>
      </c>
    </row>
    <row r="222" spans="1:37" ht="15.75" x14ac:dyDescent="0.2">
      <c r="A222" s="170" t="s">
        <v>616</v>
      </c>
      <c r="B222" s="170" t="s">
        <v>680</v>
      </c>
      <c r="C222" s="141">
        <v>43</v>
      </c>
      <c r="D222" s="141"/>
      <c r="E222" s="171"/>
      <c r="F222" s="142">
        <v>31</v>
      </c>
      <c r="G222" s="143"/>
      <c r="H222" s="172"/>
      <c r="I222" s="105">
        <f t="shared" ref="I222:AK222" si="111">I223+I227+I225</f>
        <v>0</v>
      </c>
      <c r="J222" s="105">
        <f t="shared" si="111"/>
        <v>0</v>
      </c>
      <c r="K222" s="105">
        <f t="shared" si="111"/>
        <v>0</v>
      </c>
      <c r="L222" s="105">
        <f t="shared" si="111"/>
        <v>0</v>
      </c>
      <c r="M222" s="105">
        <f t="shared" si="111"/>
        <v>0</v>
      </c>
      <c r="N222" s="105">
        <f t="shared" si="111"/>
        <v>0</v>
      </c>
      <c r="O222" s="105">
        <f t="shared" si="111"/>
        <v>0</v>
      </c>
      <c r="P222" s="105">
        <f t="shared" si="111"/>
        <v>0</v>
      </c>
      <c r="Q222" s="105">
        <f t="shared" si="111"/>
        <v>0</v>
      </c>
      <c r="R222" s="105">
        <f t="shared" si="111"/>
        <v>0</v>
      </c>
      <c r="S222" s="105">
        <f t="shared" si="111"/>
        <v>36620</v>
      </c>
      <c r="T222" s="105">
        <f t="shared" si="111"/>
        <v>0</v>
      </c>
      <c r="U222" s="105">
        <f t="shared" si="111"/>
        <v>0</v>
      </c>
      <c r="V222" s="105">
        <f t="shared" si="111"/>
        <v>0</v>
      </c>
      <c r="W222" s="105">
        <f t="shared" si="111"/>
        <v>0</v>
      </c>
      <c r="X222" s="105">
        <f t="shared" si="111"/>
        <v>0</v>
      </c>
      <c r="Y222" s="105">
        <f t="shared" si="111"/>
        <v>0</v>
      </c>
      <c r="Z222" s="105">
        <f t="shared" si="111"/>
        <v>0</v>
      </c>
      <c r="AA222" s="105">
        <f t="shared" si="111"/>
        <v>0</v>
      </c>
      <c r="AB222" s="105">
        <f t="shared" si="111"/>
        <v>0</v>
      </c>
      <c r="AC222" s="105">
        <f t="shared" si="111"/>
        <v>12470</v>
      </c>
      <c r="AD222" s="105">
        <f t="shared" si="111"/>
        <v>0</v>
      </c>
      <c r="AE222" s="105">
        <f t="shared" si="111"/>
        <v>0</v>
      </c>
      <c r="AF222" s="105">
        <f t="shared" si="111"/>
        <v>0</v>
      </c>
      <c r="AG222" s="105">
        <f t="shared" si="111"/>
        <v>0</v>
      </c>
      <c r="AH222" s="105">
        <f t="shared" si="111"/>
        <v>0</v>
      </c>
      <c r="AI222" s="105">
        <f t="shared" si="111"/>
        <v>0</v>
      </c>
      <c r="AJ222" s="105">
        <f t="shared" si="111"/>
        <v>0</v>
      </c>
      <c r="AK222" s="105">
        <f t="shared" si="111"/>
        <v>0</v>
      </c>
    </row>
    <row r="223" spans="1:37" ht="15.75" x14ac:dyDescent="0.2">
      <c r="A223" s="145" t="s">
        <v>616</v>
      </c>
      <c r="B223" s="145" t="s">
        <v>680</v>
      </c>
      <c r="C223" s="147">
        <v>43</v>
      </c>
      <c r="D223" s="147"/>
      <c r="E223" s="145"/>
      <c r="F223" s="168">
        <v>311</v>
      </c>
      <c r="G223" s="148"/>
      <c r="H223" s="149"/>
      <c r="I223" s="101">
        <f t="shared" ref="I223:AK223" si="112">I224</f>
        <v>0</v>
      </c>
      <c r="J223" s="101">
        <f t="shared" si="112"/>
        <v>0</v>
      </c>
      <c r="K223" s="101">
        <f t="shared" si="112"/>
        <v>0</v>
      </c>
      <c r="L223" s="101">
        <f t="shared" si="112"/>
        <v>0</v>
      </c>
      <c r="M223" s="108">
        <f t="shared" si="112"/>
        <v>0</v>
      </c>
      <c r="N223" s="108">
        <f t="shared" si="112"/>
        <v>0</v>
      </c>
      <c r="O223" s="108">
        <f t="shared" si="112"/>
        <v>0</v>
      </c>
      <c r="P223" s="108">
        <f t="shared" si="112"/>
        <v>0</v>
      </c>
      <c r="Q223" s="108">
        <f t="shared" si="112"/>
        <v>0</v>
      </c>
      <c r="R223" s="108">
        <f t="shared" si="112"/>
        <v>0</v>
      </c>
      <c r="S223" s="108">
        <f t="shared" si="112"/>
        <v>30040</v>
      </c>
      <c r="T223" s="108">
        <f t="shared" si="112"/>
        <v>0</v>
      </c>
      <c r="U223" s="101">
        <f t="shared" si="112"/>
        <v>0</v>
      </c>
      <c r="V223" s="101">
        <f t="shared" si="112"/>
        <v>0</v>
      </c>
      <c r="W223" s="108">
        <f t="shared" si="112"/>
        <v>0</v>
      </c>
      <c r="X223" s="108">
        <f t="shared" si="112"/>
        <v>0</v>
      </c>
      <c r="Y223" s="108">
        <f t="shared" si="112"/>
        <v>0</v>
      </c>
      <c r="Z223" s="108">
        <f t="shared" si="112"/>
        <v>0</v>
      </c>
      <c r="AA223" s="108">
        <f t="shared" si="112"/>
        <v>0</v>
      </c>
      <c r="AB223" s="108">
        <f t="shared" si="112"/>
        <v>0</v>
      </c>
      <c r="AC223" s="108">
        <f t="shared" si="112"/>
        <v>10540</v>
      </c>
      <c r="AD223" s="108">
        <f t="shared" si="112"/>
        <v>0</v>
      </c>
      <c r="AE223" s="108">
        <f t="shared" si="112"/>
        <v>0</v>
      </c>
      <c r="AF223" s="108">
        <f t="shared" si="112"/>
        <v>0</v>
      </c>
      <c r="AG223" s="108">
        <f t="shared" si="112"/>
        <v>0</v>
      </c>
      <c r="AH223" s="108">
        <f t="shared" si="112"/>
        <v>0</v>
      </c>
      <c r="AI223" s="108">
        <f t="shared" si="112"/>
        <v>0</v>
      </c>
      <c r="AJ223" s="108">
        <f t="shared" si="112"/>
        <v>0</v>
      </c>
      <c r="AK223" s="108">
        <f t="shared" si="112"/>
        <v>0</v>
      </c>
    </row>
    <row r="224" spans="1:37" ht="15" x14ac:dyDescent="0.2">
      <c r="A224" s="151" t="s">
        <v>616</v>
      </c>
      <c r="B224" s="151" t="s">
        <v>680</v>
      </c>
      <c r="C224" s="153">
        <v>43</v>
      </c>
      <c r="D224" s="153"/>
      <c r="E224" s="151" t="s">
        <v>101</v>
      </c>
      <c r="F224" s="174">
        <v>3111</v>
      </c>
      <c r="G224" s="155" t="s">
        <v>33</v>
      </c>
      <c r="H224" s="156"/>
      <c r="I224" s="94"/>
      <c r="J224" s="112"/>
      <c r="K224" s="94"/>
      <c r="L224" s="112"/>
      <c r="M224" s="118"/>
      <c r="N224" s="113"/>
      <c r="O224" s="118"/>
      <c r="P224" s="113"/>
      <c r="Q224" s="118"/>
      <c r="R224" s="113"/>
      <c r="S224" s="118">
        <v>30040</v>
      </c>
      <c r="T224" s="113"/>
      <c r="U224" s="94"/>
      <c r="V224" s="112"/>
      <c r="W224" s="118"/>
      <c r="X224" s="113"/>
      <c r="Y224" s="118"/>
      <c r="Z224" s="113"/>
      <c r="AA224" s="118"/>
      <c r="AB224" s="113"/>
      <c r="AC224" s="118">
        <v>10540</v>
      </c>
      <c r="AD224" s="113"/>
      <c r="AE224" s="118"/>
      <c r="AF224" s="113"/>
      <c r="AG224" s="118"/>
      <c r="AH224" s="113"/>
      <c r="AI224" s="118"/>
      <c r="AJ224" s="113"/>
      <c r="AK224" s="118"/>
    </row>
    <row r="225" spans="1:37" ht="15.75" x14ac:dyDescent="0.2">
      <c r="A225" s="145" t="s">
        <v>616</v>
      </c>
      <c r="B225" s="145" t="s">
        <v>680</v>
      </c>
      <c r="C225" s="147">
        <v>43</v>
      </c>
      <c r="D225" s="147"/>
      <c r="E225" s="145"/>
      <c r="F225" s="168">
        <v>312</v>
      </c>
      <c r="G225" s="148"/>
      <c r="H225" s="149"/>
      <c r="I225" s="101">
        <f t="shared" ref="I225:AK225" si="113">I226</f>
        <v>0</v>
      </c>
      <c r="J225" s="101">
        <f t="shared" si="113"/>
        <v>0</v>
      </c>
      <c r="K225" s="101">
        <f t="shared" si="113"/>
        <v>0</v>
      </c>
      <c r="L225" s="101">
        <f t="shared" si="113"/>
        <v>0</v>
      </c>
      <c r="M225" s="108">
        <f t="shared" si="113"/>
        <v>0</v>
      </c>
      <c r="N225" s="108">
        <f t="shared" si="113"/>
        <v>0</v>
      </c>
      <c r="O225" s="108">
        <f t="shared" si="113"/>
        <v>0</v>
      </c>
      <c r="P225" s="108">
        <f t="shared" si="113"/>
        <v>0</v>
      </c>
      <c r="Q225" s="108">
        <f t="shared" si="113"/>
        <v>0</v>
      </c>
      <c r="R225" s="108">
        <f t="shared" si="113"/>
        <v>0</v>
      </c>
      <c r="S225" s="108">
        <f t="shared" si="113"/>
        <v>1400</v>
      </c>
      <c r="T225" s="108">
        <f t="shared" si="113"/>
        <v>0</v>
      </c>
      <c r="U225" s="101">
        <f t="shared" si="113"/>
        <v>0</v>
      </c>
      <c r="V225" s="101">
        <f t="shared" si="113"/>
        <v>0</v>
      </c>
      <c r="W225" s="108">
        <f t="shared" si="113"/>
        <v>0</v>
      </c>
      <c r="X225" s="108">
        <f t="shared" si="113"/>
        <v>0</v>
      </c>
      <c r="Y225" s="108">
        <f t="shared" si="113"/>
        <v>0</v>
      </c>
      <c r="Z225" s="108">
        <f t="shared" si="113"/>
        <v>0</v>
      </c>
      <c r="AA225" s="108">
        <f t="shared" si="113"/>
        <v>0</v>
      </c>
      <c r="AB225" s="108">
        <f t="shared" si="113"/>
        <v>0</v>
      </c>
      <c r="AC225" s="108">
        <f t="shared" si="113"/>
        <v>350</v>
      </c>
      <c r="AD225" s="108">
        <f t="shared" si="113"/>
        <v>0</v>
      </c>
      <c r="AE225" s="108">
        <f t="shared" si="113"/>
        <v>0</v>
      </c>
      <c r="AF225" s="108">
        <f t="shared" si="113"/>
        <v>0</v>
      </c>
      <c r="AG225" s="108">
        <f t="shared" si="113"/>
        <v>0</v>
      </c>
      <c r="AH225" s="108">
        <f t="shared" si="113"/>
        <v>0</v>
      </c>
      <c r="AI225" s="108">
        <f t="shared" si="113"/>
        <v>0</v>
      </c>
      <c r="AJ225" s="108">
        <f t="shared" si="113"/>
        <v>0</v>
      </c>
      <c r="AK225" s="108">
        <f t="shared" si="113"/>
        <v>0</v>
      </c>
    </row>
    <row r="226" spans="1:37" ht="15" x14ac:dyDescent="0.2">
      <c r="A226" s="151" t="s">
        <v>616</v>
      </c>
      <c r="B226" s="151" t="s">
        <v>680</v>
      </c>
      <c r="C226" s="153">
        <v>43</v>
      </c>
      <c r="D226" s="153"/>
      <c r="E226" s="151" t="s">
        <v>101</v>
      </c>
      <c r="F226" s="174">
        <v>3121</v>
      </c>
      <c r="G226" s="155" t="s">
        <v>471</v>
      </c>
      <c r="H226" s="156"/>
      <c r="I226" s="94"/>
      <c r="J226" s="112"/>
      <c r="K226" s="94"/>
      <c r="L226" s="112"/>
      <c r="M226" s="118"/>
      <c r="N226" s="113"/>
      <c r="O226" s="118"/>
      <c r="P226" s="113"/>
      <c r="Q226" s="118"/>
      <c r="R226" s="113"/>
      <c r="S226" s="118">
        <v>1400</v>
      </c>
      <c r="T226" s="113"/>
      <c r="U226" s="94"/>
      <c r="V226" s="112"/>
      <c r="W226" s="118"/>
      <c r="X226" s="113"/>
      <c r="Y226" s="118"/>
      <c r="Z226" s="113"/>
      <c r="AA226" s="118"/>
      <c r="AB226" s="113"/>
      <c r="AC226" s="118">
        <v>350</v>
      </c>
      <c r="AD226" s="113"/>
      <c r="AE226" s="118"/>
      <c r="AF226" s="113"/>
      <c r="AG226" s="118"/>
      <c r="AH226" s="113"/>
      <c r="AI226" s="118"/>
      <c r="AJ226" s="113"/>
      <c r="AK226" s="118"/>
    </row>
    <row r="227" spans="1:37" ht="15.75" x14ac:dyDescent="0.2">
      <c r="A227" s="145" t="s">
        <v>616</v>
      </c>
      <c r="B227" s="145" t="s">
        <v>680</v>
      </c>
      <c r="C227" s="147">
        <v>43</v>
      </c>
      <c r="D227" s="147"/>
      <c r="E227" s="145"/>
      <c r="F227" s="168">
        <v>313</v>
      </c>
      <c r="G227" s="148"/>
      <c r="H227" s="149"/>
      <c r="I227" s="101">
        <f t="shared" ref="I227:AK227" si="114">I228</f>
        <v>0</v>
      </c>
      <c r="J227" s="101">
        <f t="shared" si="114"/>
        <v>0</v>
      </c>
      <c r="K227" s="101">
        <f t="shared" si="114"/>
        <v>0</v>
      </c>
      <c r="L227" s="101">
        <f t="shared" si="114"/>
        <v>0</v>
      </c>
      <c r="M227" s="108">
        <f t="shared" si="114"/>
        <v>0</v>
      </c>
      <c r="N227" s="108">
        <f t="shared" si="114"/>
        <v>0</v>
      </c>
      <c r="O227" s="108">
        <f t="shared" si="114"/>
        <v>0</v>
      </c>
      <c r="P227" s="108">
        <f t="shared" si="114"/>
        <v>0</v>
      </c>
      <c r="Q227" s="108">
        <f t="shared" si="114"/>
        <v>0</v>
      </c>
      <c r="R227" s="108">
        <f t="shared" si="114"/>
        <v>0</v>
      </c>
      <c r="S227" s="108">
        <f t="shared" si="114"/>
        <v>5180</v>
      </c>
      <c r="T227" s="108">
        <f t="shared" si="114"/>
        <v>0</v>
      </c>
      <c r="U227" s="101">
        <f t="shared" si="114"/>
        <v>0</v>
      </c>
      <c r="V227" s="101">
        <f t="shared" si="114"/>
        <v>0</v>
      </c>
      <c r="W227" s="108">
        <f t="shared" si="114"/>
        <v>0</v>
      </c>
      <c r="X227" s="108">
        <f t="shared" si="114"/>
        <v>0</v>
      </c>
      <c r="Y227" s="108">
        <f t="shared" si="114"/>
        <v>0</v>
      </c>
      <c r="Z227" s="108">
        <f t="shared" si="114"/>
        <v>0</v>
      </c>
      <c r="AA227" s="108">
        <f t="shared" si="114"/>
        <v>0</v>
      </c>
      <c r="AB227" s="108">
        <f t="shared" si="114"/>
        <v>0</v>
      </c>
      <c r="AC227" s="108">
        <f t="shared" si="114"/>
        <v>1580</v>
      </c>
      <c r="AD227" s="108">
        <f t="shared" si="114"/>
        <v>0</v>
      </c>
      <c r="AE227" s="108">
        <f t="shared" si="114"/>
        <v>0</v>
      </c>
      <c r="AF227" s="108">
        <f t="shared" si="114"/>
        <v>0</v>
      </c>
      <c r="AG227" s="108">
        <f t="shared" si="114"/>
        <v>0</v>
      </c>
      <c r="AH227" s="108">
        <f t="shared" si="114"/>
        <v>0</v>
      </c>
      <c r="AI227" s="108">
        <f t="shared" si="114"/>
        <v>0</v>
      </c>
      <c r="AJ227" s="108">
        <f t="shared" si="114"/>
        <v>0</v>
      </c>
      <c r="AK227" s="108">
        <f t="shared" si="114"/>
        <v>0</v>
      </c>
    </row>
    <row r="228" spans="1:37" ht="15" x14ac:dyDescent="0.2">
      <c r="A228" s="151" t="s">
        <v>616</v>
      </c>
      <c r="B228" s="151" t="s">
        <v>680</v>
      </c>
      <c r="C228" s="153">
        <v>43</v>
      </c>
      <c r="D228" s="153"/>
      <c r="E228" s="151" t="s">
        <v>101</v>
      </c>
      <c r="F228" s="174">
        <v>3132</v>
      </c>
      <c r="G228" s="155" t="s">
        <v>40</v>
      </c>
      <c r="H228" s="156"/>
      <c r="I228" s="94"/>
      <c r="J228" s="112"/>
      <c r="K228" s="94"/>
      <c r="L228" s="112"/>
      <c r="M228" s="118"/>
      <c r="N228" s="113"/>
      <c r="O228" s="118"/>
      <c r="P228" s="113"/>
      <c r="Q228" s="118"/>
      <c r="R228" s="113"/>
      <c r="S228" s="118">
        <v>5180</v>
      </c>
      <c r="T228" s="113"/>
      <c r="U228" s="94"/>
      <c r="V228" s="112"/>
      <c r="W228" s="118"/>
      <c r="X228" s="113"/>
      <c r="Y228" s="118"/>
      <c r="Z228" s="113"/>
      <c r="AA228" s="118"/>
      <c r="AB228" s="113"/>
      <c r="AC228" s="118">
        <v>1580</v>
      </c>
      <c r="AD228" s="113"/>
      <c r="AE228" s="118"/>
      <c r="AF228" s="113"/>
      <c r="AG228" s="118"/>
      <c r="AH228" s="113"/>
      <c r="AI228" s="118"/>
      <c r="AJ228" s="113"/>
      <c r="AK228" s="118"/>
    </row>
    <row r="229" spans="1:37" ht="15.75" x14ac:dyDescent="0.2">
      <c r="A229" s="170" t="s">
        <v>616</v>
      </c>
      <c r="B229" s="170" t="s">
        <v>680</v>
      </c>
      <c r="C229" s="141">
        <v>43</v>
      </c>
      <c r="D229" s="141"/>
      <c r="E229" s="171"/>
      <c r="F229" s="142">
        <v>32</v>
      </c>
      <c r="G229" s="143"/>
      <c r="H229" s="172"/>
      <c r="I229" s="105">
        <f t="shared" ref="I229:AK229" si="115">I230+I235+I233+I239</f>
        <v>0</v>
      </c>
      <c r="J229" s="105">
        <f t="shared" si="115"/>
        <v>0</v>
      </c>
      <c r="K229" s="105">
        <f t="shared" si="115"/>
        <v>0</v>
      </c>
      <c r="L229" s="105">
        <f t="shared" si="115"/>
        <v>0</v>
      </c>
      <c r="M229" s="105">
        <f t="shared" si="115"/>
        <v>0</v>
      </c>
      <c r="N229" s="105">
        <f t="shared" si="115"/>
        <v>0</v>
      </c>
      <c r="O229" s="105">
        <f t="shared" si="115"/>
        <v>0</v>
      </c>
      <c r="P229" s="105">
        <f t="shared" si="115"/>
        <v>0</v>
      </c>
      <c r="Q229" s="105">
        <f t="shared" si="115"/>
        <v>0</v>
      </c>
      <c r="R229" s="105">
        <f t="shared" si="115"/>
        <v>0</v>
      </c>
      <c r="S229" s="105">
        <f t="shared" si="115"/>
        <v>15600</v>
      </c>
      <c r="T229" s="105">
        <f t="shared" si="115"/>
        <v>0</v>
      </c>
      <c r="U229" s="105">
        <f t="shared" si="115"/>
        <v>0</v>
      </c>
      <c r="V229" s="105">
        <f t="shared" si="115"/>
        <v>0</v>
      </c>
      <c r="W229" s="105">
        <f t="shared" si="115"/>
        <v>0</v>
      </c>
      <c r="X229" s="105">
        <f t="shared" si="115"/>
        <v>0</v>
      </c>
      <c r="Y229" s="105">
        <f t="shared" si="115"/>
        <v>0</v>
      </c>
      <c r="Z229" s="105">
        <f t="shared" si="115"/>
        <v>0</v>
      </c>
      <c r="AA229" s="105">
        <f t="shared" si="115"/>
        <v>0</v>
      </c>
      <c r="AB229" s="105">
        <f t="shared" si="115"/>
        <v>0</v>
      </c>
      <c r="AC229" s="105">
        <f t="shared" si="115"/>
        <v>60330</v>
      </c>
      <c r="AD229" s="105">
        <f t="shared" si="115"/>
        <v>0</v>
      </c>
      <c r="AE229" s="105">
        <f t="shared" si="115"/>
        <v>0</v>
      </c>
      <c r="AF229" s="105">
        <f t="shared" si="115"/>
        <v>0</v>
      </c>
      <c r="AG229" s="105">
        <f t="shared" si="115"/>
        <v>0</v>
      </c>
      <c r="AH229" s="105">
        <f t="shared" si="115"/>
        <v>0</v>
      </c>
      <c r="AI229" s="105">
        <f t="shared" si="115"/>
        <v>0</v>
      </c>
      <c r="AJ229" s="105">
        <f t="shared" si="115"/>
        <v>0</v>
      </c>
      <c r="AK229" s="105">
        <f t="shared" si="115"/>
        <v>27000</v>
      </c>
    </row>
    <row r="230" spans="1:37" ht="15.75" x14ac:dyDescent="0.2">
      <c r="A230" s="145" t="s">
        <v>616</v>
      </c>
      <c r="B230" s="145" t="s">
        <v>680</v>
      </c>
      <c r="C230" s="147">
        <v>43</v>
      </c>
      <c r="D230" s="147"/>
      <c r="E230" s="145"/>
      <c r="F230" s="168">
        <v>321</v>
      </c>
      <c r="G230" s="148"/>
      <c r="H230" s="149"/>
      <c r="I230" s="101">
        <f t="shared" ref="I230:AK230" si="116">I231+I232</f>
        <v>0</v>
      </c>
      <c r="J230" s="101">
        <f t="shared" si="116"/>
        <v>0</v>
      </c>
      <c r="K230" s="101">
        <f t="shared" si="116"/>
        <v>0</v>
      </c>
      <c r="L230" s="101">
        <f t="shared" si="116"/>
        <v>0</v>
      </c>
      <c r="M230" s="108">
        <f t="shared" si="116"/>
        <v>0</v>
      </c>
      <c r="N230" s="108">
        <f t="shared" si="116"/>
        <v>0</v>
      </c>
      <c r="O230" s="108">
        <f t="shared" si="116"/>
        <v>0</v>
      </c>
      <c r="P230" s="108">
        <f t="shared" si="116"/>
        <v>0</v>
      </c>
      <c r="Q230" s="108">
        <f t="shared" si="116"/>
        <v>0</v>
      </c>
      <c r="R230" s="108">
        <f t="shared" si="116"/>
        <v>0</v>
      </c>
      <c r="S230" s="108">
        <f t="shared" si="116"/>
        <v>2800</v>
      </c>
      <c r="T230" s="108">
        <f t="shared" si="116"/>
        <v>0</v>
      </c>
      <c r="U230" s="101">
        <f t="shared" si="116"/>
        <v>0</v>
      </c>
      <c r="V230" s="101">
        <f t="shared" si="116"/>
        <v>0</v>
      </c>
      <c r="W230" s="108">
        <f t="shared" si="116"/>
        <v>0</v>
      </c>
      <c r="X230" s="108">
        <f t="shared" si="116"/>
        <v>0</v>
      </c>
      <c r="Y230" s="108">
        <f t="shared" si="116"/>
        <v>0</v>
      </c>
      <c r="Z230" s="108">
        <f t="shared" si="116"/>
        <v>0</v>
      </c>
      <c r="AA230" s="108">
        <f t="shared" si="116"/>
        <v>0</v>
      </c>
      <c r="AB230" s="108">
        <f t="shared" si="116"/>
        <v>0</v>
      </c>
      <c r="AC230" s="108">
        <f t="shared" si="116"/>
        <v>1180</v>
      </c>
      <c r="AD230" s="108">
        <f t="shared" si="116"/>
        <v>0</v>
      </c>
      <c r="AE230" s="108">
        <f t="shared" si="116"/>
        <v>0</v>
      </c>
      <c r="AF230" s="108">
        <f t="shared" si="116"/>
        <v>0</v>
      </c>
      <c r="AG230" s="108">
        <f t="shared" si="116"/>
        <v>0</v>
      </c>
      <c r="AH230" s="108">
        <f t="shared" si="116"/>
        <v>0</v>
      </c>
      <c r="AI230" s="108">
        <f t="shared" si="116"/>
        <v>0</v>
      </c>
      <c r="AJ230" s="108">
        <f t="shared" si="116"/>
        <v>0</v>
      </c>
      <c r="AK230" s="108">
        <f t="shared" si="116"/>
        <v>0</v>
      </c>
    </row>
    <row r="231" spans="1:37" ht="15" x14ac:dyDescent="0.2">
      <c r="A231" s="151" t="s">
        <v>616</v>
      </c>
      <c r="B231" s="151" t="s">
        <v>680</v>
      </c>
      <c r="C231" s="153">
        <v>43</v>
      </c>
      <c r="D231" s="153"/>
      <c r="E231" s="151" t="s">
        <v>101</v>
      </c>
      <c r="F231" s="174">
        <v>3211</v>
      </c>
      <c r="G231" s="155" t="s">
        <v>42</v>
      </c>
      <c r="H231" s="156"/>
      <c r="I231" s="94"/>
      <c r="J231" s="112"/>
      <c r="K231" s="94"/>
      <c r="L231" s="112"/>
      <c r="M231" s="118"/>
      <c r="N231" s="113"/>
      <c r="O231" s="118"/>
      <c r="P231" s="113"/>
      <c r="Q231" s="118"/>
      <c r="R231" s="113"/>
      <c r="S231" s="118">
        <v>2400</v>
      </c>
      <c r="T231" s="113"/>
      <c r="U231" s="94"/>
      <c r="V231" s="112"/>
      <c r="W231" s="118"/>
      <c r="X231" s="113"/>
      <c r="Y231" s="118"/>
      <c r="Z231" s="113"/>
      <c r="AA231" s="118"/>
      <c r="AB231" s="113"/>
      <c r="AC231" s="118">
        <v>1080</v>
      </c>
      <c r="AD231" s="113"/>
      <c r="AE231" s="118"/>
      <c r="AF231" s="113"/>
      <c r="AG231" s="118"/>
      <c r="AH231" s="113"/>
      <c r="AI231" s="118"/>
      <c r="AJ231" s="113"/>
      <c r="AK231" s="118"/>
    </row>
    <row r="232" spans="1:37" ht="30" x14ac:dyDescent="0.2">
      <c r="A232" s="151" t="s">
        <v>616</v>
      </c>
      <c r="B232" s="151" t="s">
        <v>680</v>
      </c>
      <c r="C232" s="153">
        <v>43</v>
      </c>
      <c r="D232" s="153"/>
      <c r="E232" s="151" t="s">
        <v>101</v>
      </c>
      <c r="F232" s="174">
        <v>3212</v>
      </c>
      <c r="G232" s="155" t="s">
        <v>43</v>
      </c>
      <c r="H232" s="156"/>
      <c r="I232" s="94"/>
      <c r="J232" s="112"/>
      <c r="K232" s="94"/>
      <c r="L232" s="112"/>
      <c r="M232" s="118"/>
      <c r="N232" s="113"/>
      <c r="O232" s="118"/>
      <c r="P232" s="113"/>
      <c r="Q232" s="118"/>
      <c r="R232" s="113"/>
      <c r="S232" s="118">
        <v>400</v>
      </c>
      <c r="T232" s="113"/>
      <c r="U232" s="94"/>
      <c r="V232" s="112"/>
      <c r="W232" s="118"/>
      <c r="X232" s="113"/>
      <c r="Y232" s="118"/>
      <c r="Z232" s="113"/>
      <c r="AA232" s="118"/>
      <c r="AB232" s="113"/>
      <c r="AC232" s="118">
        <v>100</v>
      </c>
      <c r="AD232" s="113"/>
      <c r="AE232" s="118"/>
      <c r="AF232" s="113"/>
      <c r="AG232" s="118"/>
      <c r="AH232" s="113"/>
      <c r="AI232" s="118"/>
      <c r="AJ232" s="113"/>
      <c r="AK232" s="118"/>
    </row>
    <row r="233" spans="1:37" ht="15.75" x14ac:dyDescent="0.2">
      <c r="A233" s="145" t="s">
        <v>616</v>
      </c>
      <c r="B233" s="145" t="s">
        <v>680</v>
      </c>
      <c r="C233" s="147">
        <v>43</v>
      </c>
      <c r="D233" s="147"/>
      <c r="E233" s="145"/>
      <c r="F233" s="168">
        <v>322</v>
      </c>
      <c r="G233" s="148"/>
      <c r="H233" s="149"/>
      <c r="I233" s="101">
        <f t="shared" ref="I233:AK233" si="117">I234</f>
        <v>0</v>
      </c>
      <c r="J233" s="101">
        <f t="shared" si="117"/>
        <v>0</v>
      </c>
      <c r="K233" s="101">
        <f t="shared" si="117"/>
        <v>0</v>
      </c>
      <c r="L233" s="101">
        <f t="shared" si="117"/>
        <v>0</v>
      </c>
      <c r="M233" s="108">
        <f t="shared" si="117"/>
        <v>0</v>
      </c>
      <c r="N233" s="108">
        <f t="shared" si="117"/>
        <v>0</v>
      </c>
      <c r="O233" s="108">
        <f t="shared" si="117"/>
        <v>0</v>
      </c>
      <c r="P233" s="108">
        <f t="shared" si="117"/>
        <v>0</v>
      </c>
      <c r="Q233" s="108">
        <f t="shared" si="117"/>
        <v>0</v>
      </c>
      <c r="R233" s="108">
        <f t="shared" si="117"/>
        <v>0</v>
      </c>
      <c r="S233" s="108">
        <f t="shared" si="117"/>
        <v>400</v>
      </c>
      <c r="T233" s="108">
        <f t="shared" si="117"/>
        <v>0</v>
      </c>
      <c r="U233" s="101">
        <f t="shared" si="117"/>
        <v>0</v>
      </c>
      <c r="V233" s="101">
        <f t="shared" si="117"/>
        <v>0</v>
      </c>
      <c r="W233" s="108">
        <f t="shared" si="117"/>
        <v>0</v>
      </c>
      <c r="X233" s="108">
        <f t="shared" si="117"/>
        <v>0</v>
      </c>
      <c r="Y233" s="108">
        <f t="shared" si="117"/>
        <v>0</v>
      </c>
      <c r="Z233" s="108">
        <f t="shared" si="117"/>
        <v>0</v>
      </c>
      <c r="AA233" s="108">
        <f t="shared" si="117"/>
        <v>0</v>
      </c>
      <c r="AB233" s="108">
        <f t="shared" si="117"/>
        <v>0</v>
      </c>
      <c r="AC233" s="108">
        <f t="shared" si="117"/>
        <v>100</v>
      </c>
      <c r="AD233" s="108">
        <f t="shared" si="117"/>
        <v>0</v>
      </c>
      <c r="AE233" s="108">
        <f t="shared" si="117"/>
        <v>0</v>
      </c>
      <c r="AF233" s="108">
        <f t="shared" si="117"/>
        <v>0</v>
      </c>
      <c r="AG233" s="108">
        <f t="shared" si="117"/>
        <v>0</v>
      </c>
      <c r="AH233" s="108">
        <f t="shared" si="117"/>
        <v>0</v>
      </c>
      <c r="AI233" s="108">
        <f t="shared" si="117"/>
        <v>0</v>
      </c>
      <c r="AJ233" s="108">
        <f t="shared" si="117"/>
        <v>0</v>
      </c>
      <c r="AK233" s="108">
        <f t="shared" si="117"/>
        <v>0</v>
      </c>
    </row>
    <row r="234" spans="1:37" ht="15" x14ac:dyDescent="0.2">
      <c r="A234" s="151" t="s">
        <v>616</v>
      </c>
      <c r="B234" s="151" t="s">
        <v>680</v>
      </c>
      <c r="C234" s="153">
        <v>43</v>
      </c>
      <c r="D234" s="153"/>
      <c r="E234" s="151" t="s">
        <v>101</v>
      </c>
      <c r="F234" s="174">
        <v>3223</v>
      </c>
      <c r="G234" s="155" t="s">
        <v>48</v>
      </c>
      <c r="H234" s="156"/>
      <c r="I234" s="94"/>
      <c r="J234" s="112"/>
      <c r="K234" s="94"/>
      <c r="L234" s="112"/>
      <c r="M234" s="118"/>
      <c r="N234" s="113"/>
      <c r="O234" s="118"/>
      <c r="P234" s="113"/>
      <c r="Q234" s="118"/>
      <c r="R234" s="113"/>
      <c r="S234" s="118">
        <v>400</v>
      </c>
      <c r="T234" s="113"/>
      <c r="U234" s="94"/>
      <c r="V234" s="112"/>
      <c r="W234" s="118"/>
      <c r="X234" s="113"/>
      <c r="Y234" s="118"/>
      <c r="Z234" s="113"/>
      <c r="AA234" s="118"/>
      <c r="AB234" s="113"/>
      <c r="AC234" s="118">
        <v>100</v>
      </c>
      <c r="AD234" s="113"/>
      <c r="AE234" s="118"/>
      <c r="AF234" s="113"/>
      <c r="AG234" s="118"/>
      <c r="AH234" s="113"/>
      <c r="AI234" s="118"/>
      <c r="AJ234" s="113"/>
      <c r="AK234" s="118"/>
    </row>
    <row r="235" spans="1:37" ht="15.75" x14ac:dyDescent="0.2">
      <c r="A235" s="145" t="s">
        <v>616</v>
      </c>
      <c r="B235" s="145" t="s">
        <v>680</v>
      </c>
      <c r="C235" s="147">
        <v>43</v>
      </c>
      <c r="D235" s="147"/>
      <c r="E235" s="145"/>
      <c r="F235" s="168">
        <v>323</v>
      </c>
      <c r="G235" s="148"/>
      <c r="H235" s="149"/>
      <c r="I235" s="101">
        <f>SUM(I236:I238)</f>
        <v>0</v>
      </c>
      <c r="J235" s="101">
        <f t="shared" ref="J235:AK235" si="118">SUM(J236:J238)</f>
        <v>0</v>
      </c>
      <c r="K235" s="101">
        <f t="shared" si="118"/>
        <v>0</v>
      </c>
      <c r="L235" s="101">
        <f t="shared" si="118"/>
        <v>0</v>
      </c>
      <c r="M235" s="101">
        <f t="shared" si="118"/>
        <v>0</v>
      </c>
      <c r="N235" s="101">
        <f t="shared" si="118"/>
        <v>0</v>
      </c>
      <c r="O235" s="101">
        <f t="shared" si="118"/>
        <v>0</v>
      </c>
      <c r="P235" s="101">
        <f t="shared" si="118"/>
        <v>0</v>
      </c>
      <c r="Q235" s="101">
        <f t="shared" si="118"/>
        <v>0</v>
      </c>
      <c r="R235" s="101">
        <f t="shared" si="118"/>
        <v>0</v>
      </c>
      <c r="S235" s="101">
        <f t="shared" si="118"/>
        <v>10400</v>
      </c>
      <c r="T235" s="101">
        <f t="shared" si="118"/>
        <v>0</v>
      </c>
      <c r="U235" s="101">
        <f t="shared" si="118"/>
        <v>0</v>
      </c>
      <c r="V235" s="101">
        <f t="shared" si="118"/>
        <v>0</v>
      </c>
      <c r="W235" s="101">
        <f t="shared" si="118"/>
        <v>0</v>
      </c>
      <c r="X235" s="101">
        <f t="shared" si="118"/>
        <v>0</v>
      </c>
      <c r="Y235" s="101">
        <f t="shared" si="118"/>
        <v>0</v>
      </c>
      <c r="Z235" s="101">
        <f t="shared" si="118"/>
        <v>0</v>
      </c>
      <c r="AA235" s="101">
        <f t="shared" si="118"/>
        <v>0</v>
      </c>
      <c r="AB235" s="101">
        <f t="shared" si="118"/>
        <v>0</v>
      </c>
      <c r="AC235" s="101">
        <f t="shared" si="118"/>
        <v>58400</v>
      </c>
      <c r="AD235" s="101">
        <f t="shared" si="118"/>
        <v>0</v>
      </c>
      <c r="AE235" s="101">
        <f t="shared" si="118"/>
        <v>0</v>
      </c>
      <c r="AF235" s="101">
        <f t="shared" si="118"/>
        <v>0</v>
      </c>
      <c r="AG235" s="101">
        <f t="shared" si="118"/>
        <v>0</v>
      </c>
      <c r="AH235" s="101">
        <f t="shared" si="118"/>
        <v>0</v>
      </c>
      <c r="AI235" s="101">
        <f t="shared" si="118"/>
        <v>0</v>
      </c>
      <c r="AJ235" s="101">
        <f t="shared" si="118"/>
        <v>0</v>
      </c>
      <c r="AK235" s="101">
        <f t="shared" si="118"/>
        <v>27000</v>
      </c>
    </row>
    <row r="236" spans="1:37" ht="15" x14ac:dyDescent="0.2">
      <c r="A236" s="151" t="s">
        <v>616</v>
      </c>
      <c r="B236" s="151" t="s">
        <v>680</v>
      </c>
      <c r="C236" s="153">
        <v>43</v>
      </c>
      <c r="D236" s="153"/>
      <c r="E236" s="151" t="s">
        <v>101</v>
      </c>
      <c r="F236" s="174">
        <v>3231</v>
      </c>
      <c r="G236" s="155" t="s">
        <v>599</v>
      </c>
      <c r="H236" s="156"/>
      <c r="I236" s="94"/>
      <c r="J236" s="112"/>
      <c r="K236" s="94"/>
      <c r="L236" s="112"/>
      <c r="M236" s="118"/>
      <c r="N236" s="113"/>
      <c r="O236" s="118"/>
      <c r="P236" s="113"/>
      <c r="Q236" s="118"/>
      <c r="R236" s="113"/>
      <c r="S236" s="118">
        <v>500</v>
      </c>
      <c r="T236" s="113"/>
      <c r="U236" s="94"/>
      <c r="V236" s="112"/>
      <c r="W236" s="118"/>
      <c r="X236" s="113"/>
      <c r="Y236" s="118"/>
      <c r="Z236" s="113"/>
      <c r="AA236" s="118"/>
      <c r="AB236" s="113"/>
      <c r="AC236" s="118"/>
      <c r="AD236" s="113"/>
      <c r="AE236" s="118"/>
      <c r="AF236" s="113"/>
      <c r="AG236" s="118"/>
      <c r="AH236" s="113"/>
      <c r="AI236" s="118"/>
      <c r="AJ236" s="113"/>
      <c r="AK236" s="118"/>
    </row>
    <row r="237" spans="1:37" ht="15" x14ac:dyDescent="0.2">
      <c r="A237" s="151" t="s">
        <v>616</v>
      </c>
      <c r="B237" s="151" t="s">
        <v>680</v>
      </c>
      <c r="C237" s="153">
        <v>43</v>
      </c>
      <c r="D237" s="153"/>
      <c r="E237" s="151" t="s">
        <v>101</v>
      </c>
      <c r="F237" s="174">
        <v>3233</v>
      </c>
      <c r="G237" s="155" t="s">
        <v>54</v>
      </c>
      <c r="H237" s="156"/>
      <c r="I237" s="94"/>
      <c r="J237" s="112"/>
      <c r="K237" s="94"/>
      <c r="L237" s="112"/>
      <c r="M237" s="118"/>
      <c r="N237" s="113"/>
      <c r="O237" s="118"/>
      <c r="P237" s="113"/>
      <c r="Q237" s="118"/>
      <c r="R237" s="113"/>
      <c r="S237" s="118">
        <v>3200</v>
      </c>
      <c r="T237" s="113"/>
      <c r="U237" s="94"/>
      <c r="V237" s="112"/>
      <c r="W237" s="118"/>
      <c r="X237" s="113"/>
      <c r="Y237" s="118"/>
      <c r="Z237" s="113"/>
      <c r="AA237" s="118"/>
      <c r="AB237" s="113"/>
      <c r="AC237" s="118">
        <v>5400</v>
      </c>
      <c r="AD237" s="113"/>
      <c r="AE237" s="118"/>
      <c r="AF237" s="113"/>
      <c r="AG237" s="118"/>
      <c r="AH237" s="113"/>
      <c r="AI237" s="118"/>
      <c r="AJ237" s="113"/>
      <c r="AK237" s="118"/>
    </row>
    <row r="238" spans="1:37" ht="15" x14ac:dyDescent="0.2">
      <c r="A238" s="151" t="s">
        <v>616</v>
      </c>
      <c r="B238" s="151" t="s">
        <v>680</v>
      </c>
      <c r="C238" s="153">
        <v>43</v>
      </c>
      <c r="D238" s="153"/>
      <c r="E238" s="151" t="s">
        <v>101</v>
      </c>
      <c r="F238" s="174">
        <v>3237</v>
      </c>
      <c r="G238" s="155" t="s">
        <v>58</v>
      </c>
      <c r="H238" s="156"/>
      <c r="I238" s="94"/>
      <c r="J238" s="106"/>
      <c r="K238" s="94"/>
      <c r="L238" s="106"/>
      <c r="M238" s="118"/>
      <c r="N238" s="121"/>
      <c r="O238" s="118"/>
      <c r="P238" s="121"/>
      <c r="Q238" s="118"/>
      <c r="R238" s="121"/>
      <c r="S238" s="118">
        <v>6700</v>
      </c>
      <c r="T238" s="121"/>
      <c r="U238" s="94"/>
      <c r="V238" s="106"/>
      <c r="W238" s="118"/>
      <c r="X238" s="121"/>
      <c r="Y238" s="118"/>
      <c r="Z238" s="121"/>
      <c r="AA238" s="118"/>
      <c r="AB238" s="121"/>
      <c r="AC238" s="118">
        <v>53000</v>
      </c>
      <c r="AD238" s="121"/>
      <c r="AE238" s="118"/>
      <c r="AF238" s="121"/>
      <c r="AG238" s="118"/>
      <c r="AH238" s="121"/>
      <c r="AI238" s="118"/>
      <c r="AJ238" s="121"/>
      <c r="AK238" s="118">
        <v>27000</v>
      </c>
    </row>
    <row r="239" spans="1:37" ht="15.75" x14ac:dyDescent="0.2">
      <c r="A239" s="145" t="s">
        <v>616</v>
      </c>
      <c r="B239" s="145" t="s">
        <v>680</v>
      </c>
      <c r="C239" s="147">
        <v>43</v>
      </c>
      <c r="D239" s="147"/>
      <c r="E239" s="145"/>
      <c r="F239" s="168">
        <v>329</v>
      </c>
      <c r="G239" s="148"/>
      <c r="H239" s="149"/>
      <c r="I239" s="101">
        <f t="shared" ref="I239:AK239" si="119">I240</f>
        <v>0</v>
      </c>
      <c r="J239" s="101">
        <f t="shared" si="119"/>
        <v>0</v>
      </c>
      <c r="K239" s="101">
        <f t="shared" si="119"/>
        <v>0</v>
      </c>
      <c r="L239" s="101">
        <f t="shared" si="119"/>
        <v>0</v>
      </c>
      <c r="M239" s="108">
        <f t="shared" si="119"/>
        <v>0</v>
      </c>
      <c r="N239" s="108">
        <f t="shared" si="119"/>
        <v>0</v>
      </c>
      <c r="O239" s="108">
        <f t="shared" si="119"/>
        <v>0</v>
      </c>
      <c r="P239" s="108">
        <f t="shared" si="119"/>
        <v>0</v>
      </c>
      <c r="Q239" s="108">
        <f t="shared" si="119"/>
        <v>0</v>
      </c>
      <c r="R239" s="108">
        <f t="shared" si="119"/>
        <v>0</v>
      </c>
      <c r="S239" s="108">
        <f t="shared" si="119"/>
        <v>2000</v>
      </c>
      <c r="T239" s="108">
        <f t="shared" si="119"/>
        <v>0</v>
      </c>
      <c r="U239" s="101">
        <f t="shared" si="119"/>
        <v>0</v>
      </c>
      <c r="V239" s="101">
        <f t="shared" si="119"/>
        <v>0</v>
      </c>
      <c r="W239" s="108">
        <f t="shared" si="119"/>
        <v>0</v>
      </c>
      <c r="X239" s="108">
        <f t="shared" si="119"/>
        <v>0</v>
      </c>
      <c r="Y239" s="108">
        <f t="shared" si="119"/>
        <v>0</v>
      </c>
      <c r="Z239" s="108">
        <f t="shared" si="119"/>
        <v>0</v>
      </c>
      <c r="AA239" s="108">
        <f t="shared" si="119"/>
        <v>0</v>
      </c>
      <c r="AB239" s="108">
        <f t="shared" si="119"/>
        <v>0</v>
      </c>
      <c r="AC239" s="108">
        <f t="shared" si="119"/>
        <v>650</v>
      </c>
      <c r="AD239" s="108">
        <f t="shared" si="119"/>
        <v>0</v>
      </c>
      <c r="AE239" s="108">
        <f t="shared" si="119"/>
        <v>0</v>
      </c>
      <c r="AF239" s="108">
        <f t="shared" si="119"/>
        <v>0</v>
      </c>
      <c r="AG239" s="108">
        <f t="shared" si="119"/>
        <v>0</v>
      </c>
      <c r="AH239" s="108">
        <f t="shared" si="119"/>
        <v>0</v>
      </c>
      <c r="AI239" s="108">
        <f t="shared" si="119"/>
        <v>0</v>
      </c>
      <c r="AJ239" s="108">
        <f t="shared" si="119"/>
        <v>0</v>
      </c>
      <c r="AK239" s="108">
        <f t="shared" si="119"/>
        <v>0</v>
      </c>
    </row>
    <row r="240" spans="1:37" ht="15" x14ac:dyDescent="0.2">
      <c r="A240" s="151" t="s">
        <v>616</v>
      </c>
      <c r="B240" s="151" t="s">
        <v>680</v>
      </c>
      <c r="C240" s="153">
        <v>43</v>
      </c>
      <c r="D240" s="153"/>
      <c r="E240" s="151" t="s">
        <v>101</v>
      </c>
      <c r="F240" s="174">
        <v>3293</v>
      </c>
      <c r="G240" s="155" t="s">
        <v>64</v>
      </c>
      <c r="H240" s="156"/>
      <c r="I240" s="94"/>
      <c r="J240" s="112"/>
      <c r="K240" s="94"/>
      <c r="L240" s="112"/>
      <c r="M240" s="118"/>
      <c r="N240" s="113"/>
      <c r="O240" s="118"/>
      <c r="P240" s="113"/>
      <c r="Q240" s="118"/>
      <c r="R240" s="113"/>
      <c r="S240" s="118">
        <v>2000</v>
      </c>
      <c r="T240" s="113"/>
      <c r="U240" s="94"/>
      <c r="V240" s="112"/>
      <c r="W240" s="118"/>
      <c r="X240" s="113"/>
      <c r="Y240" s="118"/>
      <c r="Z240" s="113"/>
      <c r="AA240" s="118"/>
      <c r="AB240" s="113"/>
      <c r="AC240" s="118">
        <v>650</v>
      </c>
      <c r="AD240" s="113"/>
      <c r="AE240" s="118"/>
      <c r="AF240" s="113"/>
      <c r="AG240" s="118"/>
      <c r="AH240" s="113"/>
      <c r="AI240" s="118"/>
      <c r="AJ240" s="113"/>
      <c r="AK240" s="118"/>
    </row>
    <row r="241" spans="1:37" ht="15.75" x14ac:dyDescent="0.2">
      <c r="A241" s="170" t="s">
        <v>616</v>
      </c>
      <c r="B241" s="170" t="s">
        <v>680</v>
      </c>
      <c r="C241" s="141">
        <v>43</v>
      </c>
      <c r="D241" s="141"/>
      <c r="E241" s="171"/>
      <c r="F241" s="142">
        <v>42</v>
      </c>
      <c r="G241" s="143"/>
      <c r="H241" s="172"/>
      <c r="I241" s="105">
        <f t="shared" ref="I241:AK242" si="120">I242</f>
        <v>0</v>
      </c>
      <c r="J241" s="105">
        <f t="shared" si="120"/>
        <v>0</v>
      </c>
      <c r="K241" s="105">
        <f t="shared" si="120"/>
        <v>0</v>
      </c>
      <c r="L241" s="105">
        <f t="shared" si="120"/>
        <v>0</v>
      </c>
      <c r="M241" s="105">
        <f t="shared" si="120"/>
        <v>0</v>
      </c>
      <c r="N241" s="105">
        <f t="shared" si="120"/>
        <v>0</v>
      </c>
      <c r="O241" s="105">
        <f t="shared" si="120"/>
        <v>0</v>
      </c>
      <c r="P241" s="105">
        <f t="shared" si="120"/>
        <v>0</v>
      </c>
      <c r="Q241" s="105">
        <f t="shared" si="120"/>
        <v>0</v>
      </c>
      <c r="R241" s="105">
        <f t="shared" si="120"/>
        <v>0</v>
      </c>
      <c r="S241" s="105">
        <f t="shared" si="120"/>
        <v>24000</v>
      </c>
      <c r="T241" s="105">
        <f t="shared" si="120"/>
        <v>0</v>
      </c>
      <c r="U241" s="105">
        <f t="shared" si="120"/>
        <v>0</v>
      </c>
      <c r="V241" s="105">
        <f t="shared" si="120"/>
        <v>0</v>
      </c>
      <c r="W241" s="105">
        <f t="shared" si="120"/>
        <v>0</v>
      </c>
      <c r="X241" s="105">
        <f t="shared" si="120"/>
        <v>0</v>
      </c>
      <c r="Y241" s="105">
        <f t="shared" si="120"/>
        <v>0</v>
      </c>
      <c r="Z241" s="105">
        <f t="shared" si="120"/>
        <v>0</v>
      </c>
      <c r="AA241" s="105">
        <f t="shared" si="120"/>
        <v>0</v>
      </c>
      <c r="AB241" s="105">
        <f t="shared" si="120"/>
        <v>0</v>
      </c>
      <c r="AC241" s="105">
        <f t="shared" si="120"/>
        <v>34000</v>
      </c>
      <c r="AD241" s="105">
        <f t="shared" si="120"/>
        <v>0</v>
      </c>
      <c r="AE241" s="105">
        <f t="shared" si="120"/>
        <v>0</v>
      </c>
      <c r="AF241" s="105">
        <f t="shared" si="120"/>
        <v>0</v>
      </c>
      <c r="AG241" s="105">
        <f t="shared" si="120"/>
        <v>0</v>
      </c>
      <c r="AH241" s="105">
        <f t="shared" si="120"/>
        <v>0</v>
      </c>
      <c r="AI241" s="105">
        <f t="shared" si="120"/>
        <v>0</v>
      </c>
      <c r="AJ241" s="105">
        <f t="shared" si="120"/>
        <v>0</v>
      </c>
      <c r="AK241" s="105">
        <f t="shared" si="120"/>
        <v>0</v>
      </c>
    </row>
    <row r="242" spans="1:37" ht="15.75" x14ac:dyDescent="0.2">
      <c r="A242" s="145" t="s">
        <v>616</v>
      </c>
      <c r="B242" s="145" t="s">
        <v>680</v>
      </c>
      <c r="C242" s="147">
        <v>43</v>
      </c>
      <c r="D242" s="147"/>
      <c r="E242" s="145"/>
      <c r="F242" s="168">
        <v>422</v>
      </c>
      <c r="G242" s="148"/>
      <c r="H242" s="149"/>
      <c r="I242" s="101">
        <f t="shared" si="120"/>
        <v>0</v>
      </c>
      <c r="J242" s="101">
        <f t="shared" si="120"/>
        <v>0</v>
      </c>
      <c r="K242" s="101">
        <f t="shared" si="120"/>
        <v>0</v>
      </c>
      <c r="L242" s="101">
        <f t="shared" si="120"/>
        <v>0</v>
      </c>
      <c r="M242" s="108">
        <f t="shared" si="120"/>
        <v>0</v>
      </c>
      <c r="N242" s="108">
        <f t="shared" si="120"/>
        <v>0</v>
      </c>
      <c r="O242" s="108">
        <f t="shared" si="120"/>
        <v>0</v>
      </c>
      <c r="P242" s="108">
        <f t="shared" si="120"/>
        <v>0</v>
      </c>
      <c r="Q242" s="108">
        <f t="shared" si="120"/>
        <v>0</v>
      </c>
      <c r="R242" s="108">
        <f t="shared" si="120"/>
        <v>0</v>
      </c>
      <c r="S242" s="108">
        <f t="shared" si="120"/>
        <v>24000</v>
      </c>
      <c r="T242" s="108">
        <f t="shared" si="120"/>
        <v>0</v>
      </c>
      <c r="U242" s="101">
        <f t="shared" si="120"/>
        <v>0</v>
      </c>
      <c r="V242" s="101">
        <f t="shared" si="120"/>
        <v>0</v>
      </c>
      <c r="W242" s="108">
        <f t="shared" si="120"/>
        <v>0</v>
      </c>
      <c r="X242" s="108">
        <f t="shared" si="120"/>
        <v>0</v>
      </c>
      <c r="Y242" s="108">
        <f t="shared" si="120"/>
        <v>0</v>
      </c>
      <c r="Z242" s="108">
        <f t="shared" si="120"/>
        <v>0</v>
      </c>
      <c r="AA242" s="108">
        <f t="shared" si="120"/>
        <v>0</v>
      </c>
      <c r="AB242" s="108">
        <f t="shared" si="120"/>
        <v>0</v>
      </c>
      <c r="AC242" s="108">
        <f t="shared" si="120"/>
        <v>34000</v>
      </c>
      <c r="AD242" s="108">
        <f t="shared" si="120"/>
        <v>0</v>
      </c>
      <c r="AE242" s="108">
        <f t="shared" si="120"/>
        <v>0</v>
      </c>
      <c r="AF242" s="108">
        <f t="shared" si="120"/>
        <v>0</v>
      </c>
      <c r="AG242" s="108">
        <f t="shared" si="120"/>
        <v>0</v>
      </c>
      <c r="AH242" s="108">
        <f t="shared" si="120"/>
        <v>0</v>
      </c>
      <c r="AI242" s="108">
        <f t="shared" si="120"/>
        <v>0</v>
      </c>
      <c r="AJ242" s="108">
        <f t="shared" si="120"/>
        <v>0</v>
      </c>
      <c r="AK242" s="108">
        <f t="shared" si="120"/>
        <v>0</v>
      </c>
    </row>
    <row r="243" spans="1:37" ht="15" x14ac:dyDescent="0.2">
      <c r="A243" s="151" t="s">
        <v>616</v>
      </c>
      <c r="B243" s="151" t="s">
        <v>680</v>
      </c>
      <c r="C243" s="153">
        <v>43</v>
      </c>
      <c r="D243" s="153"/>
      <c r="E243" s="151" t="s">
        <v>101</v>
      </c>
      <c r="F243" s="174">
        <v>4227</v>
      </c>
      <c r="G243" s="155" t="s">
        <v>77</v>
      </c>
      <c r="H243" s="156"/>
      <c r="I243" s="94"/>
      <c r="J243" s="112"/>
      <c r="K243" s="94"/>
      <c r="L243" s="112"/>
      <c r="M243" s="118"/>
      <c r="N243" s="113"/>
      <c r="O243" s="118"/>
      <c r="P243" s="113"/>
      <c r="Q243" s="118"/>
      <c r="R243" s="113"/>
      <c r="S243" s="118">
        <v>24000</v>
      </c>
      <c r="T243" s="113"/>
      <c r="U243" s="94"/>
      <c r="V243" s="112"/>
      <c r="W243" s="118"/>
      <c r="X243" s="113"/>
      <c r="Y243" s="118"/>
      <c r="Z243" s="113"/>
      <c r="AA243" s="118"/>
      <c r="AB243" s="113"/>
      <c r="AC243" s="118">
        <v>34000</v>
      </c>
      <c r="AD243" s="113"/>
      <c r="AE243" s="118"/>
      <c r="AF243" s="113"/>
      <c r="AG243" s="118"/>
      <c r="AH243" s="113"/>
      <c r="AI243" s="118"/>
      <c r="AJ243" s="113"/>
      <c r="AK243" s="118"/>
    </row>
    <row r="244" spans="1:37" ht="15.75" x14ac:dyDescent="0.2">
      <c r="A244" s="170" t="s">
        <v>616</v>
      </c>
      <c r="B244" s="170" t="s">
        <v>680</v>
      </c>
      <c r="C244" s="141">
        <v>559</v>
      </c>
      <c r="D244" s="141">
        <v>56311</v>
      </c>
      <c r="E244" s="171"/>
      <c r="F244" s="142">
        <v>31</v>
      </c>
      <c r="G244" s="143"/>
      <c r="H244" s="172"/>
      <c r="I244" s="105">
        <f t="shared" ref="I244:AK244" si="121">I245+I249+I247</f>
        <v>0</v>
      </c>
      <c r="J244" s="105">
        <f t="shared" si="121"/>
        <v>0</v>
      </c>
      <c r="K244" s="105">
        <f t="shared" si="121"/>
        <v>0</v>
      </c>
      <c r="L244" s="105">
        <f t="shared" si="121"/>
        <v>0</v>
      </c>
      <c r="M244" s="105">
        <f t="shared" si="121"/>
        <v>0</v>
      </c>
      <c r="N244" s="105">
        <f t="shared" si="121"/>
        <v>0</v>
      </c>
      <c r="O244" s="105">
        <f t="shared" si="121"/>
        <v>0</v>
      </c>
      <c r="P244" s="105">
        <f t="shared" si="121"/>
        <v>0</v>
      </c>
      <c r="Q244" s="105">
        <f t="shared" si="121"/>
        <v>0</v>
      </c>
      <c r="R244" s="105">
        <f t="shared" si="121"/>
        <v>0</v>
      </c>
      <c r="S244" s="105">
        <f t="shared" si="121"/>
        <v>109056</v>
      </c>
      <c r="T244" s="105">
        <f t="shared" si="121"/>
        <v>0</v>
      </c>
      <c r="U244" s="105">
        <f t="shared" si="121"/>
        <v>0</v>
      </c>
      <c r="V244" s="105">
        <f t="shared" si="121"/>
        <v>0</v>
      </c>
      <c r="W244" s="105">
        <f t="shared" si="121"/>
        <v>0</v>
      </c>
      <c r="X244" s="105">
        <f t="shared" si="121"/>
        <v>0</v>
      </c>
      <c r="Y244" s="105">
        <f t="shared" si="121"/>
        <v>0</v>
      </c>
      <c r="Z244" s="105">
        <f t="shared" si="121"/>
        <v>0</v>
      </c>
      <c r="AA244" s="105">
        <f t="shared" si="121"/>
        <v>0</v>
      </c>
      <c r="AB244" s="105">
        <f t="shared" si="121"/>
        <v>0</v>
      </c>
      <c r="AC244" s="105">
        <f t="shared" si="121"/>
        <v>50956</v>
      </c>
      <c r="AD244" s="105">
        <f t="shared" si="121"/>
        <v>0</v>
      </c>
      <c r="AE244" s="105">
        <f t="shared" si="121"/>
        <v>0</v>
      </c>
      <c r="AF244" s="105">
        <f t="shared" si="121"/>
        <v>0</v>
      </c>
      <c r="AG244" s="105">
        <f t="shared" si="121"/>
        <v>0</v>
      </c>
      <c r="AH244" s="105">
        <f t="shared" si="121"/>
        <v>0</v>
      </c>
      <c r="AI244" s="105">
        <f t="shared" si="121"/>
        <v>0</v>
      </c>
      <c r="AJ244" s="105">
        <f t="shared" si="121"/>
        <v>0</v>
      </c>
      <c r="AK244" s="105">
        <f t="shared" si="121"/>
        <v>0</v>
      </c>
    </row>
    <row r="245" spans="1:37" ht="15.75" x14ac:dyDescent="0.2">
      <c r="A245" s="145" t="s">
        <v>616</v>
      </c>
      <c r="B245" s="145" t="s">
        <v>680</v>
      </c>
      <c r="C245" s="181">
        <v>559</v>
      </c>
      <c r="D245" s="181">
        <v>56311</v>
      </c>
      <c r="E245" s="145"/>
      <c r="F245" s="168">
        <v>311</v>
      </c>
      <c r="G245" s="148"/>
      <c r="H245" s="149"/>
      <c r="I245" s="101">
        <f t="shared" ref="I245:AK245" si="122">I246</f>
        <v>0</v>
      </c>
      <c r="J245" s="101">
        <f t="shared" si="122"/>
        <v>0</v>
      </c>
      <c r="K245" s="101">
        <f t="shared" si="122"/>
        <v>0</v>
      </c>
      <c r="L245" s="101">
        <f t="shared" si="122"/>
        <v>0</v>
      </c>
      <c r="M245" s="108">
        <f t="shared" si="122"/>
        <v>0</v>
      </c>
      <c r="N245" s="108">
        <f t="shared" si="122"/>
        <v>0</v>
      </c>
      <c r="O245" s="108">
        <f t="shared" si="122"/>
        <v>0</v>
      </c>
      <c r="P245" s="108">
        <f t="shared" si="122"/>
        <v>0</v>
      </c>
      <c r="Q245" s="108">
        <f t="shared" si="122"/>
        <v>0</v>
      </c>
      <c r="R245" s="108">
        <f t="shared" si="122"/>
        <v>0</v>
      </c>
      <c r="S245" s="108">
        <f t="shared" si="122"/>
        <v>93400</v>
      </c>
      <c r="T245" s="108">
        <f t="shared" si="122"/>
        <v>0</v>
      </c>
      <c r="U245" s="101">
        <f t="shared" si="122"/>
        <v>0</v>
      </c>
      <c r="V245" s="101">
        <f t="shared" si="122"/>
        <v>0</v>
      </c>
      <c r="W245" s="108">
        <f t="shared" si="122"/>
        <v>0</v>
      </c>
      <c r="X245" s="108">
        <f t="shared" si="122"/>
        <v>0</v>
      </c>
      <c r="Y245" s="108">
        <f t="shared" si="122"/>
        <v>0</v>
      </c>
      <c r="Z245" s="108">
        <f t="shared" si="122"/>
        <v>0</v>
      </c>
      <c r="AA245" s="108">
        <f t="shared" si="122"/>
        <v>0</v>
      </c>
      <c r="AB245" s="108">
        <f t="shared" si="122"/>
        <v>0</v>
      </c>
      <c r="AC245" s="108">
        <f t="shared" si="122"/>
        <v>46400</v>
      </c>
      <c r="AD245" s="108">
        <f t="shared" si="122"/>
        <v>0</v>
      </c>
      <c r="AE245" s="108">
        <f t="shared" si="122"/>
        <v>0</v>
      </c>
      <c r="AF245" s="108">
        <f t="shared" si="122"/>
        <v>0</v>
      </c>
      <c r="AG245" s="108">
        <f t="shared" si="122"/>
        <v>0</v>
      </c>
      <c r="AH245" s="108">
        <f t="shared" si="122"/>
        <v>0</v>
      </c>
      <c r="AI245" s="108">
        <f t="shared" si="122"/>
        <v>0</v>
      </c>
      <c r="AJ245" s="108">
        <f t="shared" si="122"/>
        <v>0</v>
      </c>
      <c r="AK245" s="108">
        <f t="shared" si="122"/>
        <v>0</v>
      </c>
    </row>
    <row r="246" spans="1:37" ht="15" x14ac:dyDescent="0.2">
      <c r="A246" s="151" t="s">
        <v>616</v>
      </c>
      <c r="B246" s="151" t="s">
        <v>680</v>
      </c>
      <c r="C246" s="181">
        <v>559</v>
      </c>
      <c r="D246" s="181">
        <v>56311</v>
      </c>
      <c r="E246" s="151" t="s">
        <v>101</v>
      </c>
      <c r="F246" s="174">
        <v>3111</v>
      </c>
      <c r="G246" s="155" t="s">
        <v>33</v>
      </c>
      <c r="H246" s="156"/>
      <c r="I246" s="94"/>
      <c r="J246" s="112"/>
      <c r="K246" s="94"/>
      <c r="L246" s="112"/>
      <c r="M246" s="118"/>
      <c r="N246" s="113"/>
      <c r="O246" s="118"/>
      <c r="P246" s="113"/>
      <c r="Q246" s="118"/>
      <c r="R246" s="113"/>
      <c r="S246" s="118">
        <v>93400</v>
      </c>
      <c r="T246" s="113"/>
      <c r="U246" s="94"/>
      <c r="V246" s="112"/>
      <c r="W246" s="118"/>
      <c r="X246" s="113"/>
      <c r="Y246" s="118"/>
      <c r="Z246" s="113"/>
      <c r="AA246" s="118"/>
      <c r="AB246" s="113"/>
      <c r="AC246" s="118">
        <v>46400</v>
      </c>
      <c r="AD246" s="113"/>
      <c r="AE246" s="118"/>
      <c r="AF246" s="113"/>
      <c r="AG246" s="118"/>
      <c r="AH246" s="113"/>
      <c r="AI246" s="118"/>
      <c r="AJ246" s="113"/>
      <c r="AK246" s="118"/>
    </row>
    <row r="247" spans="1:37" ht="15.75" x14ac:dyDescent="0.2">
      <c r="A247" s="145" t="s">
        <v>616</v>
      </c>
      <c r="B247" s="145" t="s">
        <v>680</v>
      </c>
      <c r="C247" s="181">
        <v>559</v>
      </c>
      <c r="D247" s="181">
        <v>56311</v>
      </c>
      <c r="E247" s="145"/>
      <c r="F247" s="168">
        <v>312</v>
      </c>
      <c r="G247" s="148"/>
      <c r="H247" s="149"/>
      <c r="I247" s="101">
        <f t="shared" ref="I247:AK247" si="123">I248</f>
        <v>0</v>
      </c>
      <c r="J247" s="101">
        <f t="shared" si="123"/>
        <v>0</v>
      </c>
      <c r="K247" s="101">
        <f t="shared" si="123"/>
        <v>0</v>
      </c>
      <c r="L247" s="101">
        <f t="shared" si="123"/>
        <v>0</v>
      </c>
      <c r="M247" s="108">
        <f t="shared" si="123"/>
        <v>0</v>
      </c>
      <c r="N247" s="108">
        <f t="shared" si="123"/>
        <v>0</v>
      </c>
      <c r="O247" s="108">
        <f t="shared" si="123"/>
        <v>0</v>
      </c>
      <c r="P247" s="108">
        <f t="shared" si="123"/>
        <v>0</v>
      </c>
      <c r="Q247" s="108">
        <f t="shared" si="123"/>
        <v>0</v>
      </c>
      <c r="R247" s="108">
        <f t="shared" si="123"/>
        <v>0</v>
      </c>
      <c r="S247" s="108">
        <f t="shared" si="123"/>
        <v>3200</v>
      </c>
      <c r="T247" s="108">
        <f t="shared" si="123"/>
        <v>0</v>
      </c>
      <c r="U247" s="101">
        <f t="shared" si="123"/>
        <v>0</v>
      </c>
      <c r="V247" s="101">
        <f t="shared" si="123"/>
        <v>0</v>
      </c>
      <c r="W247" s="108">
        <f t="shared" si="123"/>
        <v>0</v>
      </c>
      <c r="X247" s="108">
        <f t="shared" si="123"/>
        <v>0</v>
      </c>
      <c r="Y247" s="108">
        <f t="shared" si="123"/>
        <v>0</v>
      </c>
      <c r="Z247" s="108">
        <f t="shared" si="123"/>
        <v>0</v>
      </c>
      <c r="AA247" s="108">
        <f t="shared" si="123"/>
        <v>0</v>
      </c>
      <c r="AB247" s="108">
        <f t="shared" si="123"/>
        <v>0</v>
      </c>
      <c r="AC247" s="108">
        <f t="shared" si="123"/>
        <v>1400</v>
      </c>
      <c r="AD247" s="108">
        <f t="shared" si="123"/>
        <v>0</v>
      </c>
      <c r="AE247" s="108">
        <f t="shared" si="123"/>
        <v>0</v>
      </c>
      <c r="AF247" s="108">
        <f t="shared" si="123"/>
        <v>0</v>
      </c>
      <c r="AG247" s="108">
        <f t="shared" si="123"/>
        <v>0</v>
      </c>
      <c r="AH247" s="108">
        <f t="shared" si="123"/>
        <v>0</v>
      </c>
      <c r="AI247" s="108">
        <f t="shared" si="123"/>
        <v>0</v>
      </c>
      <c r="AJ247" s="108">
        <f t="shared" si="123"/>
        <v>0</v>
      </c>
      <c r="AK247" s="108">
        <f t="shared" si="123"/>
        <v>0</v>
      </c>
    </row>
    <row r="248" spans="1:37" ht="15" x14ac:dyDescent="0.2">
      <c r="A248" s="151" t="s">
        <v>616</v>
      </c>
      <c r="B248" s="151" t="s">
        <v>680</v>
      </c>
      <c r="C248" s="181">
        <v>559</v>
      </c>
      <c r="D248" s="181">
        <v>56311</v>
      </c>
      <c r="E248" s="151" t="s">
        <v>101</v>
      </c>
      <c r="F248" s="174">
        <v>3121</v>
      </c>
      <c r="G248" s="155" t="s">
        <v>471</v>
      </c>
      <c r="H248" s="156"/>
      <c r="I248" s="94"/>
      <c r="J248" s="112"/>
      <c r="K248" s="94"/>
      <c r="L248" s="112"/>
      <c r="M248" s="118"/>
      <c r="N248" s="113"/>
      <c r="O248" s="118"/>
      <c r="P248" s="113"/>
      <c r="Q248" s="118"/>
      <c r="R248" s="113"/>
      <c r="S248" s="118">
        <v>3200</v>
      </c>
      <c r="T248" s="113"/>
      <c r="U248" s="94"/>
      <c r="V248" s="112"/>
      <c r="W248" s="118"/>
      <c r="X248" s="113"/>
      <c r="Y248" s="118"/>
      <c r="Z248" s="113"/>
      <c r="AA248" s="118"/>
      <c r="AB248" s="113"/>
      <c r="AC248" s="118">
        <v>1400</v>
      </c>
      <c r="AD248" s="113"/>
      <c r="AE248" s="118"/>
      <c r="AF248" s="113"/>
      <c r="AG248" s="118"/>
      <c r="AH248" s="113"/>
      <c r="AI248" s="118"/>
      <c r="AJ248" s="113"/>
      <c r="AK248" s="118"/>
    </row>
    <row r="249" spans="1:37" ht="15.75" x14ac:dyDescent="0.2">
      <c r="A249" s="145" t="s">
        <v>616</v>
      </c>
      <c r="B249" s="145" t="s">
        <v>680</v>
      </c>
      <c r="C249" s="181">
        <v>559</v>
      </c>
      <c r="D249" s="181">
        <v>56311</v>
      </c>
      <c r="E249" s="145"/>
      <c r="F249" s="168">
        <v>313</v>
      </c>
      <c r="G249" s="148"/>
      <c r="H249" s="149"/>
      <c r="I249" s="101">
        <f t="shared" ref="I249:AK249" si="124">I250</f>
        <v>0</v>
      </c>
      <c r="J249" s="101">
        <f t="shared" si="124"/>
        <v>0</v>
      </c>
      <c r="K249" s="101">
        <f t="shared" si="124"/>
        <v>0</v>
      </c>
      <c r="L249" s="101">
        <f t="shared" si="124"/>
        <v>0</v>
      </c>
      <c r="M249" s="108">
        <f t="shared" si="124"/>
        <v>0</v>
      </c>
      <c r="N249" s="108">
        <f t="shared" si="124"/>
        <v>0</v>
      </c>
      <c r="O249" s="108">
        <f t="shared" si="124"/>
        <v>0</v>
      </c>
      <c r="P249" s="108">
        <f t="shared" si="124"/>
        <v>0</v>
      </c>
      <c r="Q249" s="108">
        <f t="shared" si="124"/>
        <v>0</v>
      </c>
      <c r="R249" s="108">
        <f t="shared" si="124"/>
        <v>0</v>
      </c>
      <c r="S249" s="108">
        <f t="shared" si="124"/>
        <v>12456</v>
      </c>
      <c r="T249" s="108">
        <f t="shared" si="124"/>
        <v>0</v>
      </c>
      <c r="U249" s="101">
        <f t="shared" si="124"/>
        <v>0</v>
      </c>
      <c r="V249" s="101">
        <f t="shared" si="124"/>
        <v>0</v>
      </c>
      <c r="W249" s="108">
        <f t="shared" si="124"/>
        <v>0</v>
      </c>
      <c r="X249" s="108">
        <f t="shared" si="124"/>
        <v>0</v>
      </c>
      <c r="Y249" s="108">
        <f t="shared" si="124"/>
        <v>0</v>
      </c>
      <c r="Z249" s="108">
        <f t="shared" si="124"/>
        <v>0</v>
      </c>
      <c r="AA249" s="108">
        <f t="shared" si="124"/>
        <v>0</v>
      </c>
      <c r="AB249" s="108">
        <f t="shared" si="124"/>
        <v>0</v>
      </c>
      <c r="AC249" s="108">
        <f t="shared" si="124"/>
        <v>3156</v>
      </c>
      <c r="AD249" s="108">
        <f t="shared" si="124"/>
        <v>0</v>
      </c>
      <c r="AE249" s="108">
        <f t="shared" si="124"/>
        <v>0</v>
      </c>
      <c r="AF249" s="108">
        <f t="shared" si="124"/>
        <v>0</v>
      </c>
      <c r="AG249" s="108">
        <f t="shared" si="124"/>
        <v>0</v>
      </c>
      <c r="AH249" s="108">
        <f t="shared" si="124"/>
        <v>0</v>
      </c>
      <c r="AI249" s="108">
        <f t="shared" si="124"/>
        <v>0</v>
      </c>
      <c r="AJ249" s="108">
        <f t="shared" si="124"/>
        <v>0</v>
      </c>
      <c r="AK249" s="108">
        <f t="shared" si="124"/>
        <v>0</v>
      </c>
    </row>
    <row r="250" spans="1:37" ht="15" x14ac:dyDescent="0.2">
      <c r="A250" s="151" t="s">
        <v>616</v>
      </c>
      <c r="B250" s="151" t="s">
        <v>680</v>
      </c>
      <c r="C250" s="181">
        <v>559</v>
      </c>
      <c r="D250" s="181">
        <v>56311</v>
      </c>
      <c r="E250" s="151" t="s">
        <v>101</v>
      </c>
      <c r="F250" s="174">
        <v>3132</v>
      </c>
      <c r="G250" s="155" t="s">
        <v>40</v>
      </c>
      <c r="H250" s="156"/>
      <c r="I250" s="94"/>
      <c r="J250" s="112"/>
      <c r="K250" s="94"/>
      <c r="L250" s="112"/>
      <c r="M250" s="118"/>
      <c r="N250" s="113"/>
      <c r="O250" s="118"/>
      <c r="P250" s="113"/>
      <c r="Q250" s="118"/>
      <c r="R250" s="113"/>
      <c r="S250" s="118">
        <v>12456</v>
      </c>
      <c r="T250" s="113"/>
      <c r="U250" s="94"/>
      <c r="V250" s="112"/>
      <c r="W250" s="118"/>
      <c r="X250" s="113"/>
      <c r="Y250" s="118"/>
      <c r="Z250" s="113"/>
      <c r="AA250" s="118"/>
      <c r="AB250" s="113"/>
      <c r="AC250" s="118">
        <v>3156</v>
      </c>
      <c r="AD250" s="113"/>
      <c r="AE250" s="118"/>
      <c r="AF250" s="113"/>
      <c r="AG250" s="118"/>
      <c r="AH250" s="113"/>
      <c r="AI250" s="118"/>
      <c r="AJ250" s="113"/>
      <c r="AK250" s="118"/>
    </row>
    <row r="251" spans="1:37" ht="15.75" x14ac:dyDescent="0.2">
      <c r="A251" s="170" t="s">
        <v>616</v>
      </c>
      <c r="B251" s="170" t="s">
        <v>680</v>
      </c>
      <c r="C251" s="141">
        <v>559</v>
      </c>
      <c r="D251" s="141">
        <v>56311</v>
      </c>
      <c r="E251" s="171"/>
      <c r="F251" s="142">
        <v>32</v>
      </c>
      <c r="G251" s="143"/>
      <c r="H251" s="172"/>
      <c r="I251" s="105">
        <f t="shared" ref="I251:AK251" si="125">I252+I257+I255+I261</f>
        <v>0</v>
      </c>
      <c r="J251" s="105">
        <f t="shared" si="125"/>
        <v>0</v>
      </c>
      <c r="K251" s="105">
        <f t="shared" si="125"/>
        <v>0</v>
      </c>
      <c r="L251" s="105">
        <f t="shared" si="125"/>
        <v>0</v>
      </c>
      <c r="M251" s="105">
        <f t="shared" si="125"/>
        <v>0</v>
      </c>
      <c r="N251" s="105">
        <f t="shared" si="125"/>
        <v>0</v>
      </c>
      <c r="O251" s="105">
        <f t="shared" si="125"/>
        <v>0</v>
      </c>
      <c r="P251" s="105">
        <f t="shared" si="125"/>
        <v>0</v>
      </c>
      <c r="Q251" s="105">
        <f t="shared" si="125"/>
        <v>0</v>
      </c>
      <c r="R251" s="105">
        <f t="shared" si="125"/>
        <v>0</v>
      </c>
      <c r="S251" s="105">
        <f t="shared" si="125"/>
        <v>64654</v>
      </c>
      <c r="T251" s="105">
        <f t="shared" si="125"/>
        <v>0</v>
      </c>
      <c r="U251" s="105">
        <f t="shared" si="125"/>
        <v>0</v>
      </c>
      <c r="V251" s="105">
        <f t="shared" si="125"/>
        <v>0</v>
      </c>
      <c r="W251" s="105">
        <f t="shared" si="125"/>
        <v>0</v>
      </c>
      <c r="X251" s="105">
        <f t="shared" si="125"/>
        <v>0</v>
      </c>
      <c r="Y251" s="105">
        <f t="shared" si="125"/>
        <v>0</v>
      </c>
      <c r="Z251" s="105">
        <f t="shared" si="125"/>
        <v>0</v>
      </c>
      <c r="AA251" s="105">
        <f t="shared" si="125"/>
        <v>0</v>
      </c>
      <c r="AB251" s="105">
        <f t="shared" si="125"/>
        <v>0</v>
      </c>
      <c r="AC251" s="105">
        <f t="shared" si="125"/>
        <v>349944</v>
      </c>
      <c r="AD251" s="105">
        <f t="shared" si="125"/>
        <v>0</v>
      </c>
      <c r="AE251" s="105">
        <f t="shared" si="125"/>
        <v>0</v>
      </c>
      <c r="AF251" s="105">
        <f t="shared" si="125"/>
        <v>0</v>
      </c>
      <c r="AG251" s="105">
        <f t="shared" si="125"/>
        <v>0</v>
      </c>
      <c r="AH251" s="105">
        <f t="shared" si="125"/>
        <v>0</v>
      </c>
      <c r="AI251" s="105">
        <f t="shared" si="125"/>
        <v>0</v>
      </c>
      <c r="AJ251" s="105">
        <f t="shared" si="125"/>
        <v>0</v>
      </c>
      <c r="AK251" s="105">
        <f t="shared" si="125"/>
        <v>153000</v>
      </c>
    </row>
    <row r="252" spans="1:37" ht="15.75" x14ac:dyDescent="0.2">
      <c r="A252" s="145" t="s">
        <v>616</v>
      </c>
      <c r="B252" s="145" t="s">
        <v>680</v>
      </c>
      <c r="C252" s="181">
        <v>559</v>
      </c>
      <c r="D252" s="181">
        <v>56311</v>
      </c>
      <c r="E252" s="145"/>
      <c r="F252" s="168">
        <v>321</v>
      </c>
      <c r="G252" s="148"/>
      <c r="H252" s="149"/>
      <c r="I252" s="101">
        <f t="shared" ref="I252:AK252" si="126">I253+I254</f>
        <v>0</v>
      </c>
      <c r="J252" s="101">
        <f t="shared" si="126"/>
        <v>0</v>
      </c>
      <c r="K252" s="101">
        <f t="shared" si="126"/>
        <v>0</v>
      </c>
      <c r="L252" s="101">
        <f t="shared" si="126"/>
        <v>0</v>
      </c>
      <c r="M252" s="108">
        <f t="shared" si="126"/>
        <v>0</v>
      </c>
      <c r="N252" s="108">
        <f t="shared" si="126"/>
        <v>0</v>
      </c>
      <c r="O252" s="108">
        <f t="shared" si="126"/>
        <v>0</v>
      </c>
      <c r="P252" s="108">
        <f t="shared" si="126"/>
        <v>0</v>
      </c>
      <c r="Q252" s="108">
        <f t="shared" si="126"/>
        <v>0</v>
      </c>
      <c r="R252" s="108">
        <f t="shared" si="126"/>
        <v>0</v>
      </c>
      <c r="S252" s="108">
        <f t="shared" si="126"/>
        <v>5600</v>
      </c>
      <c r="T252" s="108">
        <f t="shared" si="126"/>
        <v>0</v>
      </c>
      <c r="U252" s="101">
        <f t="shared" si="126"/>
        <v>0</v>
      </c>
      <c r="V252" s="101">
        <f t="shared" si="126"/>
        <v>0</v>
      </c>
      <c r="W252" s="108">
        <f t="shared" si="126"/>
        <v>0</v>
      </c>
      <c r="X252" s="108">
        <f t="shared" si="126"/>
        <v>0</v>
      </c>
      <c r="Y252" s="108">
        <f t="shared" si="126"/>
        <v>0</v>
      </c>
      <c r="Z252" s="108">
        <f t="shared" si="126"/>
        <v>0</v>
      </c>
      <c r="AA252" s="108">
        <f t="shared" si="126"/>
        <v>0</v>
      </c>
      <c r="AB252" s="108">
        <f t="shared" si="126"/>
        <v>0</v>
      </c>
      <c r="AC252" s="108">
        <f t="shared" si="126"/>
        <v>5740</v>
      </c>
      <c r="AD252" s="108">
        <f t="shared" si="126"/>
        <v>0</v>
      </c>
      <c r="AE252" s="108">
        <f t="shared" si="126"/>
        <v>0</v>
      </c>
      <c r="AF252" s="108">
        <f t="shared" si="126"/>
        <v>0</v>
      </c>
      <c r="AG252" s="108">
        <f t="shared" si="126"/>
        <v>0</v>
      </c>
      <c r="AH252" s="108">
        <f t="shared" si="126"/>
        <v>0</v>
      </c>
      <c r="AI252" s="108">
        <f t="shared" si="126"/>
        <v>0</v>
      </c>
      <c r="AJ252" s="108">
        <f t="shared" si="126"/>
        <v>0</v>
      </c>
      <c r="AK252" s="108">
        <f t="shared" si="126"/>
        <v>0</v>
      </c>
    </row>
    <row r="253" spans="1:37" ht="15" x14ac:dyDescent="0.2">
      <c r="A253" s="151" t="s">
        <v>616</v>
      </c>
      <c r="B253" s="151" t="s">
        <v>680</v>
      </c>
      <c r="C253" s="181">
        <v>559</v>
      </c>
      <c r="D253" s="181">
        <v>56311</v>
      </c>
      <c r="E253" s="151" t="s">
        <v>101</v>
      </c>
      <c r="F253" s="174">
        <v>3211</v>
      </c>
      <c r="G253" s="155" t="s">
        <v>42</v>
      </c>
      <c r="H253" s="156"/>
      <c r="I253" s="94"/>
      <c r="J253" s="112"/>
      <c r="K253" s="94"/>
      <c r="L253" s="112"/>
      <c r="M253" s="118"/>
      <c r="N253" s="113"/>
      <c r="O253" s="118"/>
      <c r="P253" s="113"/>
      <c r="Q253" s="118"/>
      <c r="R253" s="113"/>
      <c r="S253" s="118">
        <v>4800</v>
      </c>
      <c r="T253" s="113"/>
      <c r="U253" s="94"/>
      <c r="V253" s="112"/>
      <c r="W253" s="118"/>
      <c r="X253" s="113"/>
      <c r="Y253" s="118"/>
      <c r="Z253" s="113"/>
      <c r="AA253" s="118"/>
      <c r="AB253" s="113"/>
      <c r="AC253" s="118">
        <v>5340</v>
      </c>
      <c r="AD253" s="113"/>
      <c r="AE253" s="118"/>
      <c r="AF253" s="113"/>
      <c r="AG253" s="118"/>
      <c r="AH253" s="113"/>
      <c r="AI253" s="118"/>
      <c r="AJ253" s="113"/>
      <c r="AK253" s="118"/>
    </row>
    <row r="254" spans="1:37" ht="30" x14ac:dyDescent="0.2">
      <c r="A254" s="151" t="s">
        <v>616</v>
      </c>
      <c r="B254" s="151" t="s">
        <v>680</v>
      </c>
      <c r="C254" s="181">
        <v>559</v>
      </c>
      <c r="D254" s="181">
        <v>56311</v>
      </c>
      <c r="E254" s="151" t="s">
        <v>101</v>
      </c>
      <c r="F254" s="174">
        <v>3212</v>
      </c>
      <c r="G254" s="155" t="s">
        <v>43</v>
      </c>
      <c r="H254" s="156"/>
      <c r="I254" s="94"/>
      <c r="J254" s="112"/>
      <c r="K254" s="94"/>
      <c r="L254" s="112"/>
      <c r="M254" s="118"/>
      <c r="N254" s="113"/>
      <c r="O254" s="118"/>
      <c r="P254" s="113"/>
      <c r="Q254" s="118"/>
      <c r="R254" s="113"/>
      <c r="S254" s="118">
        <v>800</v>
      </c>
      <c r="T254" s="113"/>
      <c r="U254" s="94"/>
      <c r="V254" s="112"/>
      <c r="W254" s="118"/>
      <c r="X254" s="113"/>
      <c r="Y254" s="118"/>
      <c r="Z254" s="113"/>
      <c r="AA254" s="118"/>
      <c r="AB254" s="113"/>
      <c r="AC254" s="118">
        <v>400</v>
      </c>
      <c r="AD254" s="113"/>
      <c r="AE254" s="118"/>
      <c r="AF254" s="113"/>
      <c r="AG254" s="118"/>
      <c r="AH254" s="113"/>
      <c r="AI254" s="118"/>
      <c r="AJ254" s="113"/>
      <c r="AK254" s="118"/>
    </row>
    <row r="255" spans="1:37" ht="15.75" x14ac:dyDescent="0.2">
      <c r="A255" s="145" t="s">
        <v>616</v>
      </c>
      <c r="B255" s="145" t="s">
        <v>680</v>
      </c>
      <c r="C255" s="181">
        <v>559</v>
      </c>
      <c r="D255" s="181">
        <v>56311</v>
      </c>
      <c r="E255" s="145"/>
      <c r="F255" s="168">
        <v>322</v>
      </c>
      <c r="G255" s="148"/>
      <c r="H255" s="149"/>
      <c r="I255" s="101">
        <f t="shared" ref="I255:AK255" si="127">I256</f>
        <v>0</v>
      </c>
      <c r="J255" s="101">
        <f t="shared" si="127"/>
        <v>0</v>
      </c>
      <c r="K255" s="101">
        <f t="shared" si="127"/>
        <v>0</v>
      </c>
      <c r="L255" s="101">
        <f t="shared" si="127"/>
        <v>0</v>
      </c>
      <c r="M255" s="108">
        <f t="shared" si="127"/>
        <v>0</v>
      </c>
      <c r="N255" s="108">
        <f t="shared" si="127"/>
        <v>0</v>
      </c>
      <c r="O255" s="108">
        <f t="shared" si="127"/>
        <v>0</v>
      </c>
      <c r="P255" s="108">
        <f t="shared" si="127"/>
        <v>0</v>
      </c>
      <c r="Q255" s="108">
        <f t="shared" si="127"/>
        <v>0</v>
      </c>
      <c r="R255" s="108">
        <f t="shared" si="127"/>
        <v>0</v>
      </c>
      <c r="S255" s="108">
        <f t="shared" si="127"/>
        <v>800</v>
      </c>
      <c r="T255" s="108">
        <f t="shared" si="127"/>
        <v>0</v>
      </c>
      <c r="U255" s="101">
        <f t="shared" si="127"/>
        <v>0</v>
      </c>
      <c r="V255" s="101">
        <f t="shared" si="127"/>
        <v>0</v>
      </c>
      <c r="W255" s="108">
        <f t="shared" si="127"/>
        <v>0</v>
      </c>
      <c r="X255" s="108">
        <f t="shared" si="127"/>
        <v>0</v>
      </c>
      <c r="Y255" s="108">
        <f t="shared" si="127"/>
        <v>0</v>
      </c>
      <c r="Z255" s="108">
        <f t="shared" si="127"/>
        <v>0</v>
      </c>
      <c r="AA255" s="108">
        <f t="shared" si="127"/>
        <v>0</v>
      </c>
      <c r="AB255" s="108">
        <f t="shared" si="127"/>
        <v>0</v>
      </c>
      <c r="AC255" s="108">
        <f t="shared" si="127"/>
        <v>400</v>
      </c>
      <c r="AD255" s="108">
        <f t="shared" si="127"/>
        <v>0</v>
      </c>
      <c r="AE255" s="108">
        <f t="shared" si="127"/>
        <v>0</v>
      </c>
      <c r="AF255" s="108">
        <f t="shared" si="127"/>
        <v>0</v>
      </c>
      <c r="AG255" s="108">
        <f t="shared" si="127"/>
        <v>0</v>
      </c>
      <c r="AH255" s="108">
        <f t="shared" si="127"/>
        <v>0</v>
      </c>
      <c r="AI255" s="108">
        <f t="shared" si="127"/>
        <v>0</v>
      </c>
      <c r="AJ255" s="108">
        <f t="shared" si="127"/>
        <v>0</v>
      </c>
      <c r="AK255" s="108">
        <f t="shared" si="127"/>
        <v>0</v>
      </c>
    </row>
    <row r="256" spans="1:37" ht="15" x14ac:dyDescent="0.2">
      <c r="A256" s="151" t="s">
        <v>616</v>
      </c>
      <c r="B256" s="151" t="s">
        <v>680</v>
      </c>
      <c r="C256" s="181">
        <v>559</v>
      </c>
      <c r="D256" s="181">
        <v>56311</v>
      </c>
      <c r="E256" s="151" t="s">
        <v>101</v>
      </c>
      <c r="F256" s="174">
        <v>3223</v>
      </c>
      <c r="G256" s="155" t="s">
        <v>48</v>
      </c>
      <c r="H256" s="156"/>
      <c r="I256" s="94"/>
      <c r="J256" s="112"/>
      <c r="K256" s="94"/>
      <c r="L256" s="112"/>
      <c r="M256" s="118"/>
      <c r="N256" s="113"/>
      <c r="O256" s="118"/>
      <c r="P256" s="113"/>
      <c r="Q256" s="118"/>
      <c r="R256" s="113"/>
      <c r="S256" s="118">
        <v>800</v>
      </c>
      <c r="T256" s="113"/>
      <c r="U256" s="94"/>
      <c r="V256" s="112"/>
      <c r="W256" s="118"/>
      <c r="X256" s="113"/>
      <c r="Y256" s="118"/>
      <c r="Z256" s="113"/>
      <c r="AA256" s="118"/>
      <c r="AB256" s="113"/>
      <c r="AC256" s="118">
        <v>400</v>
      </c>
      <c r="AD256" s="113"/>
      <c r="AE256" s="118"/>
      <c r="AF256" s="113"/>
      <c r="AG256" s="118"/>
      <c r="AH256" s="113"/>
      <c r="AI256" s="118"/>
      <c r="AJ256" s="113"/>
      <c r="AK256" s="118"/>
    </row>
    <row r="257" spans="1:37" ht="15.75" x14ac:dyDescent="0.2">
      <c r="A257" s="145" t="s">
        <v>616</v>
      </c>
      <c r="B257" s="145" t="s">
        <v>680</v>
      </c>
      <c r="C257" s="181">
        <v>559</v>
      </c>
      <c r="D257" s="181">
        <v>56311</v>
      </c>
      <c r="E257" s="145"/>
      <c r="F257" s="168">
        <v>323</v>
      </c>
      <c r="G257" s="148"/>
      <c r="H257" s="149"/>
      <c r="I257" s="101">
        <f>SUM(I258:I260)</f>
        <v>0</v>
      </c>
      <c r="J257" s="101">
        <f t="shared" ref="J257:AK257" si="128">SUM(J258:J260)</f>
        <v>0</v>
      </c>
      <c r="K257" s="101">
        <f t="shared" si="128"/>
        <v>0</v>
      </c>
      <c r="L257" s="101">
        <f t="shared" si="128"/>
        <v>0</v>
      </c>
      <c r="M257" s="101">
        <f t="shared" si="128"/>
        <v>0</v>
      </c>
      <c r="N257" s="101">
        <f t="shared" si="128"/>
        <v>0</v>
      </c>
      <c r="O257" s="101">
        <f t="shared" si="128"/>
        <v>0</v>
      </c>
      <c r="P257" s="101">
        <f t="shared" si="128"/>
        <v>0</v>
      </c>
      <c r="Q257" s="101">
        <f t="shared" si="128"/>
        <v>0</v>
      </c>
      <c r="R257" s="101">
        <f t="shared" si="128"/>
        <v>0</v>
      </c>
      <c r="S257" s="101">
        <f t="shared" si="128"/>
        <v>56254</v>
      </c>
      <c r="T257" s="101">
        <f t="shared" si="128"/>
        <v>0</v>
      </c>
      <c r="U257" s="101">
        <f t="shared" si="128"/>
        <v>0</v>
      </c>
      <c r="V257" s="101">
        <f t="shared" si="128"/>
        <v>0</v>
      </c>
      <c r="W257" s="101">
        <f t="shared" si="128"/>
        <v>0</v>
      </c>
      <c r="X257" s="101">
        <f t="shared" si="128"/>
        <v>0</v>
      </c>
      <c r="Y257" s="101">
        <f t="shared" si="128"/>
        <v>0</v>
      </c>
      <c r="Z257" s="101">
        <f t="shared" si="128"/>
        <v>0</v>
      </c>
      <c r="AA257" s="101">
        <f t="shared" si="128"/>
        <v>0</v>
      </c>
      <c r="AB257" s="101">
        <f t="shared" si="128"/>
        <v>0</v>
      </c>
      <c r="AC257" s="101">
        <f t="shared" si="128"/>
        <v>338804</v>
      </c>
      <c r="AD257" s="101">
        <f t="shared" si="128"/>
        <v>0</v>
      </c>
      <c r="AE257" s="101">
        <f t="shared" si="128"/>
        <v>0</v>
      </c>
      <c r="AF257" s="101">
        <f t="shared" si="128"/>
        <v>0</v>
      </c>
      <c r="AG257" s="101">
        <f t="shared" si="128"/>
        <v>0</v>
      </c>
      <c r="AH257" s="101">
        <f t="shared" si="128"/>
        <v>0</v>
      </c>
      <c r="AI257" s="101">
        <f t="shared" si="128"/>
        <v>0</v>
      </c>
      <c r="AJ257" s="101">
        <f t="shared" si="128"/>
        <v>0</v>
      </c>
      <c r="AK257" s="101">
        <f t="shared" si="128"/>
        <v>153000</v>
      </c>
    </row>
    <row r="258" spans="1:37" ht="15" x14ac:dyDescent="0.2">
      <c r="A258" s="151" t="s">
        <v>616</v>
      </c>
      <c r="B258" s="151" t="s">
        <v>680</v>
      </c>
      <c r="C258" s="181">
        <v>559</v>
      </c>
      <c r="D258" s="181">
        <v>56311</v>
      </c>
      <c r="E258" s="151" t="s">
        <v>101</v>
      </c>
      <c r="F258" s="174">
        <v>3231</v>
      </c>
      <c r="G258" s="155" t="s">
        <v>599</v>
      </c>
      <c r="H258" s="156"/>
      <c r="I258" s="94"/>
      <c r="J258" s="112"/>
      <c r="K258" s="94"/>
      <c r="L258" s="112"/>
      <c r="M258" s="118"/>
      <c r="N258" s="113"/>
      <c r="O258" s="118"/>
      <c r="P258" s="113"/>
      <c r="Q258" s="118"/>
      <c r="R258" s="113"/>
      <c r="S258" s="118">
        <v>2000</v>
      </c>
      <c r="T258" s="113"/>
      <c r="U258" s="94"/>
      <c r="V258" s="112"/>
      <c r="W258" s="118"/>
      <c r="X258" s="113"/>
      <c r="Y258" s="118"/>
      <c r="Z258" s="113"/>
      <c r="AA258" s="118"/>
      <c r="AB258" s="113"/>
      <c r="AC258" s="118"/>
      <c r="AD258" s="113"/>
      <c r="AE258" s="118"/>
      <c r="AF258" s="113"/>
      <c r="AG258" s="118"/>
      <c r="AH258" s="113"/>
      <c r="AI258" s="118"/>
      <c r="AJ258" s="113"/>
      <c r="AK258" s="118"/>
    </row>
    <row r="259" spans="1:37" ht="15" x14ac:dyDescent="0.2">
      <c r="A259" s="151" t="s">
        <v>616</v>
      </c>
      <c r="B259" s="151" t="s">
        <v>680</v>
      </c>
      <c r="C259" s="181">
        <v>559</v>
      </c>
      <c r="D259" s="181">
        <v>56311</v>
      </c>
      <c r="E259" s="151" t="s">
        <v>101</v>
      </c>
      <c r="F259" s="174">
        <v>3233</v>
      </c>
      <c r="G259" s="155" t="s">
        <v>54</v>
      </c>
      <c r="H259" s="156"/>
      <c r="I259" s="94"/>
      <c r="J259" s="112"/>
      <c r="K259" s="94"/>
      <c r="L259" s="112"/>
      <c r="M259" s="118"/>
      <c r="N259" s="113"/>
      <c r="O259" s="118"/>
      <c r="P259" s="113"/>
      <c r="Q259" s="118"/>
      <c r="R259" s="113"/>
      <c r="S259" s="118">
        <v>10500</v>
      </c>
      <c r="T259" s="113"/>
      <c r="U259" s="94"/>
      <c r="V259" s="112"/>
      <c r="W259" s="118"/>
      <c r="X259" s="113"/>
      <c r="Y259" s="118"/>
      <c r="Z259" s="113"/>
      <c r="AA259" s="118"/>
      <c r="AB259" s="113"/>
      <c r="AC259" s="118">
        <v>45850</v>
      </c>
      <c r="AD259" s="113"/>
      <c r="AE259" s="118"/>
      <c r="AF259" s="113"/>
      <c r="AG259" s="118"/>
      <c r="AH259" s="113"/>
      <c r="AI259" s="118"/>
      <c r="AJ259" s="113"/>
      <c r="AK259" s="118"/>
    </row>
    <row r="260" spans="1:37" ht="15" x14ac:dyDescent="0.2">
      <c r="A260" s="151" t="s">
        <v>616</v>
      </c>
      <c r="B260" s="151" t="s">
        <v>680</v>
      </c>
      <c r="C260" s="181">
        <v>559</v>
      </c>
      <c r="D260" s="181">
        <v>56311</v>
      </c>
      <c r="E260" s="151" t="s">
        <v>101</v>
      </c>
      <c r="F260" s="174">
        <v>3237</v>
      </c>
      <c r="G260" s="155" t="s">
        <v>58</v>
      </c>
      <c r="H260" s="156"/>
      <c r="I260" s="94"/>
      <c r="J260" s="106"/>
      <c r="K260" s="94"/>
      <c r="L260" s="106"/>
      <c r="M260" s="118"/>
      <c r="N260" s="121"/>
      <c r="O260" s="118"/>
      <c r="P260" s="121"/>
      <c r="Q260" s="118"/>
      <c r="R260" s="121"/>
      <c r="S260" s="118">
        <v>43754</v>
      </c>
      <c r="T260" s="121"/>
      <c r="U260" s="94"/>
      <c r="V260" s="106"/>
      <c r="W260" s="118"/>
      <c r="X260" s="121"/>
      <c r="Y260" s="118"/>
      <c r="Z260" s="121"/>
      <c r="AA260" s="118"/>
      <c r="AB260" s="121"/>
      <c r="AC260" s="118">
        <v>292954</v>
      </c>
      <c r="AD260" s="121"/>
      <c r="AE260" s="118"/>
      <c r="AF260" s="121"/>
      <c r="AG260" s="118"/>
      <c r="AH260" s="121"/>
      <c r="AI260" s="118"/>
      <c r="AJ260" s="121"/>
      <c r="AK260" s="118">
        <v>153000</v>
      </c>
    </row>
    <row r="261" spans="1:37" ht="15.75" x14ac:dyDescent="0.2">
      <c r="A261" s="145" t="s">
        <v>616</v>
      </c>
      <c r="B261" s="145" t="s">
        <v>680</v>
      </c>
      <c r="C261" s="181">
        <v>559</v>
      </c>
      <c r="D261" s="181">
        <v>56311</v>
      </c>
      <c r="E261" s="145"/>
      <c r="F261" s="168">
        <v>329</v>
      </c>
      <c r="G261" s="148"/>
      <c r="H261" s="149"/>
      <c r="I261" s="101">
        <f t="shared" ref="I261:AK261" si="129">I262</f>
        <v>0</v>
      </c>
      <c r="J261" s="101">
        <f t="shared" si="129"/>
        <v>0</v>
      </c>
      <c r="K261" s="101">
        <f t="shared" si="129"/>
        <v>0</v>
      </c>
      <c r="L261" s="101">
        <f t="shared" si="129"/>
        <v>0</v>
      </c>
      <c r="M261" s="108">
        <f t="shared" si="129"/>
        <v>0</v>
      </c>
      <c r="N261" s="108">
        <f t="shared" si="129"/>
        <v>0</v>
      </c>
      <c r="O261" s="108">
        <f t="shared" si="129"/>
        <v>0</v>
      </c>
      <c r="P261" s="108">
        <f t="shared" si="129"/>
        <v>0</v>
      </c>
      <c r="Q261" s="108">
        <f t="shared" si="129"/>
        <v>0</v>
      </c>
      <c r="R261" s="108">
        <f t="shared" si="129"/>
        <v>0</v>
      </c>
      <c r="S261" s="108">
        <f t="shared" si="129"/>
        <v>2000</v>
      </c>
      <c r="T261" s="108">
        <f t="shared" si="129"/>
        <v>0</v>
      </c>
      <c r="U261" s="101">
        <f t="shared" si="129"/>
        <v>0</v>
      </c>
      <c r="V261" s="101">
        <f t="shared" si="129"/>
        <v>0</v>
      </c>
      <c r="W261" s="108">
        <f t="shared" si="129"/>
        <v>0</v>
      </c>
      <c r="X261" s="108">
        <f t="shared" si="129"/>
        <v>0</v>
      </c>
      <c r="Y261" s="108">
        <f t="shared" si="129"/>
        <v>0</v>
      </c>
      <c r="Z261" s="108">
        <f t="shared" si="129"/>
        <v>0</v>
      </c>
      <c r="AA261" s="108">
        <f t="shared" si="129"/>
        <v>0</v>
      </c>
      <c r="AB261" s="108">
        <f t="shared" si="129"/>
        <v>0</v>
      </c>
      <c r="AC261" s="108">
        <f t="shared" si="129"/>
        <v>5000</v>
      </c>
      <c r="AD261" s="108">
        <f t="shared" si="129"/>
        <v>0</v>
      </c>
      <c r="AE261" s="108">
        <f t="shared" si="129"/>
        <v>0</v>
      </c>
      <c r="AF261" s="108">
        <f t="shared" si="129"/>
        <v>0</v>
      </c>
      <c r="AG261" s="108">
        <f t="shared" si="129"/>
        <v>0</v>
      </c>
      <c r="AH261" s="108">
        <f t="shared" si="129"/>
        <v>0</v>
      </c>
      <c r="AI261" s="108">
        <f t="shared" si="129"/>
        <v>0</v>
      </c>
      <c r="AJ261" s="108">
        <f t="shared" si="129"/>
        <v>0</v>
      </c>
      <c r="AK261" s="108">
        <f t="shared" si="129"/>
        <v>0</v>
      </c>
    </row>
    <row r="262" spans="1:37" ht="15" x14ac:dyDescent="0.2">
      <c r="A262" s="151" t="s">
        <v>616</v>
      </c>
      <c r="B262" s="151" t="s">
        <v>680</v>
      </c>
      <c r="C262" s="181">
        <v>559</v>
      </c>
      <c r="D262" s="181">
        <v>56311</v>
      </c>
      <c r="E262" s="151" t="s">
        <v>101</v>
      </c>
      <c r="F262" s="174">
        <v>3293</v>
      </c>
      <c r="G262" s="155" t="s">
        <v>64</v>
      </c>
      <c r="H262" s="156"/>
      <c r="I262" s="94"/>
      <c r="J262" s="112"/>
      <c r="K262" s="94"/>
      <c r="L262" s="112"/>
      <c r="M262" s="118"/>
      <c r="N262" s="113"/>
      <c r="O262" s="118"/>
      <c r="P262" s="113"/>
      <c r="Q262" s="118"/>
      <c r="R262" s="113"/>
      <c r="S262" s="118">
        <v>2000</v>
      </c>
      <c r="T262" s="113"/>
      <c r="U262" s="94"/>
      <c r="V262" s="112"/>
      <c r="W262" s="118"/>
      <c r="X262" s="113"/>
      <c r="Y262" s="118"/>
      <c r="Z262" s="113"/>
      <c r="AA262" s="118"/>
      <c r="AB262" s="113"/>
      <c r="AC262" s="118">
        <v>5000</v>
      </c>
      <c r="AD262" s="113"/>
      <c r="AE262" s="118"/>
      <c r="AF262" s="113"/>
      <c r="AG262" s="118"/>
      <c r="AH262" s="113"/>
      <c r="AI262" s="118"/>
      <c r="AJ262" s="113"/>
      <c r="AK262" s="118"/>
    </row>
    <row r="263" spans="1:37" ht="15.75" x14ac:dyDescent="0.2">
      <c r="A263" s="170" t="s">
        <v>616</v>
      </c>
      <c r="B263" s="170" t="s">
        <v>680</v>
      </c>
      <c r="C263" s="141">
        <v>559</v>
      </c>
      <c r="D263" s="141">
        <v>56311</v>
      </c>
      <c r="E263" s="171"/>
      <c r="F263" s="142">
        <v>42</v>
      </c>
      <c r="G263" s="143"/>
      <c r="H263" s="172"/>
      <c r="I263" s="105">
        <f t="shared" ref="I263:AK264" si="130">I264</f>
        <v>0</v>
      </c>
      <c r="J263" s="105">
        <f t="shared" si="130"/>
        <v>0</v>
      </c>
      <c r="K263" s="105">
        <f t="shared" si="130"/>
        <v>0</v>
      </c>
      <c r="L263" s="105">
        <f t="shared" si="130"/>
        <v>0</v>
      </c>
      <c r="M263" s="105">
        <f t="shared" si="130"/>
        <v>0</v>
      </c>
      <c r="N263" s="105">
        <f t="shared" si="130"/>
        <v>0</v>
      </c>
      <c r="O263" s="105">
        <f t="shared" si="130"/>
        <v>0</v>
      </c>
      <c r="P263" s="105">
        <f t="shared" si="130"/>
        <v>0</v>
      </c>
      <c r="Q263" s="105">
        <f t="shared" si="130"/>
        <v>0</v>
      </c>
      <c r="R263" s="105">
        <f t="shared" si="130"/>
        <v>0</v>
      </c>
      <c r="S263" s="105">
        <f t="shared" si="130"/>
        <v>48000</v>
      </c>
      <c r="T263" s="105">
        <f t="shared" si="130"/>
        <v>0</v>
      </c>
      <c r="U263" s="105">
        <f t="shared" si="130"/>
        <v>0</v>
      </c>
      <c r="V263" s="105">
        <f t="shared" si="130"/>
        <v>0</v>
      </c>
      <c r="W263" s="105">
        <f t="shared" si="130"/>
        <v>0</v>
      </c>
      <c r="X263" s="105">
        <f t="shared" si="130"/>
        <v>0</v>
      </c>
      <c r="Y263" s="105">
        <f t="shared" si="130"/>
        <v>0</v>
      </c>
      <c r="Z263" s="105">
        <f t="shared" si="130"/>
        <v>0</v>
      </c>
      <c r="AA263" s="105">
        <f t="shared" si="130"/>
        <v>0</v>
      </c>
      <c r="AB263" s="105">
        <f t="shared" si="130"/>
        <v>0</v>
      </c>
      <c r="AC263" s="105">
        <f t="shared" si="130"/>
        <v>152000</v>
      </c>
      <c r="AD263" s="105">
        <f t="shared" si="130"/>
        <v>0</v>
      </c>
      <c r="AE263" s="105">
        <f t="shared" si="130"/>
        <v>0</v>
      </c>
      <c r="AF263" s="105">
        <f t="shared" si="130"/>
        <v>0</v>
      </c>
      <c r="AG263" s="105">
        <f t="shared" si="130"/>
        <v>0</v>
      </c>
      <c r="AH263" s="105">
        <f t="shared" si="130"/>
        <v>0</v>
      </c>
      <c r="AI263" s="105">
        <f t="shared" si="130"/>
        <v>0</v>
      </c>
      <c r="AJ263" s="105">
        <f t="shared" si="130"/>
        <v>0</v>
      </c>
      <c r="AK263" s="105">
        <f t="shared" si="130"/>
        <v>0</v>
      </c>
    </row>
    <row r="264" spans="1:37" ht="15.75" x14ac:dyDescent="0.2">
      <c r="A264" s="145" t="s">
        <v>616</v>
      </c>
      <c r="B264" s="145" t="s">
        <v>680</v>
      </c>
      <c r="C264" s="181">
        <v>559</v>
      </c>
      <c r="D264" s="181">
        <v>56311</v>
      </c>
      <c r="E264" s="145"/>
      <c r="F264" s="168">
        <v>422</v>
      </c>
      <c r="G264" s="148"/>
      <c r="H264" s="149"/>
      <c r="I264" s="101">
        <f t="shared" si="130"/>
        <v>0</v>
      </c>
      <c r="J264" s="101">
        <f t="shared" si="130"/>
        <v>0</v>
      </c>
      <c r="K264" s="101">
        <f t="shared" si="130"/>
        <v>0</v>
      </c>
      <c r="L264" s="101">
        <f t="shared" si="130"/>
        <v>0</v>
      </c>
      <c r="M264" s="108">
        <f t="shared" si="130"/>
        <v>0</v>
      </c>
      <c r="N264" s="108">
        <f t="shared" si="130"/>
        <v>0</v>
      </c>
      <c r="O264" s="108">
        <f t="shared" si="130"/>
        <v>0</v>
      </c>
      <c r="P264" s="108">
        <f t="shared" si="130"/>
        <v>0</v>
      </c>
      <c r="Q264" s="108">
        <f t="shared" si="130"/>
        <v>0</v>
      </c>
      <c r="R264" s="108">
        <f t="shared" si="130"/>
        <v>0</v>
      </c>
      <c r="S264" s="108">
        <f t="shared" si="130"/>
        <v>48000</v>
      </c>
      <c r="T264" s="108">
        <f t="shared" si="130"/>
        <v>0</v>
      </c>
      <c r="U264" s="101">
        <f t="shared" si="130"/>
        <v>0</v>
      </c>
      <c r="V264" s="101">
        <f t="shared" si="130"/>
        <v>0</v>
      </c>
      <c r="W264" s="108">
        <f t="shared" si="130"/>
        <v>0</v>
      </c>
      <c r="X264" s="108">
        <f t="shared" si="130"/>
        <v>0</v>
      </c>
      <c r="Y264" s="108">
        <f t="shared" si="130"/>
        <v>0</v>
      </c>
      <c r="Z264" s="108">
        <f t="shared" si="130"/>
        <v>0</v>
      </c>
      <c r="AA264" s="108">
        <f t="shared" si="130"/>
        <v>0</v>
      </c>
      <c r="AB264" s="108">
        <f t="shared" si="130"/>
        <v>0</v>
      </c>
      <c r="AC264" s="108">
        <f t="shared" si="130"/>
        <v>152000</v>
      </c>
      <c r="AD264" s="108">
        <f t="shared" si="130"/>
        <v>0</v>
      </c>
      <c r="AE264" s="108">
        <f t="shared" si="130"/>
        <v>0</v>
      </c>
      <c r="AF264" s="108">
        <f t="shared" si="130"/>
        <v>0</v>
      </c>
      <c r="AG264" s="108">
        <f t="shared" si="130"/>
        <v>0</v>
      </c>
      <c r="AH264" s="108">
        <f t="shared" si="130"/>
        <v>0</v>
      </c>
      <c r="AI264" s="108">
        <f t="shared" si="130"/>
        <v>0</v>
      </c>
      <c r="AJ264" s="108">
        <f t="shared" si="130"/>
        <v>0</v>
      </c>
      <c r="AK264" s="108">
        <f t="shared" si="130"/>
        <v>0</v>
      </c>
    </row>
    <row r="265" spans="1:37" ht="15" x14ac:dyDescent="0.2">
      <c r="A265" s="151" t="s">
        <v>616</v>
      </c>
      <c r="B265" s="151" t="s">
        <v>680</v>
      </c>
      <c r="C265" s="181">
        <v>559</v>
      </c>
      <c r="D265" s="181">
        <v>56311</v>
      </c>
      <c r="E265" s="151" t="s">
        <v>101</v>
      </c>
      <c r="F265" s="174">
        <v>4227</v>
      </c>
      <c r="G265" s="155" t="s">
        <v>77</v>
      </c>
      <c r="H265" s="156"/>
      <c r="I265" s="94"/>
      <c r="J265" s="112"/>
      <c r="K265" s="94"/>
      <c r="L265" s="112"/>
      <c r="M265" s="118"/>
      <c r="N265" s="113"/>
      <c r="O265" s="118"/>
      <c r="P265" s="113"/>
      <c r="Q265" s="118"/>
      <c r="R265" s="113"/>
      <c r="S265" s="118">
        <v>48000</v>
      </c>
      <c r="T265" s="113"/>
      <c r="U265" s="94"/>
      <c r="V265" s="112"/>
      <c r="W265" s="118"/>
      <c r="X265" s="113"/>
      <c r="Y265" s="118"/>
      <c r="Z265" s="113"/>
      <c r="AA265" s="118"/>
      <c r="AB265" s="113"/>
      <c r="AC265" s="118">
        <v>152000</v>
      </c>
      <c r="AD265" s="113"/>
      <c r="AE265" s="118"/>
      <c r="AF265" s="113"/>
      <c r="AG265" s="118"/>
      <c r="AH265" s="113"/>
      <c r="AI265" s="118"/>
      <c r="AJ265" s="113"/>
      <c r="AK265" s="118">
        <v>0</v>
      </c>
    </row>
  </sheetData>
  <protectedRanges>
    <protectedRange sqref="I2:J2 I155:AK155 I160:AK161 I149:J149 I163:AK163 I130:AK139 I151:J151 I152:AK153 I215:J220 I5:J109 I111:J129 I140:J143 I154:J154 I156:J159 I162:J162 I164:J213 I257:AK257 I222:J234 I258:J265 I150:AK150 I110:AK110 I235:AK235 I144:AK148 I236:J256" name="Raspon1_1"/>
    <protectedRange sqref="K5:AK109 K162:AK162 K111:AK129 K215:AK220 K164:AK213 K2:AK2 K222:AK234 K149:AK149 K151:AK151 K140:AK143 K258:AK265 K154:AK154 K156:AK159 K236:AK256" name="Raspon2_1"/>
    <protectedRange sqref="A3:A137 A2:H2 A139:A265 B3:H265" name="Raspon3_1"/>
  </protectedRanges>
  <mergeCells count="33">
    <mergeCell ref="AK3:AK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M3:M4"/>
    <mergeCell ref="A3:A4"/>
    <mergeCell ref="B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ANALIZA</vt:lpstr>
      <vt:lpstr>2026.-2028.</vt:lpstr>
      <vt:lpstr>LUS</vt:lpstr>
      <vt:lpstr>'2026.-2028.'!Print_Area</vt:lpstr>
      <vt:lpstr>ANALIZA!Print_Area</vt:lpstr>
      <vt:lpstr>'2026.-2028.'!Print_Titles</vt:lpstr>
      <vt:lpstr>ANALIZA!Print_Titles</vt:lpstr>
    </vt:vector>
  </TitlesOfParts>
  <Manager/>
  <Company>RH - 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ikolar</dc:creator>
  <cp:keywords/>
  <dc:description/>
  <cp:lastModifiedBy>Dragana Antišić</cp:lastModifiedBy>
  <cp:revision/>
  <cp:lastPrinted>2025-10-27T12:08:16Z</cp:lastPrinted>
  <dcterms:created xsi:type="dcterms:W3CDTF">2003-08-01T05:44:34Z</dcterms:created>
  <dcterms:modified xsi:type="dcterms:W3CDTF">2025-12-16T09:50:35Z</dcterms:modified>
  <cp:category/>
  <cp:contentStatus/>
</cp:coreProperties>
</file>